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in dataset" sheetId="1" r:id="rId4"/>
    <sheet name="Dairy commodity prices" sheetId="2" r:id="rId5"/>
    <sheet name="Milk production" sheetId="3" r:id="rId6"/>
    <sheet name="Product production" sheetId="4" r:id="rId7"/>
    <sheet name="Butterfat" sheetId="5" r:id="rId8"/>
    <sheet name="Protein" sheetId="6" r:id="rId9"/>
    <sheet name="Cow numbers" sheetId="7" r:id="rId10"/>
    <sheet name="Trade " sheetId="8" r:id="rId11"/>
    <sheet name="Population" sheetId="9" r:id="rId12"/>
    <sheet name="Consumption" sheetId="10" r:id="rId13"/>
    <sheet name="GDP" sheetId="11" r:id="rId14"/>
    <sheet name="Substitutes" sheetId="12" r:id="rId15"/>
    <sheet name="Dairy Cow prices" sheetId="13" r:id="rId16"/>
    <sheet name="Exchange Rates" sheetId="14" r:id="rId17"/>
  </sheets>
</workbook>
</file>

<file path=xl/comments1.xml><?xml version="1.0" encoding="utf-8"?>
<comments xmlns="http://schemas.openxmlformats.org/spreadsheetml/2006/main">
  <authors>
    <author>BellamyK</author>
  </authors>
  <commentList>
    <comment ref="G67" authorId="0">
      <text>
        <r>
          <rPr>
            <sz val="11"/>
            <color indexed="8"/>
            <rFont val="Helvetica"/>
          </rPr>
          <t xml:space="preserve">BellamyK:
2350 prior to leap year adjustment </t>
        </r>
      </text>
    </comment>
    <comment ref="H67" authorId="0">
      <text>
        <r>
          <rPr>
            <sz val="11"/>
            <color indexed="8"/>
            <rFont val="Helvetica"/>
          </rPr>
          <t>BellamyK:
2058 prior to leap year adjustment</t>
        </r>
      </text>
    </comment>
    <comment ref="I67" authorId="0">
      <text>
        <r>
          <rPr>
            <sz val="11"/>
            <color indexed="8"/>
            <rFont val="Helvetica"/>
          </rPr>
          <t xml:space="preserve">BellamyK:
1089 prior to leap year adjustment </t>
        </r>
      </text>
    </comment>
    <comment ref="J67" authorId="0">
      <text>
        <r>
          <rPr>
            <sz val="11"/>
            <color indexed="8"/>
            <rFont val="Helvetica"/>
          </rPr>
          <t xml:space="preserve">BellamyK:
945 - prior to leap year adjustment </t>
        </r>
      </text>
    </comment>
    <comment ref="K67" authorId="0">
      <text>
        <r>
          <rPr>
            <sz val="11"/>
            <color indexed="8"/>
            <rFont val="Helvetica"/>
          </rPr>
          <t xml:space="preserve">BellamyK:
903 prior to leap year adjustment </t>
        </r>
      </text>
    </comment>
    <comment ref="L67" authorId="0">
      <text>
        <r>
          <rPr>
            <sz val="11"/>
            <color indexed="8"/>
            <rFont val="Helvetica"/>
          </rPr>
          <t xml:space="preserve">BellamyK:
739 prior to leap year adjustment </t>
        </r>
      </text>
    </comment>
    <comment ref="M67" authorId="0">
      <text>
        <r>
          <rPr>
            <sz val="11"/>
            <color indexed="8"/>
            <rFont val="Helvetica"/>
          </rPr>
          <t>BellamyK:
244 prior to leap year adjustment</t>
        </r>
      </text>
    </comment>
  </commentList>
</comments>
</file>

<file path=xl/comments2.xml><?xml version="1.0" encoding="utf-8"?>
<comments xmlns="http://schemas.openxmlformats.org/spreadsheetml/2006/main">
  <authors>
    <author>kernm</author>
  </authors>
  <commentList>
    <comment ref="B43" authorId="0">
      <text>
        <r>
          <rPr>
            <sz val="11"/>
            <color indexed="8"/>
            <rFont val="Helvetica"/>
          </rPr>
          <t xml:space="preserve">kernm:
Leap Year Adjusted </t>
        </r>
      </text>
    </comment>
  </commentList>
</comments>
</file>

<file path=xl/comments3.xml><?xml version="1.0" encoding="utf-8"?>
<comments xmlns="http://schemas.openxmlformats.org/spreadsheetml/2006/main">
  <authors>
    <author>rossiai</author>
  </authors>
  <commentList>
    <comment ref="R14" authorId="0">
      <text>
        <r>
          <rPr>
            <sz val="11"/>
            <color indexed="8"/>
            <rFont val="Helvetica"/>
          </rPr>
          <t>rossiai:
low value but right value 148,09 -&gt; 101,96</t>
        </r>
      </text>
    </comment>
  </commentList>
</comments>
</file>

<file path=xl/sharedStrings.xml><?xml version="1.0" encoding="utf-8"?>
<sst xmlns="http://schemas.openxmlformats.org/spreadsheetml/2006/main" uniqueCount="343">
  <si/>
  <si>
    <t>TRADE DATA, SOURCE:  EUROSTAT</t>
  </si>
  <si>
    <t>COMMODITY PRICES - SOURCE: EU COMMISSION</t>
  </si>
  <si>
    <t xml:space="preserve">MILK PRODUCTION (000 Tonnes) SOURCES:  Eurostat, DACNZ, USDA  </t>
  </si>
  <si>
    <t>COMPOSITIONAL QUALITY SOURCE:  ZMB</t>
  </si>
  <si>
    <t>DAIRY PRODUCT PRODUCTION (000 Tonnes) SOURCE:  ZMB, EUROSTAT</t>
  </si>
  <si>
    <t>Monthly Imports</t>
  </si>
  <si>
    <t>Monthly Exports</t>
  </si>
  <si>
    <t>12 month rolling average Imports</t>
  </si>
  <si>
    <t>12 month rolling average Exports</t>
  </si>
  <si>
    <t>Monthly data</t>
  </si>
  <si>
    <t>6 mth rolling average</t>
  </si>
  <si>
    <t>12 month rolling average</t>
  </si>
  <si>
    <t>monthly data</t>
  </si>
  <si>
    <t>12 month rolling</t>
  </si>
  <si>
    <t>Monthly Data</t>
  </si>
  <si>
    <t>6 MONTH ROLLING</t>
  </si>
  <si>
    <t>12 MONTH ROLLING</t>
  </si>
  <si>
    <t>INTERVENTION STOCKS SOURCE:  DAIRYCO</t>
  </si>
  <si>
    <t>MACRO</t>
  </si>
  <si>
    <t>SUBSTITUTE PRODUCTS EUROS</t>
  </si>
  <si>
    <t>EU WMP</t>
  </si>
  <si>
    <t>EU SMP</t>
  </si>
  <si>
    <t>EU Butter</t>
  </si>
  <si>
    <t>Whey Powder</t>
  </si>
  <si>
    <t>EU Cheddar</t>
  </si>
  <si>
    <t>EU Gouda</t>
  </si>
  <si>
    <t>Total EU</t>
  </si>
  <si>
    <t>BIG 7</t>
  </si>
  <si>
    <t>NZ</t>
  </si>
  <si>
    <t>US</t>
  </si>
  <si>
    <t>Butterfat</t>
  </si>
  <si>
    <t>Protein</t>
  </si>
  <si>
    <t>Butter</t>
  </si>
  <si>
    <t>Cheese</t>
  </si>
  <si>
    <t>Cream</t>
  </si>
  <si>
    <t>Fresh dairy products</t>
  </si>
  <si>
    <t>Liquid milk</t>
  </si>
  <si>
    <t>SMP</t>
  </si>
  <si>
    <t>OTHER POWDERS</t>
  </si>
  <si>
    <t>Milk</t>
  </si>
  <si>
    <t>Milk concentrated</t>
  </si>
  <si>
    <t>Buttermilk</t>
  </si>
  <si>
    <t>Whey</t>
  </si>
  <si>
    <t>Casein</t>
  </si>
  <si>
    <t>Caseinates</t>
  </si>
  <si>
    <t>WMP</t>
  </si>
  <si>
    <t>EU Population</t>
  </si>
  <si>
    <t>GDP (€Mn)</t>
  </si>
  <si>
    <t>Unemployment rate % (Seasonally Adj.)</t>
  </si>
  <si>
    <t>Purchasing manager index</t>
  </si>
  <si>
    <t>Soybean oil</t>
  </si>
  <si>
    <t>Sunflower oil</t>
  </si>
  <si>
    <t>Rapeseed oil</t>
  </si>
  <si>
    <t>Palm oil</t>
  </si>
  <si>
    <t>Palm Kernel oil</t>
  </si>
  <si>
    <t>Coconut</t>
  </si>
  <si>
    <t>Tallow Edible</t>
  </si>
  <si>
    <t>Tallow</t>
  </si>
  <si>
    <t>Fish oil</t>
  </si>
  <si>
    <t>Olive oil</t>
  </si>
  <si>
    <t>EU cow price € per 100kg</t>
  </si>
  <si>
    <t>OCEANIA WMP</t>
  </si>
  <si>
    <t>OCEANIA SMP</t>
  </si>
  <si>
    <t>OCEANIA BUTTER</t>
  </si>
  <si>
    <t>Dutch SMP</t>
  </si>
  <si>
    <t>Dutch Butter</t>
  </si>
  <si>
    <t xml:space="preserve">Gouda </t>
  </si>
  <si>
    <t>German SMP</t>
  </si>
  <si>
    <t>German Butter</t>
  </si>
  <si>
    <t>French SMP</t>
  </si>
  <si>
    <t>French Butter</t>
  </si>
  <si>
    <t>UK SMP</t>
  </si>
  <si>
    <t>UK Butter</t>
  </si>
  <si>
    <t>UK Mature Cheddar</t>
  </si>
  <si>
    <t>MONTHLY PRODUCTION</t>
  </si>
  <si>
    <t>EU milk production 1,000t</t>
  </si>
  <si>
    <t>TOTALS</t>
  </si>
  <si>
    <t>OTHERS</t>
  </si>
  <si>
    <t>Source: ZMB/ZMP</t>
  </si>
  <si>
    <t>Others</t>
  </si>
  <si>
    <t>Germany</t>
  </si>
  <si>
    <t>France</t>
  </si>
  <si>
    <t>UK</t>
  </si>
  <si>
    <t>Netherlands</t>
  </si>
  <si>
    <t>Italy</t>
  </si>
  <si>
    <t>Poland</t>
  </si>
  <si>
    <t>Ireland</t>
  </si>
  <si>
    <t>Spain</t>
  </si>
  <si>
    <t>Denmark</t>
  </si>
  <si>
    <t>Belgium</t>
  </si>
  <si>
    <t>Austria</t>
  </si>
  <si>
    <t>Sweden</t>
  </si>
  <si>
    <t>Baltic States</t>
  </si>
  <si>
    <t>CZ</t>
  </si>
  <si>
    <t>Finland</t>
  </si>
  <si>
    <t>Portugal</t>
  </si>
  <si>
    <t>Hungary</t>
  </si>
  <si>
    <t>Romania</t>
  </si>
  <si>
    <t>Slovakia</t>
  </si>
  <si>
    <t>Greece</t>
  </si>
  <si>
    <t>Croatia</t>
  </si>
  <si>
    <t>Slovenia</t>
  </si>
  <si>
    <t>Bulgaria</t>
  </si>
  <si>
    <t>New Zealand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</si>
  <si>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</si>
  <si>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</si>
  <si>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</si>
  <si>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</si>
  <si>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</si>
  <si>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</si>
  <si>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</si>
  <si>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</si>
  <si>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</si>
  <si>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</si>
  <si>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</si>
  <si>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</si>
  <si>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000 tonnes</t>
  </si>
  <si>
    <t>Milk powder cream, whole milk powder and partly skimmed milk powder</t>
  </si>
  <si>
    <t>EU butter price</t>
  </si>
  <si>
    <t>Weighted average</t>
  </si>
  <si>
    <t>:</t>
  </si>
  <si>
    <t>Cyprus</t>
  </si>
  <si>
    <t>Czech Republic</t>
  </si>
  <si>
    <t>Estonia</t>
  </si>
  <si>
    <t xml:space="preserve">Germany </t>
  </si>
  <si>
    <t>Latvia</t>
  </si>
  <si>
    <t>Lithuania</t>
  </si>
  <si>
    <t>Luxembourg</t>
  </si>
  <si>
    <t>Malta</t>
  </si>
  <si>
    <t>United Kingdom</t>
  </si>
  <si>
    <t>EU-28</t>
  </si>
  <si>
    <r>
      <rPr>
        <sz val="8"/>
        <color indexed="8"/>
        <rFont val="Arial"/>
      </rPr>
      <t>EU27 Trade Since 1988 By HS2-HS4: 0401, 0402, 0403, 0404, 0405, 0406</t>
    </r>
  </si>
  <si>
    <t>Imports and exports by volume (TONNES)</t>
  </si>
  <si>
    <t>EU27 Trade Since 1988 By HS6: 040210, 040221, 350110, 350190</t>
  </si>
  <si>
    <r>
      <rPr>
        <u val="single"/>
        <sz val="10"/>
        <color indexed="24"/>
        <rFont val="Arial"/>
      </rPr>
      <t>http://epp.eurostat.ec.europa.eu/newxtweb/</t>
    </r>
  </si>
  <si>
    <t>Reporter: EU-28; Partner: EU-28_extra</t>
  </si>
  <si>
    <t>Imports</t>
  </si>
  <si>
    <t>Exports</t>
  </si>
  <si>
    <t>Quantity</t>
  </si>
  <si>
    <t>Value (US$)</t>
  </si>
  <si>
    <t>Price per tonne</t>
  </si>
  <si>
    <t>01/2007 </t>
  </si>
  <si>
    <t>02/2007 </t>
  </si>
  <si>
    <t>03/2007 </t>
  </si>
  <si>
    <t>04/2007 </t>
  </si>
  <si>
    <t>05/2007 </t>
  </si>
  <si>
    <t>06/2007 </t>
  </si>
  <si>
    <t>07/2007 </t>
  </si>
  <si>
    <t>08/2007 </t>
  </si>
  <si>
    <t>09/2007 </t>
  </si>
  <si>
    <t>10/2007 </t>
  </si>
  <si>
    <t>11/2007 </t>
  </si>
  <si>
    <t>12/2007 </t>
  </si>
  <si>
    <t>01/2008 </t>
  </si>
  <si>
    <t>02/2008 </t>
  </si>
  <si>
    <t>03/2008 </t>
  </si>
  <si>
    <t>04/2008 </t>
  </si>
  <si>
    <t>05/2008 </t>
  </si>
  <si>
    <t>06/2008 </t>
  </si>
  <si>
    <t>07/2008 </t>
  </si>
  <si>
    <t>08/2008 </t>
  </si>
  <si>
    <t>09/2008 </t>
  </si>
  <si>
    <t>10/2008 </t>
  </si>
  <si>
    <t>11/2008 </t>
  </si>
  <si>
    <t>12/2008 </t>
  </si>
  <si>
    <t>01/2009 </t>
  </si>
  <si>
    <t>02/2009 </t>
  </si>
  <si>
    <t>03/2009 </t>
  </si>
  <si>
    <t>04/2009 </t>
  </si>
  <si>
    <t>05/2009 </t>
  </si>
  <si>
    <t>06/2009 </t>
  </si>
  <si>
    <t>07/2009 </t>
  </si>
  <si>
    <t>08/2009 </t>
  </si>
  <si>
    <t>09/2009 </t>
  </si>
  <si>
    <t>10/2009 </t>
  </si>
  <si>
    <t>11/2009 </t>
  </si>
  <si>
    <t>12/2009 </t>
  </si>
  <si>
    <t>01/2010 </t>
  </si>
  <si>
    <t>02/2010 </t>
  </si>
  <si>
    <t>03/2010 </t>
  </si>
  <si>
    <t>04/2010 </t>
  </si>
  <si>
    <t>05/2010 </t>
  </si>
  <si>
    <t>06/2010 </t>
  </si>
  <si>
    <t>07/2010 </t>
  </si>
  <si>
    <t>08/2010 </t>
  </si>
  <si>
    <t>09/2010 </t>
  </si>
  <si>
    <t>10/2010 </t>
  </si>
  <si>
    <t>11/2010 </t>
  </si>
  <si>
    <t>12/2010 </t>
  </si>
  <si>
    <t>01/2011 </t>
  </si>
  <si>
    <t>02/2011 </t>
  </si>
  <si>
    <t>03/2011 </t>
  </si>
  <si>
    <t>04/2011 </t>
  </si>
  <si>
    <t>05/2011 </t>
  </si>
  <si>
    <t>06/2011 </t>
  </si>
  <si>
    <t>07/2011 </t>
  </si>
  <si>
    <t>08/2011 </t>
  </si>
  <si>
    <t>09/2011 </t>
  </si>
  <si>
    <t>10/2011 </t>
  </si>
  <si>
    <t>11/2011 </t>
  </si>
  <si>
    <t>12/2011 </t>
  </si>
  <si>
    <t>01/2012 </t>
  </si>
  <si>
    <t>02/2012 </t>
  </si>
  <si>
    <t>03/2012 </t>
  </si>
  <si>
    <t>04/2012 </t>
  </si>
  <si>
    <t>05/2012 </t>
  </si>
  <si>
    <t>06/2012 </t>
  </si>
  <si>
    <t>07/2012 </t>
  </si>
  <si>
    <t>08/2012 </t>
  </si>
  <si>
    <t>09/2012 </t>
  </si>
  <si>
    <t>10/2012 </t>
  </si>
  <si>
    <t>11/2012 </t>
  </si>
  <si>
    <t>12/2012 </t>
  </si>
  <si>
    <t>01/2013 </t>
  </si>
  <si>
    <t>02/2013 </t>
  </si>
  <si>
    <t>03/2013 </t>
  </si>
  <si>
    <t>04/2013 </t>
  </si>
  <si>
    <t>05/2013 </t>
  </si>
  <si>
    <t>06/2013 </t>
  </si>
  <si>
    <t>07/2013 </t>
  </si>
  <si>
    <t>08/2013 </t>
  </si>
  <si>
    <t>09/2013 </t>
  </si>
  <si>
    <t>10/2013 </t>
  </si>
  <si>
    <t>11/2013 </t>
  </si>
  <si>
    <t>Q1</t>
  </si>
  <si>
    <t>Q2</t>
  </si>
  <si>
    <t>Q3</t>
  </si>
  <si>
    <t>Q4</t>
  </si>
  <si>
    <t>Population</t>
  </si>
  <si>
    <t>Czech</t>
  </si>
  <si>
    <t>Household consumption Germany</t>
  </si>
  <si>
    <t xml:space="preserve">LEAP YEAR ADJUSTED WHERE NEEDED </t>
  </si>
  <si>
    <t>YOY growth</t>
  </si>
  <si>
    <t>YOY growth (3 month MA)</t>
  </si>
  <si>
    <t>Quark</t>
  </si>
  <si>
    <t>Yoghurt</t>
  </si>
  <si>
    <t>Margarine</t>
  </si>
  <si>
    <t>m litres</t>
  </si>
  <si>
    <t>1,000t</t>
  </si>
  <si>
    <t>GDP and main components - Current prices [namq_gdp_c]</t>
  </si>
  <si>
    <t>in million euro</t>
  </si>
  <si>
    <t>not available</t>
  </si>
  <si>
    <t>GEO/TIME</t>
  </si>
  <si>
    <t>EU-27</t>
  </si>
  <si>
    <t>EU-15</t>
  </si>
  <si>
    <t>Germany (until 1990 former territory of the FRG)</t>
  </si>
  <si>
    <t>Iceland</t>
  </si>
  <si>
    <t>Norway</t>
  </si>
  <si>
    <t>Switzerland</t>
  </si>
  <si>
    <t>Montenegro</t>
  </si>
  <si>
    <t>Former Yugoslav Republic of Macedonia, the</t>
  </si>
  <si>
    <t>Serbia</t>
  </si>
  <si>
    <t>Turkey</t>
  </si>
  <si>
    <t>CALCULATE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</si>
  <si>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</si>
  <si>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</si>
  <si>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</si>
  <si>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</si>
  <si>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</si>
  <si>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</si>
  <si>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</si>
  <si>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</si>
  <si>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</si>
  <si>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</si>
  <si>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</si>
  <si>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</si>
  <si>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</si>
  <si>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</si>
  <si>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</si>
  <si>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</si>
  <si>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</si>
  <si>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</si>
  <si>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</si>
  <si>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</si>
  <si>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</si>
  <si>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</si>
  <si>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</si>
  <si>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</si>
  <si>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</si>
  <si>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</si>
  <si>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</si>
  <si>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</si>
  <si>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</si>
  <si>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</si>
  <si>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</si>
  <si>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</si>
  <si>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Source:</t>
  </si>
  <si>
    <t>Crude oil</t>
  </si>
  <si>
    <t xml:space="preserve"> Oil World</t>
  </si>
  <si>
    <t>Dutch, fob ex-mill</t>
  </si>
  <si>
    <t>EU, fob N.W.Eur. ports</t>
  </si>
  <si>
    <t>crude, cif N.W. Eur</t>
  </si>
  <si>
    <t>Malaysia, cif Rotterdam</t>
  </si>
  <si>
    <t>Philipines, cif Rotterdam</t>
  </si>
  <si>
    <t>US, fob Gulf</t>
  </si>
  <si>
    <t>US, bleach, fancy, cif, Rot.</t>
  </si>
  <si>
    <t>any orig, cif NW Eur.</t>
  </si>
  <si>
    <t>Spain, Virgin US$/t</t>
  </si>
  <si>
    <t>Brent crude oil</t>
  </si>
  <si>
    <t>Premium Rape on Palm</t>
  </si>
  <si>
    <t>Premium Rape on Soy</t>
  </si>
  <si>
    <t>EUROS</t>
  </si>
  <si/>
  <si>
    <t>MONTHLY AVERAGES</t>
  </si>
  <si>
    <t>CARCASE PRICES / PRIX CARCASSE</t>
  </si>
  <si>
    <t>COWS / VACHES   -   Cat : D - O3</t>
  </si>
  <si>
    <t>Table n°   I.10.a.3</t>
  </si>
  <si>
    <t>€ / 100 KG</t>
  </si>
  <si>
    <t>BE</t>
  </si>
  <si>
    <t>BG</t>
  </si>
  <si>
    <t>DK</t>
  </si>
  <si>
    <t>DE</t>
  </si>
  <si>
    <t>EST</t>
  </si>
  <si>
    <t>IE</t>
  </si>
  <si>
    <t>GR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</si>
  <si>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</si>
  <si>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</si>
  <si>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</si>
  <si>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</si>
  <si>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</si>
  <si>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</si>
  <si>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</si>
  <si>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</si>
  <si>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</si>
  <si>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</si>
  <si>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</si>
  <si>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</si>
  <si>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</si>
  <si>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</si>
  <si>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</si>
  <si>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</si>
  <si>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</si>
  <si>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</si>
  <si>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</si>
  <si>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% Chg</t>
  </si>
  <si>
    <t>Period</t>
  </si>
  <si>
    <t>/ Prev.Mth</t>
  </si>
  <si>
    <t>5 / 2012</t>
  </si>
  <si>
    <t>versus</t>
  </si>
  <si>
    <t>5 / 2011</t>
  </si>
  <si>
    <t>to EUR</t>
  </si>
  <si>
    <t>USD</t>
  </si>
</sst>
</file>

<file path=xl/styles.xml><?xml version="1.0" encoding="utf-8"?>
<styleSheet xmlns="http://schemas.openxmlformats.org/spreadsheetml/2006/main">
  <numFmts count="9">
    <numFmt numFmtId="0" formatCode="General"/>
    <numFmt numFmtId="59" formatCode="0.0"/>
    <numFmt numFmtId="60" formatCode="#,##0&quot; &quot;;&quot;-&quot;#,##0&quot; &quot;"/>
    <numFmt numFmtId="61" formatCode="&quot; &quot;* #,##0&quot; &quot;;&quot;-&quot;* #,##0&quot; &quot;;&quot; &quot;* &quot;-&quot;??&quot; &quot;"/>
    <numFmt numFmtId="62" formatCode="#,##0.0"/>
    <numFmt numFmtId="63" formatCode="0.0%"/>
    <numFmt numFmtId="64" formatCode="0.000%"/>
    <numFmt numFmtId="65" formatCode="&quot;+ &quot;0.0%;&quot;- &quot;0.0%;&quot;idem&quot;"/>
    <numFmt numFmtId="66" formatCode="0.00000"/>
  </numFmts>
  <fonts count="32">
    <font>
      <sz val="10"/>
      <color indexed="8"/>
      <name val="Verdana"/>
    </font>
    <font>
      <sz val="12"/>
      <color indexed="8"/>
      <name val="Helvetica"/>
    </font>
    <font>
      <sz val="13"/>
      <color indexed="8"/>
      <name val="Verdana"/>
    </font>
    <font>
      <b val="1"/>
      <sz val="10"/>
      <color indexed="8"/>
      <name val="Arial"/>
    </font>
    <font>
      <sz val="10"/>
      <color indexed="8"/>
      <name val="Arial"/>
    </font>
    <font>
      <b val="1"/>
      <u val="single"/>
      <sz val="10"/>
      <color indexed="8"/>
      <name val="Arial"/>
    </font>
    <font>
      <b val="1"/>
      <sz val="10"/>
      <color indexed="8"/>
      <name val="Verdana"/>
    </font>
    <font>
      <b val="1"/>
      <u val="single"/>
      <sz val="16"/>
      <color indexed="8"/>
      <name val="Arial"/>
    </font>
    <font>
      <sz val="11"/>
      <color indexed="8"/>
      <name val="Helvetica"/>
    </font>
    <font>
      <sz val="10"/>
      <color indexed="23"/>
      <name val="Arial"/>
    </font>
    <font>
      <i val="1"/>
      <sz val="10"/>
      <color indexed="8"/>
      <name val="Verdana"/>
    </font>
    <font>
      <sz val="8"/>
      <color indexed="8"/>
      <name val="Arial"/>
    </font>
    <font>
      <u val="single"/>
      <sz val="10"/>
      <color indexed="24"/>
      <name val="Arial"/>
    </font>
    <font>
      <sz val="10"/>
      <color indexed="25"/>
      <name val="Arial"/>
    </font>
    <font>
      <sz val="11"/>
      <color indexed="8"/>
      <name val="Verdana"/>
    </font>
    <font>
      <i val="1"/>
      <sz val="10"/>
      <color indexed="23"/>
      <name val="Arial"/>
    </font>
    <font>
      <b val="1"/>
      <sz val="10"/>
      <color indexed="26"/>
      <name val="Arial"/>
    </font>
    <font>
      <sz val="10"/>
      <color indexed="26"/>
      <name val="Arial"/>
    </font>
    <font>
      <sz val="18"/>
      <color indexed="8"/>
      <name val="Verdana"/>
    </font>
    <font>
      <b val="1"/>
      <u val="single"/>
      <sz val="10"/>
      <color indexed="8"/>
      <name val="Verdana"/>
    </font>
    <font>
      <sz val="9"/>
      <color indexed="8"/>
      <name val="Arial"/>
    </font>
    <font>
      <sz val="8"/>
      <color indexed="8"/>
      <name val="Arial"/>
    </font>
    <font>
      <b val="1"/>
      <sz val="12"/>
      <color indexed="8"/>
      <name val="Arial"/>
    </font>
    <font>
      <b val="1"/>
      <sz val="15"/>
      <color indexed="24"/>
      <name val="Arial"/>
    </font>
    <font>
      <sz val="12"/>
      <color indexed="8"/>
      <name val="Arial"/>
    </font>
    <font>
      <b val="1"/>
      <sz val="14"/>
      <color indexed="8"/>
      <name val="Arial"/>
    </font>
    <font>
      <sz val="14"/>
      <color indexed="8"/>
      <name val="Arial"/>
    </font>
    <font>
      <b val="1"/>
      <sz val="8"/>
      <color indexed="8"/>
      <name val="Arial"/>
    </font>
    <font>
      <i val="1"/>
      <sz val="8"/>
      <color indexed="8"/>
      <name val="Arial"/>
    </font>
    <font>
      <sz val="8"/>
      <color indexed="9"/>
      <name val="Arial"/>
    </font>
    <font>
      <i val="1"/>
      <sz val="10"/>
      <color indexed="8"/>
      <name val="Arial"/>
    </font>
    <font>
      <b val="1"/>
      <sz val="11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</fills>
  <borders count="9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 style="thin">
        <color indexed="8"/>
      </top>
      <bottom/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/>
      <top style="thin">
        <color indexed="8"/>
      </top>
      <bottom style="thin">
        <color indexed="14"/>
      </bottom>
      <diagonal/>
    </border>
    <border>
      <left/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31"/>
      </bottom>
      <diagonal/>
    </border>
    <border>
      <left style="thin">
        <color indexed="14"/>
      </left>
      <right style="medium">
        <color indexed="31"/>
      </right>
      <top style="thin">
        <color indexed="14"/>
      </top>
      <bottom style="thin">
        <color indexed="14"/>
      </bottom>
      <diagonal/>
    </border>
    <border>
      <left style="medium">
        <color indexed="31"/>
      </left>
      <right style="medium">
        <color indexed="31"/>
      </right>
      <top style="medium">
        <color indexed="31"/>
      </top>
      <bottom style="thin">
        <color indexed="14"/>
      </bottom>
      <diagonal/>
    </border>
    <border>
      <left style="medium">
        <color indexed="31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31"/>
      </left>
      <right style="medium">
        <color indexed="31"/>
      </right>
      <top style="thin">
        <color indexed="14"/>
      </top>
      <bottom style="thin">
        <color indexed="14"/>
      </bottom>
      <diagonal/>
    </border>
    <border>
      <left style="medium">
        <color indexed="31"/>
      </left>
      <right style="medium">
        <color indexed="31"/>
      </right>
      <top style="thin">
        <color indexed="14"/>
      </top>
      <bottom style="medium">
        <color indexed="31"/>
      </bottom>
      <diagonal/>
    </border>
    <border>
      <left style="thin">
        <color indexed="14"/>
      </left>
      <right style="thin">
        <color indexed="14"/>
      </right>
      <top style="medium">
        <color indexed="31"/>
      </top>
      <bottom style="thin">
        <color indexed="1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14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/>
      <bottom style="thin">
        <color indexed="1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hair">
        <color indexed="8"/>
      </top>
      <bottom style="thin">
        <color indexed="1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4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medium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/>
      <top/>
      <bottom/>
      <diagonal/>
    </border>
    <border>
      <left style="thin">
        <color indexed="14"/>
      </left>
      <right style="thin">
        <color indexed="14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4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4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0" fontId="4" fillId="4" borderId="4" applyNumberFormat="1" applyFont="1" applyFill="1" applyBorder="1" applyAlignment="1" applyProtection="0">
      <alignment horizontal="right" vertical="bottom"/>
    </xf>
    <xf numFmtId="0" fontId="4" fillId="4" borderId="4" applyNumberFormat="1" applyFont="1" applyFill="1" applyBorder="1" applyAlignment="1" applyProtection="0">
      <alignment vertical="bottom"/>
    </xf>
    <xf numFmtId="0" fontId="4" fillId="5" borderId="4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5" fillId="6" borderId="7" applyNumberFormat="1" applyFont="1" applyFill="1" applyBorder="1" applyAlignment="1" applyProtection="0">
      <alignment horizontal="center" vertical="bottom"/>
    </xf>
    <xf numFmtId="0" fontId="5" fillId="6" borderId="7" applyNumberFormat="1" applyFont="1" applyFill="1" applyBorder="1" applyAlignment="1" applyProtection="0">
      <alignment horizontal="center" vertical="bottom"/>
    </xf>
    <xf numFmtId="0" fontId="4" fillId="2" borderId="5" applyNumberFormat="1" applyFont="1" applyFill="1" applyBorder="1" applyAlignment="1" applyProtection="0">
      <alignment horizontal="center" vertical="bottom"/>
    </xf>
    <xf numFmtId="49" fontId="5" fillId="7" borderId="7" applyNumberFormat="1" applyFont="1" applyFill="1" applyBorder="1" applyAlignment="1" applyProtection="0">
      <alignment horizontal="center" vertical="bottom"/>
    </xf>
    <xf numFmtId="0" fontId="5" fillId="7" borderId="7" applyNumberFormat="1" applyFont="1" applyFill="1" applyBorder="1" applyAlignment="1" applyProtection="0">
      <alignment horizontal="center" vertical="bottom"/>
    </xf>
    <xf numFmtId="0" fontId="4" fillId="7" borderId="7" applyNumberFormat="1" applyFont="1" applyFill="1" applyBorder="1" applyAlignment="1" applyProtection="0">
      <alignment horizontal="right" vertical="bottom"/>
    </xf>
    <xf numFmtId="49" fontId="3" fillId="7" borderId="7" applyNumberFormat="1" applyFont="1" applyFill="1" applyBorder="1" applyAlignment="1" applyProtection="0">
      <alignment horizontal="center" vertical="bottom"/>
    </xf>
    <xf numFmtId="0" fontId="3" fillId="7" borderId="7" applyNumberFormat="1" applyFont="1" applyFill="1" applyBorder="1" applyAlignment="1" applyProtection="0">
      <alignment horizontal="center" vertical="bottom"/>
    </xf>
    <xf numFmtId="0" fontId="4" fillId="7" borderId="7" applyNumberFormat="1" applyFont="1" applyFill="1" applyBorder="1" applyAlignment="1" applyProtection="0">
      <alignment vertical="bottom"/>
    </xf>
    <xf numFmtId="0" fontId="3" fillId="7" borderId="7" applyNumberFormat="1" applyFont="1" applyFill="1" applyBorder="1" applyAlignment="1" applyProtection="0">
      <alignment horizontal="right" vertical="bottom"/>
    </xf>
    <xf numFmtId="49" fontId="3" fillId="3" borderId="7" applyNumberFormat="1" applyFont="1" applyFill="1" applyBorder="1" applyAlignment="1" applyProtection="0">
      <alignment horizontal="center" vertical="bottom"/>
    </xf>
    <xf numFmtId="0" fontId="3" fillId="3" borderId="7" applyNumberFormat="1" applyFont="1" applyFill="1" applyBorder="1" applyAlignment="1" applyProtection="0">
      <alignment horizontal="center" vertical="bottom"/>
    </xf>
    <xf numFmtId="0" fontId="4" fillId="3" borderId="7" applyNumberFormat="1" applyFont="1" applyFill="1" applyBorder="1" applyAlignment="1" applyProtection="0">
      <alignment vertical="bottom"/>
    </xf>
    <xf numFmtId="0" fontId="4" fillId="4" borderId="7" applyNumberFormat="1" applyFont="1" applyFill="1" applyBorder="1" applyAlignment="1" applyProtection="0">
      <alignment horizontal="right" vertical="bottom"/>
    </xf>
    <xf numFmtId="0" fontId="4" fillId="4" borderId="7" applyNumberFormat="1" applyFont="1" applyFill="1" applyBorder="1" applyAlignment="1" applyProtection="0">
      <alignment vertical="bottom"/>
    </xf>
    <xf numFmtId="0" fontId="4" fillId="5" borderId="7" applyNumberFormat="1" applyFont="1" applyFill="1" applyBorder="1" applyAlignment="1" applyProtection="0">
      <alignment vertical="bottom"/>
    </xf>
    <xf numFmtId="0" fontId="4" fillId="7" borderId="8" applyNumberFormat="1" applyFont="1" applyFill="1" applyBorder="1" applyAlignment="1" applyProtection="0">
      <alignment horizontal="right" vertical="bottom"/>
    </xf>
    <xf numFmtId="49" fontId="3" fillId="6" borderId="7" applyNumberFormat="1" applyFont="1" applyFill="1" applyBorder="1" applyAlignment="1" applyProtection="0">
      <alignment horizontal="center" vertical="bottom"/>
    </xf>
    <xf numFmtId="0" fontId="4" fillId="6" borderId="7" applyNumberFormat="1" applyFont="1" applyFill="1" applyBorder="1" applyAlignment="1" applyProtection="0">
      <alignment horizontal="center" vertical="bottom"/>
    </xf>
    <xf numFmtId="0" fontId="3" fillId="6" borderId="7" applyNumberFormat="1" applyFont="1" applyFill="1" applyBorder="1" applyAlignment="1" applyProtection="0">
      <alignment horizontal="center" vertical="bottom"/>
    </xf>
    <xf numFmtId="0" fontId="4" fillId="7" borderId="7" applyNumberFormat="1" applyFont="1" applyFill="1" applyBorder="1" applyAlignment="1" applyProtection="0">
      <alignment horizontal="center" vertical="bottom"/>
    </xf>
    <xf numFmtId="0" fontId="5" fillId="7" borderId="7" applyNumberFormat="1" applyFont="1" applyFill="1" applyBorder="1" applyAlignment="1" applyProtection="0">
      <alignment vertical="bottom"/>
    </xf>
    <xf numFmtId="0" fontId="4" fillId="3" borderId="7" applyNumberFormat="1" applyFont="1" applyFill="1" applyBorder="1" applyAlignment="1" applyProtection="0">
      <alignment horizontal="right" vertical="bottom"/>
    </xf>
    <xf numFmtId="49" fontId="3" fillId="4" borderId="7" applyNumberFormat="1" applyFont="1" applyFill="1" applyBorder="1" applyAlignment="1" applyProtection="0">
      <alignment horizontal="center" vertical="bottom"/>
    </xf>
    <xf numFmtId="0" fontId="3" fillId="4" borderId="7" applyNumberFormat="1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horizontal="center" vertical="bottom"/>
    </xf>
    <xf numFmtId="0" fontId="3" fillId="5" borderId="7" applyNumberFormat="1" applyFont="1" applyFill="1" applyBorder="1" applyAlignment="1" applyProtection="0">
      <alignment horizontal="center" vertical="bottom"/>
    </xf>
    <xf numFmtId="0" fontId="4" fillId="7" borderId="8" applyNumberFormat="1" applyFont="1" applyFill="1" applyBorder="1" applyAlignment="1" applyProtection="0">
      <alignment horizontal="center" vertical="bottom"/>
    </xf>
    <xf numFmtId="49" fontId="3" fillId="6" borderId="7" applyNumberFormat="1" applyFont="1" applyFill="1" applyBorder="1" applyAlignment="1" applyProtection="0">
      <alignment horizontal="right" vertical="bottom"/>
    </xf>
    <xf numFmtId="0" fontId="3" fillId="2" borderId="5" applyNumberFormat="1" applyFont="1" applyFill="1" applyBorder="1" applyAlignment="1" applyProtection="0">
      <alignment horizontal="right" vertical="bottom"/>
    </xf>
    <xf numFmtId="49" fontId="3" fillId="7" borderId="7" applyNumberFormat="1" applyFont="1" applyFill="1" applyBorder="1" applyAlignment="1" applyProtection="0">
      <alignment horizontal="right" vertical="bottom"/>
    </xf>
    <xf numFmtId="49" fontId="4" fillId="3" borderId="7" applyNumberFormat="1" applyFont="1" applyFill="1" applyBorder="1" applyAlignment="1" applyProtection="0">
      <alignment horizontal="left" vertical="bottom"/>
    </xf>
    <xf numFmtId="49" fontId="4" fillId="3" borderId="7" applyNumberFormat="1" applyFont="1" applyFill="1" applyBorder="1" applyAlignment="1" applyProtection="0">
      <alignment vertical="bottom"/>
    </xf>
    <xf numFmtId="49" fontId="4" fillId="4" borderId="7" applyNumberFormat="1" applyFont="1" applyFill="1" applyBorder="1" applyAlignment="1" applyProtection="0">
      <alignment horizontal="right" vertical="bottom"/>
    </xf>
    <xf numFmtId="49" fontId="4" fillId="4" borderId="7" applyNumberFormat="1" applyFont="1" applyFill="1" applyBorder="1" applyAlignment="1" applyProtection="0">
      <alignment horizontal="right" vertical="bottom" wrapText="1"/>
    </xf>
    <xf numFmtId="49" fontId="4" fillId="4" borderId="7" applyNumberFormat="1" applyFont="1" applyFill="1" applyBorder="1" applyAlignment="1" applyProtection="0">
      <alignment vertical="bottom" wrapText="1"/>
    </xf>
    <xf numFmtId="49" fontId="4" fillId="5" borderId="7" applyNumberFormat="1" applyFont="1" applyFill="1" applyBorder="1" applyAlignment="1" applyProtection="0">
      <alignment vertical="bottom"/>
    </xf>
    <xf numFmtId="49" fontId="3" fillId="7" borderId="8" applyNumberFormat="1" applyFont="1" applyFill="1" applyBorder="1" applyAlignment="1" applyProtection="0">
      <alignment horizontal="right" vertical="bottom"/>
    </xf>
    <xf numFmtId="17" fontId="4" fillId="2" borderId="3" applyNumberFormat="1" applyFont="1" applyFill="1" applyBorder="1" applyAlignment="1" applyProtection="0">
      <alignment vertical="bottom"/>
    </xf>
    <xf numFmtId="0" fontId="4" fillId="6" borderId="7" applyNumberFormat="1" applyFont="1" applyFill="1" applyBorder="1" applyAlignment="1" applyProtection="0">
      <alignment horizontal="right" vertical="bottom"/>
    </xf>
    <xf numFmtId="0" fontId="4" fillId="2" borderId="5" applyNumberFormat="1" applyFont="1" applyFill="1" applyBorder="1" applyAlignment="1" applyProtection="0">
      <alignment horizontal="right" vertical="bottom"/>
    </xf>
    <xf numFmtId="2" fontId="4" fillId="7" borderId="7" applyNumberFormat="1" applyFont="1" applyFill="1" applyBorder="1" applyAlignment="1" applyProtection="0">
      <alignment horizontal="right" vertical="bottom"/>
    </xf>
    <xf numFmtId="59" fontId="4" fillId="7" borderId="7" applyNumberFormat="1" applyFont="1" applyFill="1" applyBorder="1" applyAlignment="1" applyProtection="0">
      <alignment horizontal="right" vertical="bottom"/>
    </xf>
    <xf numFmtId="59" fontId="4" fillId="7" borderId="7" applyNumberFormat="1" applyFont="1" applyFill="1" applyBorder="1" applyAlignment="1" applyProtection="0">
      <alignment vertical="bottom"/>
    </xf>
    <xf numFmtId="1" fontId="4" fillId="7" borderId="7" applyNumberFormat="1" applyFont="1" applyFill="1" applyBorder="1" applyAlignment="1" applyProtection="0">
      <alignment vertical="bottom"/>
    </xf>
    <xf numFmtId="60" fontId="4" fillId="7" borderId="7" applyNumberFormat="1" applyFont="1" applyFill="1" applyBorder="1" applyAlignment="1" applyProtection="0">
      <alignment horizontal="right" vertical="bottom"/>
    </xf>
    <xf numFmtId="3" fontId="4" fillId="3" borderId="7" applyNumberFormat="1" applyFont="1" applyFill="1" applyBorder="1" applyAlignment="1" applyProtection="0">
      <alignment horizontal="right" vertical="bottom"/>
    </xf>
    <xf numFmtId="3" fontId="4" fillId="3" borderId="7" applyNumberFormat="1" applyFont="1" applyFill="1" applyBorder="1" applyAlignment="1" applyProtection="0">
      <alignment horizontal="center" vertical="bottom"/>
    </xf>
    <xf numFmtId="3" fontId="4" fillId="3" borderId="7" applyNumberFormat="1" applyFont="1" applyFill="1" applyBorder="1" applyAlignment="1" applyProtection="0">
      <alignment vertical="bottom"/>
    </xf>
    <xf numFmtId="61" fontId="4" fillId="4" borderId="7" applyNumberFormat="1" applyFont="1" applyFill="1" applyBorder="1" applyAlignment="1" applyProtection="0">
      <alignment horizontal="right" vertical="bottom"/>
    </xf>
    <xf numFmtId="1" fontId="4" fillId="5" borderId="7" applyNumberFormat="1" applyFont="1" applyFill="1" applyBorder="1" applyAlignment="1" applyProtection="0">
      <alignment vertical="bottom"/>
    </xf>
    <xf numFmtId="1" fontId="4" fillId="7" borderId="7" applyNumberFormat="1" applyFont="1" applyFill="1" applyBorder="1" applyAlignment="1" applyProtection="0">
      <alignment horizontal="right" vertical="bottom"/>
    </xf>
    <xf numFmtId="1" fontId="4" fillId="7" borderId="8" applyNumberFormat="1" applyFont="1" applyFill="1" applyBorder="1" applyAlignment="1" applyProtection="0">
      <alignment horizontal="right" vertical="bottom"/>
    </xf>
    <xf numFmtId="61" fontId="4" fillId="7" borderId="7" applyNumberFormat="1" applyFont="1" applyFill="1" applyBorder="1" applyAlignment="1" applyProtection="0">
      <alignment horizontal="right" vertical="bottom"/>
    </xf>
    <xf numFmtId="1" fontId="4" fillId="6" borderId="7" applyNumberFormat="1" applyFont="1" applyFill="1" applyBorder="1" applyAlignment="1" applyProtection="0">
      <alignment horizontal="right" vertical="bottom"/>
    </xf>
    <xf numFmtId="61" fontId="4" fillId="6" borderId="7" applyNumberFormat="1" applyFont="1" applyFill="1" applyBorder="1" applyAlignment="1" applyProtection="0">
      <alignment horizontal="right"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4" fillId="2" borderId="3" applyNumberFormat="1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vertical="bottom"/>
    </xf>
    <xf numFmtId="62" fontId="4" fillId="3" borderId="7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1" fontId="4" fillId="3" borderId="7" applyNumberFormat="1" applyFont="1" applyFill="1" applyBorder="1" applyAlignment="1" applyProtection="0">
      <alignment vertical="bottom"/>
    </xf>
    <xf numFmtId="3" fontId="4" fillId="4" borderId="7" applyNumberFormat="1" applyFont="1" applyFill="1" applyBorder="1" applyAlignment="1" applyProtection="0">
      <alignment horizontal="right" vertical="bottom"/>
    </xf>
    <xf numFmtId="0" fontId="4" fillId="2" borderId="13" applyNumberFormat="1" applyFont="1" applyFill="1" applyBorder="1" applyAlignment="1" applyProtection="0">
      <alignment horizontal="right" vertical="bottom"/>
    </xf>
    <xf numFmtId="2" fontId="4" fillId="2" borderId="10" applyNumberFormat="1" applyFont="1" applyFill="1" applyBorder="1" applyAlignment="1" applyProtection="0">
      <alignment horizontal="right" vertical="bottom"/>
    </xf>
    <xf numFmtId="0" fontId="4" fillId="2" borderId="10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4" fontId="4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horizontal="right" vertical="bottom"/>
    </xf>
    <xf numFmtId="17" fontId="6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4" fillId="2" borderId="3" applyNumberFormat="1" applyFont="1" applyFill="1" applyBorder="1" applyAlignment="1" applyProtection="0">
      <alignment vertical="bottom"/>
    </xf>
    <xf numFmtId="49" fontId="7" fillId="2" borderId="14" applyNumberFormat="1" applyFont="1" applyFill="1" applyBorder="1" applyAlignment="1" applyProtection="0">
      <alignment horizontal="center" vertical="bottom"/>
    </xf>
    <xf numFmtId="0" fontId="7" fillId="2" borderId="14" applyNumberFormat="1" applyFont="1" applyFill="1" applyBorder="1" applyAlignment="1" applyProtection="0">
      <alignment horizontal="center" vertical="bottom"/>
    </xf>
    <xf numFmtId="0" fontId="7" fillId="2" borderId="15" applyNumberFormat="1" applyFont="1" applyFill="1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7" fillId="2" borderId="17" applyNumberFormat="1" applyFont="1" applyFill="1" applyBorder="1" applyAlignment="1" applyProtection="0">
      <alignment horizontal="center" vertical="center"/>
    </xf>
    <xf numFmtId="0" fontId="7" fillId="2" borderId="17" applyNumberFormat="1" applyFont="1" applyFill="1" applyBorder="1" applyAlignment="1" applyProtection="0">
      <alignment horizontal="center" vertical="center"/>
    </xf>
    <xf numFmtId="0" fontId="7" fillId="2" borderId="17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7" fillId="2" borderId="7" applyNumberFormat="1" applyFont="1" applyFill="1" applyBorder="1" applyAlignment="1" applyProtection="0">
      <alignment horizontal="center" vertical="center"/>
    </xf>
    <xf numFmtId="0" fontId="7" fillId="2" borderId="7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right" vertical="center"/>
    </xf>
    <xf numFmtId="0" fontId="4" fillId="2" borderId="3" applyNumberFormat="1" applyFont="1" applyFill="1" applyBorder="1" applyAlignment="1" applyProtection="0">
      <alignment horizontal="right" vertical="center"/>
    </xf>
    <xf numFmtId="49" fontId="3" fillId="8" borderId="7" applyNumberFormat="1" applyFont="1" applyFill="1" applyBorder="1" applyAlignment="1" applyProtection="0">
      <alignment horizontal="right" vertical="center"/>
    </xf>
    <xf numFmtId="0" fontId="4" fillId="2" borderId="13" applyNumberFormat="1" applyFont="1" applyFill="1" applyBorder="1" applyAlignment="1" applyProtection="0">
      <alignment horizontal="right" vertical="center"/>
    </xf>
    <xf numFmtId="49" fontId="3" fillId="9" borderId="7" applyNumberFormat="1" applyFont="1" applyFill="1" applyBorder="1" applyAlignment="1" applyProtection="0">
      <alignment horizontal="right" vertical="center"/>
    </xf>
    <xf numFmtId="49" fontId="3" fillId="10" borderId="7" applyNumberFormat="1" applyFont="1" applyFill="1" applyBorder="1" applyAlignment="1" applyProtection="0">
      <alignment horizontal="right" vertical="center"/>
    </xf>
    <xf numFmtId="49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1" fontId="4" fillId="2" borderId="10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vertical="bottom"/>
    </xf>
    <xf numFmtId="2" fontId="4" fillId="2" borderId="1" applyNumberFormat="1" applyFont="1" applyFill="1" applyBorder="1" applyAlignment="1" applyProtection="0">
      <alignment vertical="bottom"/>
    </xf>
    <xf numFmtId="1" fontId="9" fillId="2" borderId="1" applyNumberFormat="1" applyFont="1" applyFill="1" applyBorder="1" applyAlignment="1" applyProtection="0">
      <alignment vertical="bottom"/>
    </xf>
    <xf numFmtId="0" fontId="9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7" fontId="4" fillId="2" borderId="1" applyNumberFormat="1" applyFont="1" applyFill="1" applyBorder="1" applyAlignment="1" applyProtection="0">
      <alignment horizontal="left" vertical="bottom"/>
    </xf>
    <xf numFmtId="59" fontId="4" fillId="2" borderId="1" applyNumberFormat="1" applyFont="1" applyFill="1" applyBorder="1" applyAlignment="1" applyProtection="0">
      <alignment horizontal="right" vertical="bottom"/>
    </xf>
    <xf numFmtId="59" fontId="4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right" vertical="bottom"/>
    </xf>
    <xf numFmtId="0" fontId="4" fillId="2" borderId="5" applyNumberFormat="1" applyFont="1" applyFill="1" applyBorder="1" applyAlignment="1" applyProtection="0">
      <alignment horizontal="right" vertical="center"/>
    </xf>
    <xf numFmtId="0" fontId="0" fillId="2" borderId="6" applyNumberFormat="1" applyFont="1" applyFill="1" applyBorder="1" applyAlignment="1" applyProtection="0">
      <alignment horizontal="center" vertical="bottom"/>
    </xf>
    <xf numFmtId="17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horizontal="right" vertical="bottom"/>
    </xf>
    <xf numFmtId="2" fontId="0" fillId="2" borderId="10" applyNumberFormat="1" applyFont="1" applyFill="1" applyBorder="1" applyAlignment="1" applyProtection="0">
      <alignment horizontal="right" vertical="bottom"/>
    </xf>
    <xf numFmtId="2" fontId="0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horizontal="right" vertical="bottom"/>
    </xf>
    <xf numFmtId="2" fontId="0" fillId="2" borderId="1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1" fontId="0" fillId="2" borderId="1" applyNumberFormat="1" applyFont="1" applyFill="1" applyBorder="1" applyAlignment="1" applyProtection="0">
      <alignment horizontal="right" vertical="bottom"/>
    </xf>
    <xf numFmtId="49" fontId="10" fillId="2" borderId="1" applyNumberFormat="1" applyFont="1" applyFill="1" applyBorder="1" applyAlignment="1" applyProtection="0">
      <alignment horizontal="right" vertical="bottom"/>
    </xf>
    <xf numFmtId="3" fontId="0" fillId="2" borderId="1" applyNumberFormat="1" applyFont="1" applyFill="1" applyBorder="1" applyAlignment="1" applyProtection="0">
      <alignment horizontal="right" vertical="bottom"/>
    </xf>
    <xf numFmtId="61" fontId="6" fillId="2" borderId="1" applyNumberFormat="1" applyFont="1" applyFill="1" applyBorder="1" applyAlignment="1" applyProtection="0">
      <alignment horizontal="right" vertical="bottom"/>
    </xf>
    <xf numFmtId="10" fontId="0" fillId="2" borderId="1" applyNumberFormat="1" applyFont="1" applyFill="1" applyBorder="1" applyAlignment="1" applyProtection="0">
      <alignment horizontal="right" vertical="bottom"/>
    </xf>
    <xf numFmtId="63" fontId="6" fillId="2" borderId="1" applyNumberFormat="1" applyFont="1" applyFill="1" applyBorder="1" applyAlignment="1" applyProtection="0">
      <alignment horizontal="right" vertical="bottom"/>
    </xf>
    <xf numFmtId="10" fontId="6" fillId="2" borderId="1" applyNumberFormat="1" applyFont="1" applyFill="1" applyBorder="1" applyAlignment="1" applyProtection="0">
      <alignment horizontal="right" vertical="bottom"/>
    </xf>
    <xf numFmtId="3" fontId="0" fillId="2" borderId="1" applyNumberFormat="1" applyFont="1" applyFill="1" applyBorder="1" applyAlignment="1" applyProtection="0">
      <alignment horizontal="right" vertical="center"/>
    </xf>
    <xf numFmtId="61" fontId="6" fillId="2" borderId="1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49" fontId="11" fillId="2" borderId="1" applyNumberFormat="1" applyFont="1" applyFill="1" applyBorder="1" applyAlignment="1" applyProtection="0">
      <alignment vertical="bottom"/>
    </xf>
    <xf numFmtId="49" fontId="12" fillId="2" borderId="1" applyNumberFormat="1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left" vertical="bottom"/>
    </xf>
    <xf numFmtId="0" fontId="4" fillId="2" borderId="18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/>
    </xf>
    <xf numFmtId="0" fontId="4" fillId="2" borderId="16" applyNumberFormat="1" applyFont="1" applyFill="1" applyBorder="1" applyAlignment="1" applyProtection="0">
      <alignment horizontal="right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left" vertical="bottom"/>
    </xf>
    <xf numFmtId="62" fontId="4" fillId="2" borderId="1" applyNumberFormat="1" applyFont="1" applyFill="1" applyBorder="1" applyAlignment="1" applyProtection="0">
      <alignment horizontal="right" vertical="bottom"/>
    </xf>
    <xf numFmtId="62" fontId="4" fillId="2" borderId="1" applyNumberFormat="1" applyFont="1" applyFill="1" applyBorder="1" applyAlignment="1" applyProtection="0">
      <alignment vertical="bottom"/>
    </xf>
    <xf numFmtId="3" fontId="4" fillId="2" borderId="1" applyNumberFormat="1" applyFont="1" applyFill="1" applyBorder="1" applyAlignment="1" applyProtection="0">
      <alignment vertical="bottom"/>
    </xf>
    <xf numFmtId="3" fontId="13" fillId="2" borderId="1" applyNumberFormat="1" applyFont="1" applyFill="1" applyBorder="1" applyAlignment="1" applyProtection="0">
      <alignment vertical="bottom"/>
    </xf>
    <xf numFmtId="62" fontId="4" fillId="2" borderId="1" applyNumberFormat="1" applyFont="1" applyFill="1" applyBorder="1" applyAlignment="1" applyProtection="0">
      <alignment horizontal="center" vertical="bottom"/>
    </xf>
    <xf numFmtId="3" fontId="0" fillId="2" borderId="1" applyNumberFormat="1" applyFont="1" applyFill="1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horizontal="right" vertical="bottom" wrapText="1"/>
    </xf>
    <xf numFmtId="3" fontId="14" fillId="2" borderId="1" applyNumberFormat="1" applyFont="1" applyFill="1" applyBorder="1" applyAlignment="1" applyProtection="0">
      <alignment vertical="bottom"/>
    </xf>
    <xf numFmtId="10" fontId="4" fillId="2" borderId="1" applyNumberFormat="1" applyFont="1" applyFill="1" applyBorder="1" applyAlignment="1" applyProtection="0">
      <alignment vertical="bottom"/>
    </xf>
    <xf numFmtId="3" fontId="15" fillId="2" borderId="1" applyNumberFormat="1" applyFont="1" applyFill="1" applyBorder="1" applyAlignment="1" applyProtection="0">
      <alignment vertical="bottom"/>
    </xf>
    <xf numFmtId="10" fontId="4" fillId="2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right" vertical="bottom"/>
    </xf>
    <xf numFmtId="63" fontId="4" fillId="2" borderId="1" applyNumberFormat="1" applyFont="1" applyFill="1" applyBorder="1" applyAlignment="1" applyProtection="0">
      <alignment vertical="bottom"/>
    </xf>
    <xf numFmtId="64" fontId="4" fillId="2" borderId="1" applyNumberFormat="1" applyFont="1" applyFill="1" applyBorder="1" applyAlignment="1" applyProtection="0">
      <alignment vertical="bottom"/>
    </xf>
    <xf numFmtId="17" fontId="4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6" fillId="2" borderId="1" applyNumberFormat="1" applyFont="1" applyFill="1" applyBorder="1" applyAlignment="1" applyProtection="0">
      <alignment vertical="bottom"/>
    </xf>
    <xf numFmtId="59" fontId="17" fillId="2" borderId="1" applyNumberFormat="1" applyFont="1" applyFill="1" applyBorder="1" applyAlignment="1" applyProtection="0">
      <alignment horizontal="right" vertical="bottom"/>
    </xf>
    <xf numFmtId="59" fontId="17" fillId="2" borderId="1" applyNumberFormat="1" applyFont="1" applyFill="1" applyBorder="1" applyAlignment="1" applyProtection="0">
      <alignment vertical="bottom"/>
    </xf>
    <xf numFmtId="63" fontId="17" fillId="2" borderId="1" applyNumberFormat="1" applyFont="1" applyFill="1" applyBorder="1" applyAlignment="1" applyProtection="0">
      <alignment vertical="bottom"/>
    </xf>
    <xf numFmtId="59" fontId="4" fillId="2" borderId="2" applyNumberFormat="1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59" fontId="4" fillId="11" borderId="7" applyNumberFormat="1" applyFont="1" applyFill="1" applyBorder="1" applyAlignment="1" applyProtection="0">
      <alignment vertical="bottom"/>
    </xf>
    <xf numFmtId="59" fontId="4" fillId="2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9" fillId="2" borderId="1" applyNumberFormat="1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4" fillId="2" borderId="20" applyNumberFormat="1" applyFont="1" applyFill="1" applyBorder="1" applyAlignment="1" applyProtection="0">
      <alignment vertical="bottom"/>
    </xf>
    <xf numFmtId="49" fontId="4" fillId="12" borderId="21" applyNumberFormat="1" applyFont="1" applyFill="1" applyBorder="1" applyAlignment="1" applyProtection="0">
      <alignment vertical="bottom"/>
    </xf>
    <xf numFmtId="0" fontId="4" fillId="2" borderId="22" applyNumberFormat="1" applyFont="1" applyFill="1" applyBorder="1" applyAlignment="1" applyProtection="0">
      <alignment vertical="bottom"/>
    </xf>
    <xf numFmtId="62" fontId="4" fillId="2" borderId="21" applyNumberFormat="1" applyFont="1" applyFill="1" applyBorder="1" applyAlignment="1" applyProtection="0">
      <alignment vertical="bottom"/>
    </xf>
    <xf numFmtId="49" fontId="4" fillId="2" borderId="21" applyNumberFormat="1" applyFont="1" applyFill="1" applyBorder="1" applyAlignment="1" applyProtection="0">
      <alignment vertical="bottom"/>
    </xf>
    <xf numFmtId="62" fontId="4" fillId="2" borderId="16" applyNumberFormat="1" applyFont="1" applyFill="1" applyBorder="1" applyAlignment="1" applyProtection="0">
      <alignment vertical="bottom"/>
    </xf>
    <xf numFmtId="62" fontId="4" fillId="2" borderId="23" applyNumberFormat="1" applyFont="1" applyFill="1" applyBorder="1" applyAlignment="1" applyProtection="0">
      <alignment vertical="bottom"/>
    </xf>
    <xf numFmtId="0" fontId="4" fillId="2" borderId="16" applyNumberFormat="1" applyFont="1" applyFill="1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5" applyNumberFormat="1" applyFont="1" applyFill="1" applyBorder="1" applyAlignment="1" applyProtection="0">
      <alignment vertical="bottom"/>
    </xf>
    <xf numFmtId="49" fontId="3" fillId="13" borderId="17" applyNumberFormat="1" applyFont="1" applyFill="1" applyBorder="1" applyAlignment="1" applyProtection="0">
      <alignment horizontal="center" vertical="center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49" fontId="3" fillId="2" borderId="27" applyNumberFormat="1" applyFont="1" applyFill="1" applyBorder="1" applyAlignment="1" applyProtection="0">
      <alignment vertical="center" wrapText="1"/>
    </xf>
    <xf numFmtId="49" fontId="4" fillId="14" borderId="28" applyNumberFormat="1" applyFont="1" applyFill="1" applyBorder="1" applyAlignment="1" applyProtection="0">
      <alignment horizontal="center" vertical="center" wrapText="1"/>
    </xf>
    <xf numFmtId="0" fontId="0" fillId="2" borderId="29" applyNumberFormat="1" applyFont="1" applyFill="1" applyBorder="1" applyAlignment="1" applyProtection="0">
      <alignment vertical="center"/>
    </xf>
    <xf numFmtId="49" fontId="3" fillId="2" borderId="19" applyNumberFormat="1" applyFont="1" applyFill="1" applyBorder="1" applyAlignment="1" applyProtection="0">
      <alignment horizontal="center" vertical="center" wrapText="1"/>
    </xf>
    <xf numFmtId="17" fontId="3" fillId="2" borderId="23" applyNumberFormat="1" applyFont="1" applyFill="1" applyBorder="1" applyAlignment="1" applyProtection="0">
      <alignment vertical="bottom"/>
    </xf>
    <xf numFmtId="0" fontId="4" fillId="2" borderId="23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17" fontId="3" fillId="2" borderId="1" applyNumberFormat="1" applyFont="1" applyFill="1" applyBorder="1" applyAlignment="1" applyProtection="0">
      <alignment vertical="bottom"/>
    </xf>
    <xf numFmtId="15" fontId="3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right" vertical="bottom" wrapText="1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0" fontId="0" fillId="2" borderId="19" applyNumberFormat="1" applyFont="1" applyFill="1" applyBorder="1" applyAlignment="1" applyProtection="0">
      <alignment horizontal="center" vertical="center"/>
    </xf>
    <xf numFmtId="1" fontId="0" fillId="2" borderId="10" applyNumberFormat="1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1" fontId="0" fillId="2" borderId="30" applyNumberFormat="1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2" applyNumberFormat="1" applyFont="1" applyFill="1" applyBorder="1" applyAlignment="1" applyProtection="0">
      <alignment vertical="bottom"/>
    </xf>
    <xf numFmtId="1" fontId="0" fillId="2" borderId="33" applyNumberFormat="1" applyFont="1" applyFill="1" applyBorder="1" applyAlignment="1" applyProtection="0">
      <alignment vertical="bottom"/>
    </xf>
    <xf numFmtId="1" fontId="0" fillId="15" borderId="7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0" fontId="0" fillId="2" borderId="34" applyNumberFormat="1" applyFont="1" applyFill="1" applyBorder="1" applyAlignment="1" applyProtection="0">
      <alignment vertical="bottom"/>
    </xf>
    <xf numFmtId="0" fontId="0" fillId="2" borderId="35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2" fillId="11" borderId="37" applyNumberFormat="1" applyFont="1" applyFill="1" applyBorder="1" applyAlignment="1" applyProtection="0">
      <alignment horizontal="center" vertical="center"/>
    </xf>
    <xf numFmtId="0" fontId="22" fillId="11" borderId="38" applyNumberFormat="1" applyFont="1" applyFill="1" applyBorder="1" applyAlignment="1" applyProtection="0">
      <alignment horizontal="center" vertical="center"/>
    </xf>
    <xf numFmtId="0" fontId="22" fillId="11" borderId="39" applyNumberFormat="1" applyFont="1" applyFill="1" applyBorder="1" applyAlignment="1" applyProtection="0">
      <alignment horizontal="center" vertical="center"/>
    </xf>
    <xf numFmtId="0" fontId="24" fillId="2" borderId="40" applyNumberFormat="1" applyFont="1" applyFill="1" applyBorder="1" applyAlignment="1" applyProtection="0">
      <alignment horizontal="center" vertical="center"/>
    </xf>
    <xf numFmtId="49" fontId="25" fillId="2" borderId="1" applyNumberFormat="1" applyFont="1" applyFill="1" applyBorder="1" applyAlignment="1" applyProtection="0">
      <alignment horizontal="left" vertical="center"/>
    </xf>
    <xf numFmtId="0" fontId="26" fillId="2" borderId="1" applyNumberFormat="1" applyFont="1" applyFill="1" applyBorder="1" applyAlignment="1" applyProtection="0">
      <alignment horizontal="center" vertical="center"/>
    </xf>
    <xf numFmtId="0" fontId="26" fillId="2" borderId="1" applyNumberFormat="1" applyFont="1" applyFill="1" applyBorder="1" applyAlignment="1" applyProtection="0">
      <alignment vertical="center"/>
    </xf>
    <xf numFmtId="49" fontId="25" fillId="2" borderId="1" applyNumberFormat="1" applyFont="1" applyFill="1" applyBorder="1" applyAlignment="1" applyProtection="0">
      <alignment horizontal="right" vertical="center"/>
    </xf>
    <xf numFmtId="0" fontId="24" fillId="2" borderId="41" applyNumberFormat="1" applyFont="1" applyFill="1" applyBorder="1" applyAlignment="1" applyProtection="0">
      <alignment horizontal="center" vertical="center"/>
    </xf>
    <xf numFmtId="0" fontId="0" fillId="2" borderId="40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42" applyNumberFormat="0" applyFont="1" applyFill="1" applyBorder="1" applyAlignment="1" applyProtection="0">
      <alignment vertical="center"/>
    </xf>
    <xf numFmtId="0" fontId="0" fillId="2" borderId="43" applyNumberFormat="0" applyFont="1" applyFill="1" applyBorder="1" applyAlignment="1" applyProtection="0">
      <alignment vertical="center"/>
    </xf>
    <xf numFmtId="0" fontId="0" fillId="2" borderId="44" applyNumberFormat="0" applyFont="1" applyFill="1" applyBorder="1" applyAlignment="1" applyProtection="0">
      <alignment vertical="center"/>
    </xf>
    <xf numFmtId="0" fontId="0" borderId="44" applyNumberFormat="0" applyFont="1" applyFill="0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center"/>
    </xf>
    <xf numFmtId="49" fontId="27" fillId="2" borderId="44" applyNumberFormat="1" applyFont="1" applyFill="1" applyBorder="1" applyAlignment="1" applyProtection="0">
      <alignment horizontal="center" vertical="center"/>
    </xf>
    <xf numFmtId="0" fontId="27" fillId="2" borderId="44" applyNumberFormat="1" applyFont="1" applyFill="1" applyBorder="1" applyAlignment="1" applyProtection="0">
      <alignment horizontal="center" vertical="center"/>
    </xf>
    <xf numFmtId="10" fontId="28" fillId="2" borderId="41" applyNumberFormat="1" applyFont="1" applyFill="1" applyBorder="1" applyAlignment="1" applyProtection="0">
      <alignment horizontal="center" vertical="center"/>
    </xf>
    <xf numFmtId="49" fontId="27" fillId="11" borderId="46" applyNumberFormat="1" applyFont="1" applyFill="1" applyBorder="1" applyAlignment="1" applyProtection="0">
      <alignment horizontal="center" vertical="center"/>
    </xf>
    <xf numFmtId="49" fontId="27" fillId="11" borderId="47" applyNumberFormat="1" applyFont="1" applyFill="1" applyBorder="1" applyAlignment="1" applyProtection="0">
      <alignment horizontal="center" vertical="center"/>
    </xf>
    <xf numFmtId="49" fontId="27" fillId="11" borderId="48" applyNumberFormat="1" applyFont="1" applyFill="1" applyBorder="1" applyAlignment="1" applyProtection="0">
      <alignment horizontal="center" vertical="center"/>
    </xf>
    <xf numFmtId="0" fontId="27" fillId="11" borderId="49" applyNumberFormat="1" applyFont="1" applyFill="1" applyBorder="1" applyAlignment="1" applyProtection="0">
      <alignment horizontal="center" vertical="center"/>
    </xf>
    <xf numFmtId="0" fontId="3" fillId="2" borderId="50" applyNumberFormat="1" applyFont="1" applyFill="1" applyBorder="1" applyAlignment="1" applyProtection="0">
      <alignment horizontal="center" vertical="center"/>
    </xf>
    <xf numFmtId="49" fontId="27" fillId="11" borderId="46" applyNumberFormat="1" applyFont="1" applyFill="1" applyBorder="1" applyAlignment="1" applyProtection="0">
      <alignment horizontal="center" vertical="center" wrapText="1"/>
    </xf>
    <xf numFmtId="49" fontId="21" fillId="11" borderId="48" applyNumberFormat="1" applyFont="1" applyFill="1" applyBorder="1" applyAlignment="1" applyProtection="0">
      <alignment horizontal="center" vertical="center"/>
    </xf>
    <xf numFmtId="49" fontId="3" fillId="11" borderId="37" applyNumberFormat="1" applyFont="1" applyFill="1" applyBorder="1" applyAlignment="1" applyProtection="0">
      <alignment horizontal="center" vertical="center"/>
    </xf>
    <xf numFmtId="0" fontId="3" fillId="11" borderId="39" applyNumberFormat="1" applyFont="1" applyFill="1" applyBorder="1" applyAlignment="1" applyProtection="0">
      <alignment horizontal="center" vertical="center"/>
    </xf>
    <xf numFmtId="10" fontId="28" fillId="2" borderId="51" applyNumberFormat="1" applyFont="1" applyFill="1" applyBorder="1" applyAlignment="1" applyProtection="0">
      <alignment horizontal="center" vertical="center"/>
    </xf>
    <xf numFmtId="0" fontId="27" fillId="11" borderId="52" applyNumberFormat="1" applyFont="1" applyFill="1" applyBorder="1" applyAlignment="1" applyProtection="0">
      <alignment horizontal="center" vertical="center"/>
    </xf>
    <xf numFmtId="0" fontId="27" fillId="11" borderId="53" applyNumberFormat="1" applyFont="1" applyFill="1" applyBorder="1" applyAlignment="1" applyProtection="0">
      <alignment horizontal="center" vertical="center"/>
    </xf>
    <xf numFmtId="0" fontId="27" fillId="11" borderId="54" applyNumberFormat="1" applyFont="1" applyFill="1" applyBorder="1" applyAlignment="1" applyProtection="0">
      <alignment horizontal="center" vertical="center"/>
    </xf>
    <xf numFmtId="0" fontId="27" fillId="11" borderId="52" applyNumberFormat="1" applyFont="1" applyFill="1" applyBorder="1" applyAlignment="1" applyProtection="0">
      <alignment horizontal="center" vertical="center" wrapText="1"/>
    </xf>
    <xf numFmtId="49" fontId="21" fillId="11" borderId="54" applyNumberFormat="1" applyFont="1" applyFill="1" applyBorder="1" applyAlignment="1" applyProtection="0">
      <alignment horizontal="center" vertical="center"/>
    </xf>
    <xf numFmtId="0" fontId="27" fillId="11" borderId="55" applyNumberFormat="1" applyFont="1" applyFill="1" applyBorder="1" applyAlignment="1" applyProtection="0">
      <alignment horizontal="center" vertical="center"/>
    </xf>
    <xf numFmtId="0" fontId="27" fillId="11" borderId="56" applyNumberFormat="1" applyFont="1" applyFill="1" applyBorder="1" applyAlignment="1" applyProtection="0">
      <alignment horizontal="center" vertical="center"/>
    </xf>
    <xf numFmtId="2" fontId="21" fillId="2" borderId="57" applyNumberFormat="1" applyFont="1" applyFill="1" applyBorder="1" applyAlignment="1" applyProtection="0">
      <alignment horizontal="center" vertical="center"/>
    </xf>
    <xf numFmtId="2" fontId="21" fillId="16" borderId="58" applyNumberFormat="1" applyFont="1" applyFill="1" applyBorder="1" applyAlignment="1" applyProtection="0">
      <alignment horizontal="center" vertical="center"/>
    </xf>
    <xf numFmtId="2" fontId="21" fillId="2" borderId="59" applyNumberFormat="1" applyFont="1" applyFill="1" applyBorder="1" applyAlignment="1" applyProtection="0">
      <alignment horizontal="center" vertical="center"/>
    </xf>
    <xf numFmtId="0" fontId="0" borderId="60" applyNumberFormat="0" applyFont="1" applyFill="0" applyBorder="1" applyAlignment="1" applyProtection="0">
      <alignment vertical="bottom"/>
    </xf>
    <xf numFmtId="2" fontId="29" fillId="2" borderId="59" applyNumberFormat="1" applyFont="1" applyFill="1" applyBorder="1" applyAlignment="1" applyProtection="0">
      <alignment horizontal="center" vertical="center"/>
    </xf>
    <xf numFmtId="2" fontId="21" fillId="2" borderId="61" applyNumberFormat="1" applyFont="1" applyFill="1" applyBorder="1" applyAlignment="1" applyProtection="0">
      <alignment horizontal="center" vertical="center"/>
    </xf>
    <xf numFmtId="2" fontId="21" fillId="2" borderId="62" applyNumberFormat="1" applyFont="1" applyFill="1" applyBorder="1" applyAlignment="1" applyProtection="0">
      <alignment horizontal="center" vertical="center"/>
    </xf>
    <xf numFmtId="0" fontId="0" fillId="2" borderId="41" applyNumberFormat="0" applyFont="1" applyFill="1" applyBorder="1" applyAlignment="1" applyProtection="0">
      <alignment vertical="center"/>
    </xf>
    <xf numFmtId="2" fontId="27" fillId="2" borderId="57" applyNumberFormat="1" applyFont="1" applyFill="1" applyBorder="1" applyAlignment="1" applyProtection="0">
      <alignment horizontal="center" vertical="center"/>
    </xf>
    <xf numFmtId="65" fontId="21" fillId="2" borderId="61" applyNumberFormat="1" applyFont="1" applyFill="1" applyBorder="1" applyAlignment="1" applyProtection="0">
      <alignment horizontal="center" vertical="center"/>
    </xf>
    <xf numFmtId="0" fontId="0" fillId="16" borderId="49" applyNumberFormat="1" applyFont="1" applyFill="1" applyBorder="1" applyAlignment="1" applyProtection="0">
      <alignment vertical="center"/>
    </xf>
    <xf numFmtId="0" fontId="27" fillId="11" borderId="63" applyNumberFormat="1" applyFont="1" applyFill="1" applyBorder="1" applyAlignment="1" applyProtection="0">
      <alignment horizontal="center" vertical="center"/>
    </xf>
    <xf numFmtId="2" fontId="21" fillId="2" borderId="64" applyNumberFormat="1" applyFont="1" applyFill="1" applyBorder="1" applyAlignment="1" applyProtection="0">
      <alignment horizontal="center" vertical="center"/>
    </xf>
    <xf numFmtId="2" fontId="21" fillId="16" borderId="65" applyNumberFormat="1" applyFont="1" applyFill="1" applyBorder="1" applyAlignment="1" applyProtection="0">
      <alignment horizontal="center" vertical="center"/>
    </xf>
    <xf numFmtId="2" fontId="21" fillId="2" borderId="66" applyNumberFormat="1" applyFont="1" applyFill="1" applyBorder="1" applyAlignment="1" applyProtection="0">
      <alignment horizontal="center" vertical="center"/>
    </xf>
    <xf numFmtId="0" fontId="0" borderId="67" applyNumberFormat="0" applyFont="1" applyFill="0" applyBorder="1" applyAlignment="1" applyProtection="0">
      <alignment vertical="bottom"/>
    </xf>
    <xf numFmtId="2" fontId="29" fillId="2" borderId="66" applyNumberFormat="1" applyFont="1" applyFill="1" applyBorder="1" applyAlignment="1" applyProtection="0">
      <alignment horizontal="center" vertical="center"/>
    </xf>
    <xf numFmtId="2" fontId="21" fillId="2" borderId="68" applyNumberFormat="1" applyFont="1" applyFill="1" applyBorder="1" applyAlignment="1" applyProtection="0">
      <alignment horizontal="center" vertical="center"/>
    </xf>
    <xf numFmtId="2" fontId="21" fillId="2" borderId="40" applyNumberFormat="1" applyFont="1" applyFill="1" applyBorder="1" applyAlignment="1" applyProtection="0">
      <alignment horizontal="center" vertical="center"/>
    </xf>
    <xf numFmtId="0" fontId="0" fillId="2" borderId="41" applyNumberFormat="1" applyFont="1" applyFill="1" applyBorder="1" applyAlignment="1" applyProtection="0">
      <alignment horizontal="center" vertical="center"/>
    </xf>
    <xf numFmtId="2" fontId="27" fillId="2" borderId="64" applyNumberFormat="1" applyFont="1" applyFill="1" applyBorder="1" applyAlignment="1" applyProtection="0">
      <alignment horizontal="center" vertical="center"/>
    </xf>
    <xf numFmtId="65" fontId="21" fillId="2" borderId="68" applyNumberFormat="1" applyFont="1" applyFill="1" applyBorder="1" applyAlignment="1" applyProtection="0">
      <alignment horizontal="center" vertical="center"/>
    </xf>
    <xf numFmtId="0" fontId="0" fillId="16" borderId="69" applyNumberFormat="1" applyFont="1" applyFill="1" applyBorder="1" applyAlignment="1" applyProtection="0">
      <alignment vertical="center"/>
    </xf>
    <xf numFmtId="0" fontId="27" fillId="11" borderId="70" applyNumberFormat="1" applyFont="1" applyFill="1" applyBorder="1" applyAlignment="1" applyProtection="0">
      <alignment horizontal="center" vertical="center"/>
    </xf>
    <xf numFmtId="2" fontId="21" fillId="2" borderId="71" applyNumberFormat="1" applyFont="1" applyFill="1" applyBorder="1" applyAlignment="1" applyProtection="0">
      <alignment horizontal="center" vertical="center"/>
    </xf>
    <xf numFmtId="2" fontId="21" fillId="16" borderId="72" applyNumberFormat="1" applyFont="1" applyFill="1" applyBorder="1" applyAlignment="1" applyProtection="0">
      <alignment horizontal="center" vertical="center"/>
    </xf>
    <xf numFmtId="2" fontId="21" fillId="2" borderId="73" applyNumberFormat="1" applyFont="1" applyFill="1" applyBorder="1" applyAlignment="1" applyProtection="0">
      <alignment horizontal="center" vertical="center"/>
    </xf>
    <xf numFmtId="2" fontId="29" fillId="2" borderId="73" applyNumberFormat="1" applyFont="1" applyFill="1" applyBorder="1" applyAlignment="1" applyProtection="0">
      <alignment horizontal="center" vertical="center"/>
    </xf>
    <xf numFmtId="2" fontId="21" fillId="2" borderId="74" applyNumberFormat="1" applyFont="1" applyFill="1" applyBorder="1" applyAlignment="1" applyProtection="0">
      <alignment horizontal="center" vertical="center"/>
    </xf>
    <xf numFmtId="2" fontId="27" fillId="2" borderId="71" applyNumberFormat="1" applyFont="1" applyFill="1" applyBorder="1" applyAlignment="1" applyProtection="0">
      <alignment horizontal="center" vertical="center"/>
    </xf>
    <xf numFmtId="65" fontId="21" fillId="2" borderId="74" applyNumberFormat="1" applyFont="1" applyFill="1" applyBorder="1" applyAlignment="1" applyProtection="0">
      <alignment horizontal="center" vertical="center"/>
    </xf>
    <xf numFmtId="0" fontId="0" borderId="75" applyNumberFormat="0" applyFont="1" applyFill="0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center"/>
    </xf>
    <xf numFmtId="2" fontId="21" fillId="2" borderId="76" applyNumberFormat="1" applyFont="1" applyFill="1" applyBorder="1" applyAlignment="1" applyProtection="0">
      <alignment horizontal="center" vertical="center"/>
    </xf>
    <xf numFmtId="2" fontId="21" fillId="2" borderId="77" applyNumberFormat="1" applyFont="1" applyFill="1" applyBorder="1" applyAlignment="1" applyProtection="0">
      <alignment horizontal="center" vertical="center"/>
    </xf>
    <xf numFmtId="2" fontId="21" fillId="2" borderId="78" applyNumberFormat="1" applyFont="1" applyFill="1" applyBorder="1" applyAlignment="1" applyProtection="0">
      <alignment horizontal="center" vertical="center"/>
    </xf>
    <xf numFmtId="2" fontId="21" fillId="2" borderId="79" applyNumberFormat="1" applyFont="1" applyFill="1" applyBorder="1" applyAlignment="1" applyProtection="0">
      <alignment horizontal="center" vertical="center"/>
    </xf>
    <xf numFmtId="2" fontId="29" fillId="2" borderId="80" applyNumberFormat="1" applyFont="1" applyFill="1" applyBorder="1" applyAlignment="1" applyProtection="0">
      <alignment horizontal="center" vertical="center"/>
    </xf>
    <xf numFmtId="2" fontId="21" fillId="2" borderId="80" applyNumberFormat="1" applyFont="1" applyFill="1" applyBorder="1" applyAlignment="1" applyProtection="0">
      <alignment horizontal="center" vertical="center"/>
    </xf>
    <xf numFmtId="2" fontId="21" fillId="2" borderId="1" applyNumberFormat="1" applyFont="1" applyFill="1" applyBorder="1" applyAlignment="1" applyProtection="0">
      <alignment horizontal="center" vertical="center"/>
    </xf>
    <xf numFmtId="2" fontId="21" fillId="2" borderId="81" applyNumberFormat="1" applyFont="1" applyFill="1" applyBorder="1" applyAlignment="1" applyProtection="0">
      <alignment horizontal="center" vertical="center"/>
    </xf>
    <xf numFmtId="2" fontId="21" fillId="2" borderId="67" applyNumberFormat="1" applyFont="1" applyFill="1" applyBorder="1" applyAlignment="1" applyProtection="0">
      <alignment horizontal="center" vertical="center"/>
    </xf>
    <xf numFmtId="2" fontId="29" fillId="2" borderId="82" applyNumberFormat="1" applyFont="1" applyFill="1" applyBorder="1" applyAlignment="1" applyProtection="0">
      <alignment horizontal="center" vertical="center"/>
    </xf>
    <xf numFmtId="2" fontId="21" fillId="2" borderId="82" applyNumberFormat="1" applyFont="1" applyFill="1" applyBorder="1" applyAlignment="1" applyProtection="0">
      <alignment horizontal="center" vertical="center"/>
    </xf>
    <xf numFmtId="0" fontId="0" fillId="2" borderId="67" applyNumberFormat="1" applyFont="1" applyFill="1" applyBorder="1" applyAlignment="1" applyProtection="0">
      <alignment vertical="bottom"/>
    </xf>
    <xf numFmtId="2" fontId="21" fillId="2" borderId="83" applyNumberFormat="1" applyFont="1" applyFill="1" applyBorder="1" applyAlignment="1" applyProtection="0">
      <alignment horizontal="center" vertical="center"/>
    </xf>
    <xf numFmtId="2" fontId="21" fillId="2" borderId="44" applyNumberFormat="1" applyFont="1" applyFill="1" applyBorder="1" applyAlignment="1" applyProtection="0">
      <alignment horizontal="center" vertical="center"/>
    </xf>
    <xf numFmtId="2" fontId="21" fillId="2" borderId="84" applyNumberFormat="1" applyFont="1" applyFill="1" applyBorder="1" applyAlignment="1" applyProtection="0">
      <alignment horizontal="center" vertical="center"/>
    </xf>
    <xf numFmtId="2" fontId="21" fillId="2" borderId="75" applyNumberFormat="1" applyFont="1" applyFill="1" applyBorder="1" applyAlignment="1" applyProtection="0">
      <alignment horizontal="center" vertical="center"/>
    </xf>
    <xf numFmtId="0" fontId="0" fillId="2" borderId="75" applyNumberFormat="1" applyFont="1" applyFill="1" applyBorder="1" applyAlignment="1" applyProtection="0">
      <alignment vertical="bottom"/>
    </xf>
    <xf numFmtId="2" fontId="21" fillId="2" borderId="85" applyNumberFormat="1" applyFont="1" applyFill="1" applyBorder="1" applyAlignment="1" applyProtection="0">
      <alignment horizontal="center" vertical="center"/>
    </xf>
    <xf numFmtId="10" fontId="28" fillId="2" borderId="40" applyNumberFormat="1" applyFont="1" applyFill="1" applyBorder="1" applyAlignment="1" applyProtection="0">
      <alignment horizontal="center" vertical="center"/>
    </xf>
    <xf numFmtId="2" fontId="21" fillId="2" borderId="42" applyNumberFormat="1" applyFont="1" applyFill="1" applyBorder="1" applyAlignment="1" applyProtection="0">
      <alignment horizontal="center" vertical="center"/>
    </xf>
    <xf numFmtId="0" fontId="0" borderId="42" applyNumberFormat="0" applyFont="1" applyFill="0" applyBorder="1" applyAlignment="1" applyProtection="0">
      <alignment vertical="bottom"/>
    </xf>
    <xf numFmtId="2" fontId="27" fillId="2" borderId="42" applyNumberFormat="1" applyFont="1" applyFill="1" applyBorder="1" applyAlignment="1" applyProtection="0">
      <alignment horizontal="center" vertical="center"/>
    </xf>
    <xf numFmtId="65" fontId="21" fillId="2" borderId="42" applyNumberFormat="1" applyFont="1" applyFill="1" applyBorder="1" applyAlignment="1" applyProtection="0">
      <alignment horizontal="center" vertical="center"/>
    </xf>
    <xf numFmtId="0" fontId="0" fillId="16" borderId="86" applyNumberFormat="1" applyFont="1" applyFill="1" applyBorder="1" applyAlignment="1" applyProtection="0">
      <alignment vertical="center"/>
    </xf>
    <xf numFmtId="0" fontId="27" fillId="11" borderId="7" applyNumberFormat="1" applyFont="1" applyFill="1" applyBorder="1" applyAlignment="1" applyProtection="0">
      <alignment horizontal="center" vertical="center"/>
    </xf>
    <xf numFmtId="10" fontId="28" fillId="2" borderId="6" applyNumberFormat="1" applyFont="1" applyFill="1" applyBorder="1" applyAlignment="1" applyProtection="0">
      <alignment horizontal="center" vertical="center"/>
    </xf>
    <xf numFmtId="2" fontId="27" fillId="2" borderId="1" applyNumberFormat="1" applyFont="1" applyFill="1" applyBorder="1" applyAlignment="1" applyProtection="0">
      <alignment horizontal="center" vertical="center"/>
    </xf>
    <xf numFmtId="65" fontId="21" fillId="2" borderId="1" applyNumberFormat="1" applyFont="1" applyFill="1" applyBorder="1" applyAlignment="1" applyProtection="0">
      <alignment horizontal="center" vertical="center"/>
    </xf>
    <xf numFmtId="0" fontId="0" fillId="2" borderId="87" applyNumberFormat="0" applyFont="1" applyFill="1" applyBorder="1" applyAlignment="1" applyProtection="0">
      <alignment vertical="center"/>
    </xf>
    <xf numFmtId="0" fontId="0" fillId="2" borderId="87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44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49" fontId="27" fillId="11" borderId="55" applyNumberFormat="1" applyFont="1" applyFill="1" applyBorder="1" applyAlignment="1" applyProtection="0">
      <alignment horizontal="center" vertical="center"/>
    </xf>
    <xf numFmtId="0" fontId="0" fillId="16" borderId="88" applyNumberFormat="1" applyFont="1" applyFill="1" applyBorder="1" applyAlignment="1" applyProtection="0">
      <alignment horizontal="center" vertical="center"/>
    </xf>
    <xf numFmtId="0" fontId="0" fillId="16" borderId="89" applyNumberFormat="1" applyFont="1" applyFill="1" applyBorder="1" applyAlignment="1" applyProtection="0">
      <alignment horizontal="center" vertical="center"/>
    </xf>
    <xf numFmtId="0" fontId="21" fillId="16" borderId="89" applyNumberFormat="1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0" fontId="0" fillId="16" borderId="90" applyNumberFormat="1" applyFont="1" applyFill="1" applyBorder="1" applyAlignment="1" applyProtection="0">
      <alignment horizontal="center" vertical="center"/>
    </xf>
    <xf numFmtId="0" fontId="0" fillId="16" borderId="49" applyNumberFormat="1" applyFont="1" applyFill="1" applyBorder="1" applyAlignment="1" applyProtection="0">
      <alignment horizontal="center" vertical="center"/>
    </xf>
    <xf numFmtId="0" fontId="0" fillId="2" borderId="50" applyNumberFormat="0" applyFont="1" applyFill="1" applyBorder="1" applyAlignment="1" applyProtection="0">
      <alignment vertical="center"/>
    </xf>
    <xf numFmtId="0" fontId="0" fillId="16" borderId="56" applyNumberFormat="1" applyFont="1" applyFill="1" applyBorder="1" applyAlignment="1" applyProtection="0">
      <alignment horizontal="center" vertical="center"/>
    </xf>
    <xf numFmtId="49" fontId="27" fillId="11" borderId="49" applyNumberFormat="1" applyFont="1" applyFill="1" applyBorder="1" applyAlignment="1" applyProtection="0">
      <alignment horizontal="center" vertical="center"/>
    </xf>
    <xf numFmtId="65" fontId="21" fillId="2" borderId="91" applyNumberFormat="1" applyFont="1" applyFill="1" applyBorder="1" applyAlignment="1" applyProtection="0">
      <alignment horizontal="center" vertical="center"/>
    </xf>
    <xf numFmtId="65" fontId="21" fillId="2" borderId="21" applyNumberFormat="1" applyFont="1" applyFill="1" applyBorder="1" applyAlignment="1" applyProtection="0">
      <alignment horizontal="center" vertical="center"/>
    </xf>
    <xf numFmtId="0" fontId="0" borderId="22" applyNumberFormat="0" applyFont="1" applyFill="0" applyBorder="1" applyAlignment="1" applyProtection="0">
      <alignment vertical="bottom"/>
    </xf>
    <xf numFmtId="65" fontId="21" fillId="2" borderId="92" applyNumberFormat="1" applyFont="1" applyFill="1" applyBorder="1" applyAlignment="1" applyProtection="0">
      <alignment horizontal="center" vertical="center"/>
    </xf>
    <xf numFmtId="65" fontId="21" fillId="2" borderId="93" applyNumberFormat="1" applyFont="1" applyFill="1" applyBorder="1" applyAlignment="1" applyProtection="0">
      <alignment horizontal="center" vertical="center"/>
    </xf>
    <xf numFmtId="65" fontId="0" fillId="2" borderId="41" applyNumberFormat="1" applyFont="1" applyFill="1" applyBorder="1" applyAlignment="1" applyProtection="0">
      <alignment horizontal="center" vertical="center"/>
    </xf>
    <xf numFmtId="65" fontId="27" fillId="2" borderId="91" applyNumberFormat="1" applyFont="1" applyFill="1" applyBorder="1" applyAlignment="1" applyProtection="0">
      <alignment horizontal="center" vertical="center"/>
    </xf>
    <xf numFmtId="0" fontId="0" fillId="16" borderId="94" applyNumberFormat="1" applyFont="1" applyFill="1" applyBorder="1" applyAlignment="1" applyProtection="0">
      <alignment horizontal="center" vertical="center"/>
    </xf>
    <xf numFmtId="49" fontId="27" fillId="11" borderId="69" applyNumberFormat="1" applyFont="1" applyFill="1" applyBorder="1" applyAlignment="1" applyProtection="0">
      <alignment horizontal="center" vertical="center"/>
    </xf>
    <xf numFmtId="0" fontId="0" fillId="16" borderId="95" applyNumberFormat="1" applyFont="1" applyFill="1" applyBorder="1" applyAlignment="1" applyProtection="0">
      <alignment horizontal="center" vertical="center"/>
    </xf>
    <xf numFmtId="0" fontId="0" fillId="16" borderId="96" applyNumberFormat="1" applyFont="1" applyFill="1" applyBorder="1" applyAlignment="1" applyProtection="0">
      <alignment horizontal="center" vertical="center"/>
    </xf>
    <xf numFmtId="0" fontId="0" fillId="16" borderId="97" applyNumberFormat="1" applyFont="1" applyFill="1" applyBorder="1" applyAlignment="1" applyProtection="0">
      <alignment horizontal="center" vertical="center"/>
    </xf>
    <xf numFmtId="0" fontId="0" fillId="16" borderId="70" applyNumberFormat="1" applyFont="1" applyFill="1" applyBorder="1" applyAlignment="1" applyProtection="0">
      <alignment horizontal="center" vertical="center"/>
    </xf>
    <xf numFmtId="0" fontId="28" fillId="2" borderId="42" applyNumberFormat="1" applyFont="1" applyFill="1" applyBorder="1" applyAlignment="1" applyProtection="0">
      <alignment horizontal="center" vertical="center"/>
    </xf>
    <xf numFmtId="10" fontId="28" fillId="2" borderId="1" applyNumberFormat="1" applyFont="1" applyFill="1" applyBorder="1" applyAlignment="1" applyProtection="0">
      <alignment horizontal="center" vertical="center"/>
    </xf>
    <xf numFmtId="10" fontId="28" fillId="2" borderId="42" applyNumberFormat="1" applyFont="1" applyFill="1" applyBorder="1" applyAlignment="1" applyProtection="0">
      <alignment horizontal="center" vertical="center"/>
    </xf>
    <xf numFmtId="10" fontId="28" fillId="2" borderId="10" applyNumberFormat="1" applyFont="1" applyFill="1" applyBorder="1" applyAlignment="1" applyProtection="0">
      <alignment horizontal="center" vertical="center"/>
    </xf>
    <xf numFmtId="0" fontId="30" fillId="2" borderId="4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0" fontId="31" fillId="17" borderId="13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66" fontId="4" fillId="2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630063"/>
      <rgbColor rgb="ff304175"/>
      <rgbColor rgb="ff747474"/>
      <rgbColor rgb="ffa77395"/>
      <rgbColor rgb="ffaaaaaa"/>
      <rgbColor rgb="ffcfdcea"/>
      <rgbColor rgb="ffe0cbe0"/>
      <rgbColor rgb="ffa5a5a5"/>
      <rgbColor rgb="ffede3ea"/>
      <rgbColor rgb="ffffc198"/>
      <rgbColor rgb="ffdcc8d6"/>
      <rgbColor rgb="ff84b8e8"/>
      <rgbColor rgb="ffe0b284"/>
      <rgbColor rgb="ffff0000"/>
      <rgbColor rgb="ff0000ff"/>
      <rgbColor rgb="ff3366ff"/>
      <rgbColor rgb="ff000099"/>
      <rgbColor rgb="ffffff00"/>
      <rgbColor rgb="ff99ccff"/>
      <rgbColor rgb="ff83a6c8"/>
      <rgbColor rgb="ffcbcbcb"/>
      <rgbColor rgb="ffff6600"/>
      <rgbColor rgb="ffffffcc"/>
      <rgbColor rgb="ffffff99"/>
      <rgbColor rgb="ffffcc9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423"/>
          <c:y val="0.0428891"/>
          <c:w val="0.861915"/>
          <c:h val="0.721809"/>
        </c:manualLayout>
      </c:layout>
      <c:lineChart>
        <c:grouping val="standard"/>
        <c:varyColors val="0"/>
        <c:ser>
          <c:idx val="0"/>
          <c:order val="0"/>
          <c:tx>
            <c:v>EU Butter</c:v>
          </c:tx>
          <c:spPr>
            <a:noFill/>
            <a:ln w="28575" cap="flat">
              <a:solidFill>
                <a:srgbClr val="640064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640064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'Main dataset'!$A$5:$A$85</c:f>
              <c:strCache>
                <c:ptCount val="0"/>
              </c:strCache>
            </c:strRef>
          </c:cat>
          <c:val>
            <c:numRef>
              <c:f>'Main dataset'!$D$5:$D$85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lineChart>
        <c:grouping val="standard"/>
        <c:varyColors val="0"/>
        <c:ser>
          <c:idx val="1"/>
          <c:order val="1"/>
          <c:tx>
            <c:v>Sunflower oil</c:v>
          </c:tx>
          <c:spPr>
            <a:noFill/>
            <a:ln w="28575" cap="flat">
              <a:solidFill>
                <a:srgbClr val="30427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304276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'Main dataset'!$A$5:$A$85</c:f>
              <c:strCache>
                <c:ptCount val="0"/>
              </c:strCache>
            </c:strRef>
          </c:cat>
          <c:val>
            <c:numRef>
              <c:f>'Main dataset'!$DB$5:$DB$85</c:f>
              <c:numCache>
                <c:ptCount val="0"/>
              </c:numCache>
            </c:numRef>
          </c:val>
          <c:smooth val="0"/>
        </c:ser>
        <c:ser>
          <c:idx val="2"/>
          <c:order val="2"/>
          <c:tx>
            <c:strRef>
              <c:f>'Main dataset'!$DC$4</c:f>
              <c:strCache/>
            </c:strRef>
          </c:tx>
          <c:spPr>
            <a:noFill/>
            <a:ln w="28575" cap="flat">
              <a:solidFill>
                <a:srgbClr val="747474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747474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'Main dataset'!$A$5:$A$85</c:f>
              <c:strCache>
                <c:ptCount val="0"/>
              </c:strCache>
            </c:strRef>
          </c:cat>
          <c:val>
            <c:numRef>
              <c:f>'Main dataset'!$DC$5:$DC$85</c:f>
              <c:numCache>
                <c:ptCount val="0"/>
              </c:numCache>
            </c:numRef>
          </c:val>
          <c:smooth val="0"/>
        </c:ser>
        <c:ser>
          <c:idx val="3"/>
          <c:order val="3"/>
          <c:tx>
            <c:strRef>
              <c:f>'Main dataset'!$DD$4</c:f>
              <c:strCache/>
            </c:strRef>
          </c:tx>
          <c:spPr>
            <a:noFill/>
            <a:ln w="28575" cap="flat">
              <a:solidFill>
                <a:srgbClr val="A7739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A77396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'Main dataset'!$A$5:$A$85</c:f>
              <c:strCache>
                <c:ptCount val="0"/>
              </c:strCache>
            </c:strRef>
          </c:cat>
          <c:val>
            <c:numRef>
              <c:f>'Main dataset'!$DD$5:$DD$85</c:f>
              <c:numCache>
                <c:ptCount val="0"/>
              </c:numCache>
            </c:numRef>
          </c:val>
          <c:smooth val="0"/>
        </c:ser>
        <c:marker val="1"/>
        <c:axId val="2094734555"/>
        <c:axId val="2094734556"/>
      </c:line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chemeClr val="accent6">
                <a:lumOff val="-13333"/>
              </a:schemeClr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Verdan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chemeClr val="accent6">
                  <a:lumOff val="-13333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chemeClr val="accent6">
                <a:lumOff val="-13333"/>
              </a:schemeClr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Verdana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round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12700" cap="flat">
            <a:solidFill>
              <a:schemeClr val="accent6">
                <a:lumOff val="-13333"/>
              </a:schemeClr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Verdana"/>
              </a:defRPr>
            </a:pPr>
          </a:p>
        </c:txPr>
        <c:crossAx val="2094734555"/>
        <c:crosses val="max"/>
        <c:crossBetween val="between"/>
        <c:majorUnit val="350"/>
        <c:minorUnit val="1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300973"/>
          <c:y val="0.944611"/>
          <c:w val="0.881728"/>
          <c:h val="0.05538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Verdan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chemeClr val="accent6">
          <a:lumOff val="-13333"/>
        </a:schemeClr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45959"/>
          <c:y val="0.0496445"/>
          <c:w val="0.849041"/>
          <c:h val="0.858935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8575" cap="flat">
              <a:solidFill>
                <a:srgbClr val="640064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640064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7"/>
              <c:pt idx="0">
                <c:v>Jan-07</c:v>
              </c:pt>
              <c:pt idx="1">
                <c:v>Feb-07</c:v>
              </c:pt>
              <c:pt idx="2">
                <c:v>Mar-07</c:v>
              </c:pt>
              <c:pt idx="3">
                <c:v>Apr-07</c:v>
              </c:pt>
              <c:pt idx="4">
                <c:v>May-07</c:v>
              </c:pt>
              <c:pt idx="5">
                <c:v>Jun-07</c:v>
              </c:pt>
              <c:pt idx="6">
                <c:v>Jul-07</c:v>
              </c:pt>
              <c:pt idx="7">
                <c:v>Aug-07</c:v>
              </c:pt>
              <c:pt idx="8">
                <c:v>Sept-07</c:v>
              </c:pt>
              <c:pt idx="9">
                <c:v>Oct-07</c:v>
              </c:pt>
              <c:pt idx="10">
                <c:v>Nov-07</c:v>
              </c:pt>
              <c:pt idx="11">
                <c:v>Dec-07</c:v>
              </c:pt>
              <c:pt idx="12">
                <c:v>Jan-08</c:v>
              </c:pt>
              <c:pt idx="13">
                <c:v>Feb-08</c:v>
              </c:pt>
              <c:pt idx="14">
                <c:v>Mar-08</c:v>
              </c:pt>
              <c:pt idx="15">
                <c:v>Apr-08</c:v>
              </c:pt>
              <c:pt idx="16">
                <c:v>May-08</c:v>
              </c:pt>
              <c:pt idx="17">
                <c:v>Jun-08</c:v>
              </c:pt>
              <c:pt idx="18">
                <c:v>Jul-08</c:v>
              </c:pt>
              <c:pt idx="19">
                <c:v>Aug-08</c:v>
              </c:pt>
              <c:pt idx="20">
                <c:v>Sept-08</c:v>
              </c:pt>
              <c:pt idx="21">
                <c:v>Oct-08</c:v>
              </c:pt>
              <c:pt idx="22">
                <c:v>Nov-08</c:v>
              </c:pt>
              <c:pt idx="23">
                <c:v>Dec-08</c:v>
              </c:pt>
              <c:pt idx="24">
                <c:v>Jan-09</c:v>
              </c:pt>
              <c:pt idx="25">
                <c:v>Feb-09</c:v>
              </c:pt>
              <c:pt idx="26">
                <c:v>Mar-09</c:v>
              </c:pt>
              <c:pt idx="27">
                <c:v>Apr-09</c:v>
              </c:pt>
              <c:pt idx="28">
                <c:v>May-09</c:v>
              </c:pt>
              <c:pt idx="29">
                <c:v>Jun-09</c:v>
              </c:pt>
              <c:pt idx="30">
                <c:v>Jul-09</c:v>
              </c:pt>
              <c:pt idx="31">
                <c:v>Aug-09</c:v>
              </c:pt>
              <c:pt idx="32">
                <c:v>Sept-09</c:v>
              </c:pt>
              <c:pt idx="33">
                <c:v>Oct-09</c:v>
              </c:pt>
              <c:pt idx="34">
                <c:v>Nov-09</c:v>
              </c:pt>
              <c:pt idx="35">
                <c:v>Dec-09</c:v>
              </c:pt>
              <c:pt idx="36">
                <c:v>Jan-10</c:v>
              </c:pt>
              <c:pt idx="37">
                <c:v>Feb-10</c:v>
              </c:pt>
              <c:pt idx="38">
                <c:v>Mar-10</c:v>
              </c:pt>
              <c:pt idx="39">
                <c:v>Apr-10</c:v>
              </c:pt>
              <c:pt idx="40">
                <c:v>May-10</c:v>
              </c:pt>
              <c:pt idx="41">
                <c:v>Jun-10</c:v>
              </c:pt>
              <c:pt idx="42">
                <c:v>Jul-10</c:v>
              </c:pt>
              <c:pt idx="43">
                <c:v>Aug-10</c:v>
              </c:pt>
              <c:pt idx="44">
                <c:v>Sept-10</c:v>
              </c:pt>
              <c:pt idx="45">
                <c:v>Oct-10</c:v>
              </c:pt>
              <c:pt idx="46">
                <c:v>Nov-10</c:v>
              </c:pt>
              <c:pt idx="47">
                <c:v>Dec-10</c:v>
              </c:pt>
              <c:pt idx="48">
                <c:v>Jan-11</c:v>
              </c:pt>
              <c:pt idx="49">
                <c:v>Feb-11</c:v>
              </c:pt>
              <c:pt idx="50">
                <c:v>Mar-11</c:v>
              </c:pt>
              <c:pt idx="51">
                <c:v>Apr-11</c:v>
              </c:pt>
              <c:pt idx="52">
                <c:v>May-11</c:v>
              </c:pt>
              <c:pt idx="53">
                <c:v>Jun-11</c:v>
              </c:pt>
              <c:pt idx="54">
                <c:v>Jul-11</c:v>
              </c:pt>
              <c:pt idx="55">
                <c:v>Aug-11</c:v>
              </c:pt>
              <c:pt idx="56">
                <c:v>Sept-11</c:v>
              </c:pt>
              <c:pt idx="57">
                <c:v>Oct-11</c:v>
              </c:pt>
              <c:pt idx="58">
                <c:v>Nov-11</c:v>
              </c:pt>
              <c:pt idx="59">
                <c:v>Dec-11</c:v>
              </c:pt>
              <c:pt idx="60">
                <c:v>Jan-12</c:v>
              </c:pt>
              <c:pt idx="61">
                <c:v>Feb-12</c:v>
              </c:pt>
              <c:pt idx="62">
                <c:v>Mar-12</c:v>
              </c:pt>
              <c:pt idx="63">
                <c:v>Apr-12</c:v>
              </c:pt>
              <c:pt idx="64">
                <c:v>May-12</c:v>
              </c:pt>
              <c:pt idx="65">
                <c:v>Jun-12</c:v>
              </c:pt>
              <c:pt idx="66">
                <c:v>Jul-12</c:v>
              </c:pt>
              <c:pt idx="67">
                <c:v>Aug-12</c:v>
              </c:pt>
              <c:pt idx="68">
                <c:v>Sept-12</c:v>
              </c:pt>
              <c:pt idx="69">
                <c:v>Oct-12</c:v>
              </c:pt>
              <c:pt idx="70">
                <c:v>Nov-12</c:v>
              </c:pt>
              <c:pt idx="71">
                <c:v>Dec-12</c:v>
              </c:pt>
              <c:pt idx="72">
                <c:v>Jan-13</c:v>
              </c:pt>
              <c:pt idx="73">
                <c:v>Feb-13</c:v>
              </c:pt>
              <c:pt idx="74">
                <c:v>Mar-13</c:v>
              </c:pt>
              <c:pt idx="75">
                <c:v>Apr-13</c:v>
              </c:pt>
              <c:pt idx="76">
                <c:v>May-13</c:v>
              </c:pt>
              <c:pt idx="77">
                <c:v>Jun-13</c:v>
              </c:pt>
              <c:pt idx="78">
                <c:v>Jul-13</c:v>
              </c:pt>
              <c:pt idx="79">
                <c:v>Aug-13</c:v>
              </c:pt>
              <c:pt idx="80">
                <c:v>Sept-13</c:v>
              </c:pt>
              <c:pt idx="81">
                <c:v>Oct-13</c:v>
              </c:pt>
              <c:pt idx="82">
                <c:v>Nov-13</c:v>
              </c:pt>
              <c:pt idx="83">
                <c:v>Dec-13</c:v>
              </c:pt>
              <c:pt idx="84">
                <c:v>Jan-14</c:v>
              </c:pt>
              <c:pt idx="85">
                <c:v>Feb-14</c:v>
              </c:pt>
              <c:pt idx="86">
                <c:v>Mar-14</c:v>
              </c:pt>
            </c:strLit>
          </c:cat>
          <c:val>
            <c:numLit>
              <c:ptCount val="87"/>
              <c:pt idx="0">
                <c:v>1005130.000000</c:v>
              </c:pt>
              <c:pt idx="1">
                <c:v>1005130.000000</c:v>
              </c:pt>
              <c:pt idx="2">
                <c:v>1005130.000000</c:v>
              </c:pt>
              <c:pt idx="3">
                <c:v>1030900.000000</c:v>
              </c:pt>
              <c:pt idx="4">
                <c:v>1030900.000000</c:v>
              </c:pt>
              <c:pt idx="5">
                <c:v>1030900.000000</c:v>
              </c:pt>
              <c:pt idx="6">
                <c:v>1038830.000000</c:v>
              </c:pt>
              <c:pt idx="7">
                <c:v>1038830.000000</c:v>
              </c:pt>
              <c:pt idx="8">
                <c:v>1038830.000000</c:v>
              </c:pt>
              <c:pt idx="9">
                <c:v>1083030.000000</c:v>
              </c:pt>
              <c:pt idx="10">
                <c:v>1083030.000000</c:v>
              </c:pt>
              <c:pt idx="11">
                <c:v>1083030.000000</c:v>
              </c:pt>
              <c:pt idx="12">
                <c:v>1030370.000000</c:v>
              </c:pt>
              <c:pt idx="13">
                <c:v>1030370.000000</c:v>
              </c:pt>
              <c:pt idx="14">
                <c:v>1030370.000000</c:v>
              </c:pt>
              <c:pt idx="15">
                <c:v>1054430.000000</c:v>
              </c:pt>
              <c:pt idx="16">
                <c:v>1054430.000000</c:v>
              </c:pt>
              <c:pt idx="17">
                <c:v>1054430.000000</c:v>
              </c:pt>
              <c:pt idx="18">
                <c:v>1045450.000000</c:v>
              </c:pt>
              <c:pt idx="19">
                <c:v>1045450.000000</c:v>
              </c:pt>
              <c:pt idx="20">
                <c:v>1045450.000000</c:v>
              </c:pt>
              <c:pt idx="21">
                <c:v>1052600.000000</c:v>
              </c:pt>
              <c:pt idx="22">
                <c:v>1052600.000000</c:v>
              </c:pt>
              <c:pt idx="23">
                <c:v>1052600.000000</c:v>
              </c:pt>
              <c:pt idx="24">
                <c:v>950620.000000</c:v>
              </c:pt>
              <c:pt idx="25">
                <c:v>950620.000000</c:v>
              </c:pt>
              <c:pt idx="26">
                <c:v>950620.000000</c:v>
              </c:pt>
              <c:pt idx="27">
                <c:v>977151.000000</c:v>
              </c:pt>
              <c:pt idx="28">
                <c:v>977151.000000</c:v>
              </c:pt>
              <c:pt idx="29">
                <c:v>977151.000000</c:v>
              </c:pt>
              <c:pt idx="30">
                <c:v>986173.000000</c:v>
              </c:pt>
              <c:pt idx="31">
                <c:v>986173.000000</c:v>
              </c:pt>
              <c:pt idx="32">
                <c:v>986173.000000</c:v>
              </c:pt>
              <c:pt idx="33">
                <c:v>1024640.000000</c:v>
              </c:pt>
              <c:pt idx="34">
                <c:v>1024640.000000</c:v>
              </c:pt>
              <c:pt idx="35">
                <c:v>1024640.000000</c:v>
              </c:pt>
              <c:pt idx="36">
                <c:v>981681.000000</c:v>
              </c:pt>
              <c:pt idx="37">
                <c:v>981681.000000</c:v>
              </c:pt>
              <c:pt idx="38">
                <c:v>981681.000000</c:v>
              </c:pt>
              <c:pt idx="39">
                <c:v>1025060.000000</c:v>
              </c:pt>
              <c:pt idx="40">
                <c:v>1025060.000000</c:v>
              </c:pt>
              <c:pt idx="41">
                <c:v>1025060.000000</c:v>
              </c:pt>
              <c:pt idx="42">
                <c:v>1033400.000000</c:v>
              </c:pt>
              <c:pt idx="43">
                <c:v>1033400.000000</c:v>
              </c:pt>
              <c:pt idx="44">
                <c:v>1033400.000000</c:v>
              </c:pt>
              <c:pt idx="45">
                <c:v>1072240.000000</c:v>
              </c:pt>
              <c:pt idx="46">
                <c:v>1072240.000000</c:v>
              </c:pt>
              <c:pt idx="47">
                <c:v>1072240.000000</c:v>
              </c:pt>
              <c:pt idx="48">
                <c:v>1033310.000000</c:v>
              </c:pt>
              <c:pt idx="49">
                <c:v>1033310.000000</c:v>
              </c:pt>
              <c:pt idx="50">
                <c:v>1033310.000000</c:v>
              </c:pt>
              <c:pt idx="51">
                <c:v>1056940.000000</c:v>
              </c:pt>
              <c:pt idx="52">
                <c:v>1056940.000000</c:v>
              </c:pt>
              <c:pt idx="53">
                <c:v>1056940.000000</c:v>
              </c:pt>
              <c:pt idx="54">
                <c:v>1056830.000000</c:v>
              </c:pt>
              <c:pt idx="55">
                <c:v>1056830.000000</c:v>
              </c:pt>
              <c:pt idx="56">
                <c:v>1056830.000000</c:v>
              </c:pt>
              <c:pt idx="57">
                <c:v>1089990.000000</c:v>
              </c:pt>
              <c:pt idx="58">
                <c:v>1089990.000000</c:v>
              </c:pt>
              <c:pt idx="59">
                <c:v>1089990.000000</c:v>
              </c:pt>
              <c:pt idx="60">
                <c:v>1052860.000000</c:v>
              </c:pt>
              <c:pt idx="61">
                <c:v>1052860.000000</c:v>
              </c:pt>
              <c:pt idx="62">
                <c:v>1052860.000000</c:v>
              </c:pt>
              <c:pt idx="63">
                <c:v>1074050.000000</c:v>
              </c:pt>
              <c:pt idx="64">
                <c:v>1074050.000000</c:v>
              </c:pt>
              <c:pt idx="65">
                <c:v>1074050.000000</c:v>
              </c:pt>
              <c:pt idx="66">
                <c:v>1081910.000000</c:v>
              </c:pt>
              <c:pt idx="67">
                <c:v>1081910.000000</c:v>
              </c:pt>
              <c:pt idx="68">
                <c:v>1081910.000000</c:v>
              </c:pt>
              <c:pt idx="69">
                <c:v>1111100.000000</c:v>
              </c:pt>
              <c:pt idx="70">
                <c:v>1111100.000000</c:v>
              </c:pt>
              <c:pt idx="71">
                <c:v>1111100.000000</c:v>
              </c:pt>
              <c:pt idx="72">
                <c:v>1055310.000000</c:v>
              </c:pt>
              <c:pt idx="73">
                <c:v>1055310.000000</c:v>
              </c:pt>
              <c:pt idx="74">
                <c:v>1055310.000000</c:v>
              </c:pt>
              <c:pt idx="75">
                <c:v>1085250.000000</c:v>
              </c:pt>
              <c:pt idx="76">
                <c:v>1085250.000000</c:v>
              </c:pt>
              <c:pt idx="77">
                <c:v>1085250.000000</c:v>
              </c:pt>
              <c:pt idx="78">
                <c:v>1089550.000000</c:v>
              </c:pt>
              <c:pt idx="79">
                <c:v>1089550.000000</c:v>
              </c:pt>
              <c:pt idx="80">
                <c:v>1089550.000000</c:v>
              </c:pt>
              <c:pt idx="81">
                <c:v>1126090.000000</c:v>
              </c:pt>
              <c:pt idx="82">
                <c:v>1126090.000000</c:v>
              </c:pt>
              <c:pt idx="83">
                <c:v>1126090.000000</c:v>
              </c:pt>
              <c:pt idx="84">
                <c:v>1083410.000000</c:v>
              </c:pt>
              <c:pt idx="85">
                <c:v>1083410.000000</c:v>
              </c:pt>
              <c:pt idx="86">
                <c:v>1083410.000000</c:v>
              </c:pt>
            </c:numLit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chemeClr val="accent6">
                <a:lumOff val="-13333"/>
              </a:schemeClr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Verdan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chemeClr val="accent6">
                  <a:lumOff val="-13333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chemeClr val="accent6">
                <a:lumOff val="-13333"/>
              </a:schemeClr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Verdana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chemeClr val="accent6">
          <a:lumOff val="-13333"/>
        </a:schemeClr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82583"/>
          <c:y val="0.0272993"/>
          <c:w val="0.946742"/>
          <c:h val="0.795154"/>
        </c:manualLayout>
      </c:layout>
      <c:lineChart>
        <c:grouping val="standard"/>
        <c:varyColors val="0"/>
        <c:ser>
          <c:idx val="0"/>
          <c:order val="0"/>
          <c:tx>
            <c:strRef>
              <c:f>'Substitutes'!$AE$165</c:f>
              <c:strCache>
                <c:ptCount val="1"/>
                <c:pt idx="0">
                  <c:v>Soybean oil</c:v>
                </c:pt>
              </c:strCache>
            </c:strRef>
          </c:tx>
          <c:spPr>
            <a:noFill/>
            <a:ln w="28575" cap="flat">
              <a:solidFill>
                <a:srgbClr val="640064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640064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'Substitutes'!$A$166:$A$248</c:f>
              <c:strCache>
                <c:ptCount val="83"/>
                <c:pt idx="0">
                  <c:v>Jan-07</c:v>
                </c:pt>
                <c:pt idx="1">
                  <c:v>Feb-07</c:v>
                </c:pt>
                <c:pt idx="2">
                  <c:v>Mar-07</c:v>
                </c:pt>
                <c:pt idx="3">
                  <c:v>Apr-07</c:v>
                </c:pt>
                <c:pt idx="4">
                  <c:v>May-07</c:v>
                </c:pt>
                <c:pt idx="5">
                  <c:v>Jun-07</c:v>
                </c:pt>
                <c:pt idx="6">
                  <c:v>Jul-07</c:v>
                </c:pt>
                <c:pt idx="7">
                  <c:v>Aug-07</c:v>
                </c:pt>
                <c:pt idx="8">
                  <c:v>Sep-07</c:v>
                </c:pt>
                <c:pt idx="9">
                  <c:v>Oct-07</c:v>
                </c:pt>
                <c:pt idx="10">
                  <c:v>Nov-07</c:v>
                </c:pt>
                <c:pt idx="11">
                  <c:v>Dec-07</c:v>
                </c:pt>
                <c:pt idx="12">
                  <c:v>Jan-08</c:v>
                </c:pt>
                <c:pt idx="13">
                  <c:v>Feb-08</c:v>
                </c:pt>
                <c:pt idx="14">
                  <c:v>Mar-08</c:v>
                </c:pt>
                <c:pt idx="15">
                  <c:v>Apr-08</c:v>
                </c:pt>
                <c:pt idx="16">
                  <c:v>May-08</c:v>
                </c:pt>
                <c:pt idx="17">
                  <c:v>Jun-08</c:v>
                </c:pt>
                <c:pt idx="18">
                  <c:v>Jul-08</c:v>
                </c:pt>
                <c:pt idx="19">
                  <c:v>Aug-08</c:v>
                </c:pt>
                <c:pt idx="20">
                  <c:v>Sep-08</c:v>
                </c:pt>
                <c:pt idx="21">
                  <c:v>Oct-08</c:v>
                </c:pt>
                <c:pt idx="22">
                  <c:v>Nov-08</c:v>
                </c:pt>
                <c:pt idx="23">
                  <c:v>Dec-08</c:v>
                </c:pt>
                <c:pt idx="24">
                  <c:v>Jan-09</c:v>
                </c:pt>
                <c:pt idx="25">
                  <c:v>Feb-09</c:v>
                </c:pt>
                <c:pt idx="26">
                  <c:v>Mar-09</c:v>
                </c:pt>
                <c:pt idx="27">
                  <c:v>Apr-09</c:v>
                </c:pt>
                <c:pt idx="28">
                  <c:v>May-09</c:v>
                </c:pt>
                <c:pt idx="29">
                  <c:v>Jun-09</c:v>
                </c:pt>
                <c:pt idx="30">
                  <c:v>Jul-09</c:v>
                </c:pt>
                <c:pt idx="31">
                  <c:v>Aug-09</c:v>
                </c:pt>
                <c:pt idx="32">
                  <c:v>Sep-09</c:v>
                </c:pt>
                <c:pt idx="33">
                  <c:v>Oct-09</c:v>
                </c:pt>
                <c:pt idx="34">
                  <c:v>Nov-09</c:v>
                </c:pt>
                <c:pt idx="35">
                  <c:v>Dec-09</c:v>
                </c:pt>
                <c:pt idx="36">
                  <c:v>Jan-10</c:v>
                </c:pt>
                <c:pt idx="37">
                  <c:v>Feb-10</c:v>
                </c:pt>
                <c:pt idx="38">
                  <c:v>Mar-10</c:v>
                </c:pt>
                <c:pt idx="39">
                  <c:v>Apr-10</c:v>
                </c:pt>
                <c:pt idx="40">
                  <c:v>May-10</c:v>
                </c:pt>
                <c:pt idx="41">
                  <c:v>Jun-10</c:v>
                </c:pt>
                <c:pt idx="42">
                  <c:v>Jul-10</c:v>
                </c:pt>
                <c:pt idx="43">
                  <c:v>Aug-10</c:v>
                </c:pt>
                <c:pt idx="44">
                  <c:v>Sep-10</c:v>
                </c:pt>
                <c:pt idx="45">
                  <c:v>Oct-10</c:v>
                </c:pt>
                <c:pt idx="46">
                  <c:v>Nov-10</c:v>
                </c:pt>
                <c:pt idx="47">
                  <c:v>Dec-10</c:v>
                </c:pt>
                <c:pt idx="48">
                  <c:v>Jan-11</c:v>
                </c:pt>
                <c:pt idx="49">
                  <c:v>Feb-11</c:v>
                </c:pt>
                <c:pt idx="50">
                  <c:v>Mar-11</c:v>
                </c:pt>
                <c:pt idx="51">
                  <c:v>Apr-11</c:v>
                </c:pt>
                <c:pt idx="52">
                  <c:v>May-11</c:v>
                </c:pt>
                <c:pt idx="53">
                  <c:v>Jun-11</c:v>
                </c:pt>
                <c:pt idx="54">
                  <c:v>Jul-11</c:v>
                </c:pt>
                <c:pt idx="55">
                  <c:v>Aug-11</c:v>
                </c:pt>
                <c:pt idx="56">
                  <c:v>Sep-11</c:v>
                </c:pt>
                <c:pt idx="57">
                  <c:v>Oct-11</c:v>
                </c:pt>
                <c:pt idx="58">
                  <c:v>Nov-11</c:v>
                </c:pt>
                <c:pt idx="59">
                  <c:v>Dec-11</c:v>
                </c:pt>
                <c:pt idx="60">
                  <c:v>Jan-12</c:v>
                </c:pt>
                <c:pt idx="61">
                  <c:v>Feb-12</c:v>
                </c:pt>
                <c:pt idx="62">
                  <c:v>Mar-12</c:v>
                </c:pt>
                <c:pt idx="63">
                  <c:v>Apr-12</c:v>
                </c:pt>
                <c:pt idx="64">
                  <c:v>May-12</c:v>
                </c:pt>
                <c:pt idx="65">
                  <c:v>Jun-12</c:v>
                </c:pt>
                <c:pt idx="66">
                  <c:v>Jul-12</c:v>
                </c:pt>
                <c:pt idx="67">
                  <c:v>Aug-12</c:v>
                </c:pt>
                <c:pt idx="68">
                  <c:v>Sep-12</c:v>
                </c:pt>
                <c:pt idx="69">
                  <c:v>Oct-12</c:v>
                </c:pt>
                <c:pt idx="70">
                  <c:v>Nov-12</c:v>
                </c:pt>
                <c:pt idx="71">
                  <c:v>Dec-12</c:v>
                </c:pt>
                <c:pt idx="72">
                  <c:v>Jan-13</c:v>
                </c:pt>
                <c:pt idx="73">
                  <c:v>Feb-13</c:v>
                </c:pt>
                <c:pt idx="74">
                  <c:v>Mar-13</c:v>
                </c:pt>
                <c:pt idx="75">
                  <c:v>Apr-13</c:v>
                </c:pt>
                <c:pt idx="76">
                  <c:v>May-13</c:v>
                </c:pt>
                <c:pt idx="77">
                  <c:v>Jun-13</c:v>
                </c:pt>
                <c:pt idx="78">
                  <c:v>Jul-13</c:v>
                </c:pt>
                <c:pt idx="79">
                  <c:v>Aug-13</c:v>
                </c:pt>
                <c:pt idx="80">
                  <c:v>Sep-13</c:v>
                </c:pt>
                <c:pt idx="81">
                  <c:v>Oct-13</c:v>
                </c:pt>
                <c:pt idx="82">
                  <c:v>Nov-13</c:v>
                </c:pt>
              </c:strCache>
            </c:strRef>
          </c:cat>
          <c:val>
            <c:numRef>
              <c:f>'Substitutes'!$AE$166:$AE$248</c:f>
              <c:numCache>
                <c:ptCount val="83"/>
                <c:pt idx="0">
                  <c:v>100.000000</c:v>
                </c:pt>
                <c:pt idx="1">
                  <c:v>102.439024</c:v>
                </c:pt>
                <c:pt idx="2">
                  <c:v>103.012912</c:v>
                </c:pt>
                <c:pt idx="3">
                  <c:v>96.126255</c:v>
                </c:pt>
                <c:pt idx="4">
                  <c:v>105.451937</c:v>
                </c:pt>
                <c:pt idx="5">
                  <c:v>119.512195</c:v>
                </c:pt>
                <c:pt idx="6">
                  <c:v>126.972740</c:v>
                </c:pt>
                <c:pt idx="7">
                  <c:v>130.272597</c:v>
                </c:pt>
                <c:pt idx="8">
                  <c:v>137.589670</c:v>
                </c:pt>
                <c:pt idx="9">
                  <c:v>145.193687</c:v>
                </c:pt>
                <c:pt idx="10">
                  <c:v>163.271162</c:v>
                </c:pt>
                <c:pt idx="11">
                  <c:v>167.001435</c:v>
                </c:pt>
                <c:pt idx="12">
                  <c:v>183.070301</c:v>
                </c:pt>
                <c:pt idx="13">
                  <c:v>200.860832</c:v>
                </c:pt>
                <c:pt idx="14">
                  <c:v>211.764706</c:v>
                </c:pt>
                <c:pt idx="15">
                  <c:v>204.447633</c:v>
                </c:pt>
                <c:pt idx="16">
                  <c:v>206.025825</c:v>
                </c:pt>
                <c:pt idx="17">
                  <c:v>220.516499</c:v>
                </c:pt>
                <c:pt idx="18">
                  <c:v>216.786227</c:v>
                </c:pt>
                <c:pt idx="19">
                  <c:v>189.670014</c:v>
                </c:pt>
                <c:pt idx="20">
                  <c:v>175.896700</c:v>
                </c:pt>
                <c:pt idx="21">
                  <c:v>133.142037</c:v>
                </c:pt>
                <c:pt idx="22">
                  <c:v>118.220947</c:v>
                </c:pt>
                <c:pt idx="23">
                  <c:v>105.882353</c:v>
                </c:pt>
                <c:pt idx="24">
                  <c:v>113.199426</c:v>
                </c:pt>
                <c:pt idx="25">
                  <c:v>107.317073</c:v>
                </c:pt>
                <c:pt idx="26">
                  <c:v>104.304161</c:v>
                </c:pt>
                <c:pt idx="27">
                  <c:v>114.921090</c:v>
                </c:pt>
                <c:pt idx="28">
                  <c:v>127.977044</c:v>
                </c:pt>
                <c:pt idx="29">
                  <c:v>128.550933</c:v>
                </c:pt>
                <c:pt idx="30">
                  <c:v>120.086083</c:v>
                </c:pt>
                <c:pt idx="31">
                  <c:v>127.116212</c:v>
                </c:pt>
                <c:pt idx="32">
                  <c:v>121.377331</c:v>
                </c:pt>
                <c:pt idx="33">
                  <c:v>128.694405</c:v>
                </c:pt>
                <c:pt idx="34">
                  <c:v>133.572453</c:v>
                </c:pt>
                <c:pt idx="35">
                  <c:v>134.146341</c:v>
                </c:pt>
                <c:pt idx="36">
                  <c:v>132.424677</c:v>
                </c:pt>
                <c:pt idx="37">
                  <c:v>131.133429</c:v>
                </c:pt>
                <c:pt idx="38">
                  <c:v>131.276901</c:v>
                </c:pt>
                <c:pt idx="39">
                  <c:v>129.411765</c:v>
                </c:pt>
                <c:pt idx="40">
                  <c:v>124.103300</c:v>
                </c:pt>
                <c:pt idx="41">
                  <c:v>123.242468</c:v>
                </c:pt>
                <c:pt idx="42">
                  <c:v>130.129125</c:v>
                </c:pt>
                <c:pt idx="43">
                  <c:v>143.758967</c:v>
                </c:pt>
                <c:pt idx="44">
                  <c:v>149.497848</c:v>
                </c:pt>
                <c:pt idx="45">
                  <c:v>165.997131</c:v>
                </c:pt>
                <c:pt idx="46">
                  <c:v>178.909613</c:v>
                </c:pt>
                <c:pt idx="47">
                  <c:v>189.670014</c:v>
                </c:pt>
                <c:pt idx="48">
                  <c:v>197.130560</c:v>
                </c:pt>
                <c:pt idx="49">
                  <c:v>195.839311</c:v>
                </c:pt>
                <c:pt idx="50">
                  <c:v>187.517934</c:v>
                </c:pt>
                <c:pt idx="51">
                  <c:v>188.665710</c:v>
                </c:pt>
                <c:pt idx="52">
                  <c:v>185.652798</c:v>
                </c:pt>
                <c:pt idx="53">
                  <c:v>189.956958</c:v>
                </c:pt>
                <c:pt idx="54">
                  <c:v>191.822095</c:v>
                </c:pt>
                <c:pt idx="55">
                  <c:v>190.817791</c:v>
                </c:pt>
                <c:pt idx="56">
                  <c:v>187.230990</c:v>
                </c:pt>
                <c:pt idx="57">
                  <c:v>175.035868</c:v>
                </c:pt>
                <c:pt idx="58">
                  <c:v>174.605452</c:v>
                </c:pt>
                <c:pt idx="59">
                  <c:v>172.740316</c:v>
                </c:pt>
                <c:pt idx="60">
                  <c:v>174.748924</c:v>
                </c:pt>
                <c:pt idx="61">
                  <c:v>180.057389</c:v>
                </c:pt>
                <c:pt idx="62">
                  <c:v>184.648494</c:v>
                </c:pt>
                <c:pt idx="63">
                  <c:v>187.948350</c:v>
                </c:pt>
                <c:pt idx="64">
                  <c:v>174.748924</c:v>
                </c:pt>
                <c:pt idx="65">
                  <c:v>169.296987</c:v>
                </c:pt>
                <c:pt idx="66">
                  <c:v>177.761836</c:v>
                </c:pt>
                <c:pt idx="67">
                  <c:v>179.626973</c:v>
                </c:pt>
                <c:pt idx="68">
                  <c:v>184.074605</c:v>
                </c:pt>
                <c:pt idx="69">
                  <c:v>168.579627</c:v>
                </c:pt>
                <c:pt idx="70">
                  <c:v>162.840746</c:v>
                </c:pt>
                <c:pt idx="71">
                  <c:v>166.857963</c:v>
                </c:pt>
                <c:pt idx="72">
                  <c:v>170.731707</c:v>
                </c:pt>
                <c:pt idx="73">
                  <c:v>168.579627</c:v>
                </c:pt>
                <c:pt idx="74">
                  <c:v>160.114778</c:v>
                </c:pt>
                <c:pt idx="75">
                  <c:v>157.101865</c:v>
                </c:pt>
                <c:pt idx="76">
                  <c:v>153.945481</c:v>
                </c:pt>
                <c:pt idx="77">
                  <c:v>149.354376</c:v>
                </c:pt>
                <c:pt idx="78">
                  <c:v>142.754663</c:v>
                </c:pt>
                <c:pt idx="79">
                  <c:v>143.328551</c:v>
                </c:pt>
                <c:pt idx="80">
                  <c:v>146.915352</c:v>
                </c:pt>
                <c:pt idx="81">
                  <c:v>141.606887</c:v>
                </c:pt>
                <c:pt idx="82">
                  <c:v>142.898135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'Substitutes'!$AF$165</c:f>
              <c:strCache>
                <c:ptCount val="1"/>
                <c:pt idx="0">
                  <c:v>Sunflower oil</c:v>
                </c:pt>
              </c:strCache>
            </c:strRef>
          </c:tx>
          <c:spPr>
            <a:noFill/>
            <a:ln w="28575" cap="flat">
              <a:solidFill>
                <a:srgbClr val="30427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304276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'Substitutes'!$A$166:$A$248</c:f>
              <c:strCache>
                <c:ptCount val="83"/>
                <c:pt idx="0">
                  <c:v>Jan-07</c:v>
                </c:pt>
                <c:pt idx="1">
                  <c:v>Feb-07</c:v>
                </c:pt>
                <c:pt idx="2">
                  <c:v>Mar-07</c:v>
                </c:pt>
                <c:pt idx="3">
                  <c:v>Apr-07</c:v>
                </c:pt>
                <c:pt idx="4">
                  <c:v>May-07</c:v>
                </c:pt>
                <c:pt idx="5">
                  <c:v>Jun-07</c:v>
                </c:pt>
                <c:pt idx="6">
                  <c:v>Jul-07</c:v>
                </c:pt>
                <c:pt idx="7">
                  <c:v>Aug-07</c:v>
                </c:pt>
                <c:pt idx="8">
                  <c:v>Sep-07</c:v>
                </c:pt>
                <c:pt idx="9">
                  <c:v>Oct-07</c:v>
                </c:pt>
                <c:pt idx="10">
                  <c:v>Nov-07</c:v>
                </c:pt>
                <c:pt idx="11">
                  <c:v>Dec-07</c:v>
                </c:pt>
                <c:pt idx="12">
                  <c:v>Jan-08</c:v>
                </c:pt>
                <c:pt idx="13">
                  <c:v>Feb-08</c:v>
                </c:pt>
                <c:pt idx="14">
                  <c:v>Mar-08</c:v>
                </c:pt>
                <c:pt idx="15">
                  <c:v>Apr-08</c:v>
                </c:pt>
                <c:pt idx="16">
                  <c:v>May-08</c:v>
                </c:pt>
                <c:pt idx="17">
                  <c:v>Jun-08</c:v>
                </c:pt>
                <c:pt idx="18">
                  <c:v>Jul-08</c:v>
                </c:pt>
                <c:pt idx="19">
                  <c:v>Aug-08</c:v>
                </c:pt>
                <c:pt idx="20">
                  <c:v>Sep-08</c:v>
                </c:pt>
                <c:pt idx="21">
                  <c:v>Oct-08</c:v>
                </c:pt>
                <c:pt idx="22">
                  <c:v>Nov-08</c:v>
                </c:pt>
                <c:pt idx="23">
                  <c:v>Dec-08</c:v>
                </c:pt>
                <c:pt idx="24">
                  <c:v>Jan-09</c:v>
                </c:pt>
                <c:pt idx="25">
                  <c:v>Feb-09</c:v>
                </c:pt>
                <c:pt idx="26">
                  <c:v>Mar-09</c:v>
                </c:pt>
                <c:pt idx="27">
                  <c:v>Apr-09</c:v>
                </c:pt>
                <c:pt idx="28">
                  <c:v>May-09</c:v>
                </c:pt>
                <c:pt idx="29">
                  <c:v>Jun-09</c:v>
                </c:pt>
                <c:pt idx="30">
                  <c:v>Jul-09</c:v>
                </c:pt>
                <c:pt idx="31">
                  <c:v>Aug-09</c:v>
                </c:pt>
                <c:pt idx="32">
                  <c:v>Sep-09</c:v>
                </c:pt>
                <c:pt idx="33">
                  <c:v>Oct-09</c:v>
                </c:pt>
                <c:pt idx="34">
                  <c:v>Nov-09</c:v>
                </c:pt>
                <c:pt idx="35">
                  <c:v>Dec-09</c:v>
                </c:pt>
                <c:pt idx="36">
                  <c:v>Jan-10</c:v>
                </c:pt>
                <c:pt idx="37">
                  <c:v>Feb-10</c:v>
                </c:pt>
                <c:pt idx="38">
                  <c:v>Mar-10</c:v>
                </c:pt>
                <c:pt idx="39">
                  <c:v>Apr-10</c:v>
                </c:pt>
                <c:pt idx="40">
                  <c:v>May-10</c:v>
                </c:pt>
                <c:pt idx="41">
                  <c:v>Jun-10</c:v>
                </c:pt>
                <c:pt idx="42">
                  <c:v>Jul-10</c:v>
                </c:pt>
                <c:pt idx="43">
                  <c:v>Aug-10</c:v>
                </c:pt>
                <c:pt idx="44">
                  <c:v>Sep-10</c:v>
                </c:pt>
                <c:pt idx="45">
                  <c:v>Oct-10</c:v>
                </c:pt>
                <c:pt idx="46">
                  <c:v>Nov-10</c:v>
                </c:pt>
                <c:pt idx="47">
                  <c:v>Dec-10</c:v>
                </c:pt>
                <c:pt idx="48">
                  <c:v>Jan-11</c:v>
                </c:pt>
                <c:pt idx="49">
                  <c:v>Feb-11</c:v>
                </c:pt>
                <c:pt idx="50">
                  <c:v>Mar-11</c:v>
                </c:pt>
                <c:pt idx="51">
                  <c:v>Apr-11</c:v>
                </c:pt>
                <c:pt idx="52">
                  <c:v>May-11</c:v>
                </c:pt>
                <c:pt idx="53">
                  <c:v>Jun-11</c:v>
                </c:pt>
                <c:pt idx="54">
                  <c:v>Jul-11</c:v>
                </c:pt>
                <c:pt idx="55">
                  <c:v>Aug-11</c:v>
                </c:pt>
                <c:pt idx="56">
                  <c:v>Sep-11</c:v>
                </c:pt>
                <c:pt idx="57">
                  <c:v>Oct-11</c:v>
                </c:pt>
                <c:pt idx="58">
                  <c:v>Nov-11</c:v>
                </c:pt>
                <c:pt idx="59">
                  <c:v>Dec-11</c:v>
                </c:pt>
                <c:pt idx="60">
                  <c:v>Jan-12</c:v>
                </c:pt>
                <c:pt idx="61">
                  <c:v>Feb-12</c:v>
                </c:pt>
                <c:pt idx="62">
                  <c:v>Mar-12</c:v>
                </c:pt>
                <c:pt idx="63">
                  <c:v>Apr-12</c:v>
                </c:pt>
                <c:pt idx="64">
                  <c:v>May-12</c:v>
                </c:pt>
                <c:pt idx="65">
                  <c:v>Jun-12</c:v>
                </c:pt>
                <c:pt idx="66">
                  <c:v>Jul-12</c:v>
                </c:pt>
                <c:pt idx="67">
                  <c:v>Aug-12</c:v>
                </c:pt>
                <c:pt idx="68">
                  <c:v>Sep-12</c:v>
                </c:pt>
                <c:pt idx="69">
                  <c:v>Oct-12</c:v>
                </c:pt>
                <c:pt idx="70">
                  <c:v>Nov-12</c:v>
                </c:pt>
                <c:pt idx="71">
                  <c:v>Dec-12</c:v>
                </c:pt>
                <c:pt idx="72">
                  <c:v>Jan-13</c:v>
                </c:pt>
                <c:pt idx="73">
                  <c:v>Feb-13</c:v>
                </c:pt>
                <c:pt idx="74">
                  <c:v>Mar-13</c:v>
                </c:pt>
                <c:pt idx="75">
                  <c:v>Apr-13</c:v>
                </c:pt>
                <c:pt idx="76">
                  <c:v>May-13</c:v>
                </c:pt>
                <c:pt idx="77">
                  <c:v>Jun-13</c:v>
                </c:pt>
                <c:pt idx="78">
                  <c:v>Jul-13</c:v>
                </c:pt>
                <c:pt idx="79">
                  <c:v>Aug-13</c:v>
                </c:pt>
                <c:pt idx="80">
                  <c:v>Sep-13</c:v>
                </c:pt>
                <c:pt idx="81">
                  <c:v>Oct-13</c:v>
                </c:pt>
                <c:pt idx="82">
                  <c:v>Nov-13</c:v>
                </c:pt>
              </c:strCache>
            </c:strRef>
          </c:cat>
          <c:val>
            <c:numRef>
              <c:f>'Substitutes'!$AF$166:$AF$248</c:f>
              <c:numCache>
                <c:ptCount val="83"/>
                <c:pt idx="0">
                  <c:v>100.000000</c:v>
                </c:pt>
                <c:pt idx="1">
                  <c:v>98.609179</c:v>
                </c:pt>
                <c:pt idx="2">
                  <c:v>99.165508</c:v>
                </c:pt>
                <c:pt idx="3">
                  <c:v>105.006954</c:v>
                </c:pt>
                <c:pt idx="4">
                  <c:v>115.577191</c:v>
                </c:pt>
                <c:pt idx="5">
                  <c:v>127.399166</c:v>
                </c:pt>
                <c:pt idx="6">
                  <c:v>138.942976</c:v>
                </c:pt>
                <c:pt idx="7">
                  <c:v>154.937413</c:v>
                </c:pt>
                <c:pt idx="8">
                  <c:v>177.885953</c:v>
                </c:pt>
                <c:pt idx="9">
                  <c:v>188.873435</c:v>
                </c:pt>
                <c:pt idx="10">
                  <c:v>194.853964</c:v>
                </c:pt>
                <c:pt idx="11">
                  <c:v>204.311544</c:v>
                </c:pt>
                <c:pt idx="12">
                  <c:v>237.691238</c:v>
                </c:pt>
                <c:pt idx="13">
                  <c:v>255.771905</c:v>
                </c:pt>
                <c:pt idx="14">
                  <c:v>259.109875</c:v>
                </c:pt>
                <c:pt idx="15">
                  <c:v>255.632823</c:v>
                </c:pt>
                <c:pt idx="16">
                  <c:v>272.878999</c:v>
                </c:pt>
                <c:pt idx="17">
                  <c:v>284.422809</c:v>
                </c:pt>
                <c:pt idx="18">
                  <c:v>235.326843</c:v>
                </c:pt>
                <c:pt idx="19">
                  <c:v>183.449235</c:v>
                </c:pt>
                <c:pt idx="20">
                  <c:v>163.560501</c:v>
                </c:pt>
                <c:pt idx="21">
                  <c:v>132.127955</c:v>
                </c:pt>
                <c:pt idx="22">
                  <c:v>116.133519</c:v>
                </c:pt>
                <c:pt idx="23">
                  <c:v>105.563282</c:v>
                </c:pt>
                <c:pt idx="24">
                  <c:v>113.630042</c:v>
                </c:pt>
                <c:pt idx="25">
                  <c:v>111.961057</c:v>
                </c:pt>
                <c:pt idx="26">
                  <c:v>105.285118</c:v>
                </c:pt>
                <c:pt idx="27">
                  <c:v>117.246175</c:v>
                </c:pt>
                <c:pt idx="28">
                  <c:v>130.876217</c:v>
                </c:pt>
                <c:pt idx="29">
                  <c:v>126.147427</c:v>
                </c:pt>
                <c:pt idx="30">
                  <c:v>111.821975</c:v>
                </c:pt>
                <c:pt idx="31">
                  <c:v>114.047288</c:v>
                </c:pt>
                <c:pt idx="32">
                  <c:v>112.517385</c:v>
                </c:pt>
                <c:pt idx="33">
                  <c:v>117.663421</c:v>
                </c:pt>
                <c:pt idx="34">
                  <c:v>128.094576</c:v>
                </c:pt>
                <c:pt idx="35">
                  <c:v>137.134910</c:v>
                </c:pt>
                <c:pt idx="36">
                  <c:v>134.631433</c:v>
                </c:pt>
                <c:pt idx="37">
                  <c:v>131.849791</c:v>
                </c:pt>
                <c:pt idx="38">
                  <c:v>131.988873</c:v>
                </c:pt>
                <c:pt idx="39">
                  <c:v>128.511822</c:v>
                </c:pt>
                <c:pt idx="40">
                  <c:v>126.564673</c:v>
                </c:pt>
                <c:pt idx="41">
                  <c:v>123.643950</c:v>
                </c:pt>
                <c:pt idx="42">
                  <c:v>130.319889</c:v>
                </c:pt>
                <c:pt idx="43">
                  <c:v>149.374131</c:v>
                </c:pt>
                <c:pt idx="44">
                  <c:v>154.937413</c:v>
                </c:pt>
                <c:pt idx="45">
                  <c:v>178.581363</c:v>
                </c:pt>
                <c:pt idx="46">
                  <c:v>200.417246</c:v>
                </c:pt>
                <c:pt idx="47">
                  <c:v>202.225313</c:v>
                </c:pt>
                <c:pt idx="48">
                  <c:v>207.510431</c:v>
                </c:pt>
                <c:pt idx="49">
                  <c:v>202.503477</c:v>
                </c:pt>
                <c:pt idx="50">
                  <c:v>193.184979</c:v>
                </c:pt>
                <c:pt idx="51">
                  <c:v>195.410292</c:v>
                </c:pt>
                <c:pt idx="52">
                  <c:v>196.244784</c:v>
                </c:pt>
                <c:pt idx="53">
                  <c:v>203.198887</c:v>
                </c:pt>
                <c:pt idx="54">
                  <c:v>199.304590</c:v>
                </c:pt>
                <c:pt idx="55">
                  <c:v>184.561892</c:v>
                </c:pt>
                <c:pt idx="56">
                  <c:v>180.667594</c:v>
                </c:pt>
                <c:pt idx="57">
                  <c:v>168.567455</c:v>
                </c:pt>
                <c:pt idx="58">
                  <c:v>173.574409</c:v>
                </c:pt>
                <c:pt idx="59">
                  <c:v>165.507650</c:v>
                </c:pt>
                <c:pt idx="60">
                  <c:v>168.011127</c:v>
                </c:pt>
                <c:pt idx="61">
                  <c:v>173.713491</c:v>
                </c:pt>
                <c:pt idx="62">
                  <c:v>176.077886</c:v>
                </c:pt>
                <c:pt idx="63">
                  <c:v>184.144645</c:v>
                </c:pt>
                <c:pt idx="64">
                  <c:v>177.329624</c:v>
                </c:pt>
                <c:pt idx="65">
                  <c:v>165.785814</c:v>
                </c:pt>
                <c:pt idx="66">
                  <c:v>174.965229</c:v>
                </c:pt>
                <c:pt idx="67">
                  <c:v>180.806676</c:v>
                </c:pt>
                <c:pt idx="68">
                  <c:v>185.118220</c:v>
                </c:pt>
                <c:pt idx="69">
                  <c:v>173.157163</c:v>
                </c:pt>
                <c:pt idx="70">
                  <c:v>172.044506</c:v>
                </c:pt>
                <c:pt idx="71">
                  <c:v>176.495132</c:v>
                </c:pt>
                <c:pt idx="72">
                  <c:v>176.495132</c:v>
                </c:pt>
                <c:pt idx="73">
                  <c:v>177.329624</c:v>
                </c:pt>
                <c:pt idx="74">
                  <c:v>169.819193</c:v>
                </c:pt>
                <c:pt idx="75">
                  <c:v>167.037552</c:v>
                </c:pt>
                <c:pt idx="76">
                  <c:v>170.653686</c:v>
                </c:pt>
                <c:pt idx="77">
                  <c:v>170.792768</c:v>
                </c:pt>
                <c:pt idx="78">
                  <c:v>163.838665</c:v>
                </c:pt>
                <c:pt idx="79">
                  <c:v>133.379694</c:v>
                </c:pt>
                <c:pt idx="80">
                  <c:v>133.796940</c:v>
                </c:pt>
                <c:pt idx="81">
                  <c:v>137.413074</c:v>
                </c:pt>
                <c:pt idx="82">
                  <c:v>138.803894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'Substitutes'!$AG$165</c:f>
              <c:strCache>
                <c:ptCount val="1"/>
                <c:pt idx="0">
                  <c:v>Rapeseed oil</c:v>
                </c:pt>
              </c:strCache>
            </c:strRef>
          </c:tx>
          <c:spPr>
            <a:noFill/>
            <a:ln w="28575" cap="flat">
              <a:solidFill>
                <a:srgbClr val="747474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747474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'Substitutes'!$A$166:$A$248</c:f>
              <c:strCache>
                <c:ptCount val="83"/>
                <c:pt idx="0">
                  <c:v>Jan-07</c:v>
                </c:pt>
                <c:pt idx="1">
                  <c:v>Feb-07</c:v>
                </c:pt>
                <c:pt idx="2">
                  <c:v>Mar-07</c:v>
                </c:pt>
                <c:pt idx="3">
                  <c:v>Apr-07</c:v>
                </c:pt>
                <c:pt idx="4">
                  <c:v>May-07</c:v>
                </c:pt>
                <c:pt idx="5">
                  <c:v>Jun-07</c:v>
                </c:pt>
                <c:pt idx="6">
                  <c:v>Jul-07</c:v>
                </c:pt>
                <c:pt idx="7">
                  <c:v>Aug-07</c:v>
                </c:pt>
                <c:pt idx="8">
                  <c:v>Sep-07</c:v>
                </c:pt>
                <c:pt idx="9">
                  <c:v>Oct-07</c:v>
                </c:pt>
                <c:pt idx="10">
                  <c:v>Nov-07</c:v>
                </c:pt>
                <c:pt idx="11">
                  <c:v>Dec-07</c:v>
                </c:pt>
                <c:pt idx="12">
                  <c:v>Jan-08</c:v>
                </c:pt>
                <c:pt idx="13">
                  <c:v>Feb-08</c:v>
                </c:pt>
                <c:pt idx="14">
                  <c:v>Mar-08</c:v>
                </c:pt>
                <c:pt idx="15">
                  <c:v>Apr-08</c:v>
                </c:pt>
                <c:pt idx="16">
                  <c:v>May-08</c:v>
                </c:pt>
                <c:pt idx="17">
                  <c:v>Jun-08</c:v>
                </c:pt>
                <c:pt idx="18">
                  <c:v>Jul-08</c:v>
                </c:pt>
                <c:pt idx="19">
                  <c:v>Aug-08</c:v>
                </c:pt>
                <c:pt idx="20">
                  <c:v>Sep-08</c:v>
                </c:pt>
                <c:pt idx="21">
                  <c:v>Oct-08</c:v>
                </c:pt>
                <c:pt idx="22">
                  <c:v>Nov-08</c:v>
                </c:pt>
                <c:pt idx="23">
                  <c:v>Dec-08</c:v>
                </c:pt>
                <c:pt idx="24">
                  <c:v>Jan-09</c:v>
                </c:pt>
                <c:pt idx="25">
                  <c:v>Feb-09</c:v>
                </c:pt>
                <c:pt idx="26">
                  <c:v>Mar-09</c:v>
                </c:pt>
                <c:pt idx="27">
                  <c:v>Apr-09</c:v>
                </c:pt>
                <c:pt idx="28">
                  <c:v>May-09</c:v>
                </c:pt>
                <c:pt idx="29">
                  <c:v>Jun-09</c:v>
                </c:pt>
                <c:pt idx="30">
                  <c:v>Jul-09</c:v>
                </c:pt>
                <c:pt idx="31">
                  <c:v>Aug-09</c:v>
                </c:pt>
                <c:pt idx="32">
                  <c:v>Sep-09</c:v>
                </c:pt>
                <c:pt idx="33">
                  <c:v>Oct-09</c:v>
                </c:pt>
                <c:pt idx="34">
                  <c:v>Nov-09</c:v>
                </c:pt>
                <c:pt idx="35">
                  <c:v>Dec-09</c:v>
                </c:pt>
                <c:pt idx="36">
                  <c:v>Jan-10</c:v>
                </c:pt>
                <c:pt idx="37">
                  <c:v>Feb-10</c:v>
                </c:pt>
                <c:pt idx="38">
                  <c:v>Mar-10</c:v>
                </c:pt>
                <c:pt idx="39">
                  <c:v>Apr-10</c:v>
                </c:pt>
                <c:pt idx="40">
                  <c:v>May-10</c:v>
                </c:pt>
                <c:pt idx="41">
                  <c:v>Jun-10</c:v>
                </c:pt>
                <c:pt idx="42">
                  <c:v>Jul-10</c:v>
                </c:pt>
                <c:pt idx="43">
                  <c:v>Aug-10</c:v>
                </c:pt>
                <c:pt idx="44">
                  <c:v>Sep-10</c:v>
                </c:pt>
                <c:pt idx="45">
                  <c:v>Oct-10</c:v>
                </c:pt>
                <c:pt idx="46">
                  <c:v>Nov-10</c:v>
                </c:pt>
                <c:pt idx="47">
                  <c:v>Dec-10</c:v>
                </c:pt>
                <c:pt idx="48">
                  <c:v>Jan-11</c:v>
                </c:pt>
                <c:pt idx="49">
                  <c:v>Feb-11</c:v>
                </c:pt>
                <c:pt idx="50">
                  <c:v>Mar-11</c:v>
                </c:pt>
                <c:pt idx="51">
                  <c:v>Apr-11</c:v>
                </c:pt>
                <c:pt idx="52">
                  <c:v>May-11</c:v>
                </c:pt>
                <c:pt idx="53">
                  <c:v>Jun-11</c:v>
                </c:pt>
                <c:pt idx="54">
                  <c:v>Jul-11</c:v>
                </c:pt>
                <c:pt idx="55">
                  <c:v>Aug-11</c:v>
                </c:pt>
                <c:pt idx="56">
                  <c:v>Sep-11</c:v>
                </c:pt>
                <c:pt idx="57">
                  <c:v>Oct-11</c:v>
                </c:pt>
                <c:pt idx="58">
                  <c:v>Nov-11</c:v>
                </c:pt>
                <c:pt idx="59">
                  <c:v>Dec-11</c:v>
                </c:pt>
                <c:pt idx="60">
                  <c:v>Jan-12</c:v>
                </c:pt>
                <c:pt idx="61">
                  <c:v>Feb-12</c:v>
                </c:pt>
                <c:pt idx="62">
                  <c:v>Mar-12</c:v>
                </c:pt>
                <c:pt idx="63">
                  <c:v>Apr-12</c:v>
                </c:pt>
                <c:pt idx="64">
                  <c:v>May-12</c:v>
                </c:pt>
                <c:pt idx="65">
                  <c:v>Jun-12</c:v>
                </c:pt>
                <c:pt idx="66">
                  <c:v>Jul-12</c:v>
                </c:pt>
                <c:pt idx="67">
                  <c:v>Aug-12</c:v>
                </c:pt>
                <c:pt idx="68">
                  <c:v>Sep-12</c:v>
                </c:pt>
                <c:pt idx="69">
                  <c:v>Oct-12</c:v>
                </c:pt>
                <c:pt idx="70">
                  <c:v>Nov-12</c:v>
                </c:pt>
                <c:pt idx="71">
                  <c:v>Dec-12</c:v>
                </c:pt>
                <c:pt idx="72">
                  <c:v>Jan-13</c:v>
                </c:pt>
                <c:pt idx="73">
                  <c:v>Feb-13</c:v>
                </c:pt>
                <c:pt idx="74">
                  <c:v>Mar-13</c:v>
                </c:pt>
                <c:pt idx="75">
                  <c:v>Apr-13</c:v>
                </c:pt>
                <c:pt idx="76">
                  <c:v>May-13</c:v>
                </c:pt>
                <c:pt idx="77">
                  <c:v>Jun-13</c:v>
                </c:pt>
                <c:pt idx="78">
                  <c:v>Jul-13</c:v>
                </c:pt>
                <c:pt idx="79">
                  <c:v>Aug-13</c:v>
                </c:pt>
                <c:pt idx="80">
                  <c:v>Sep-13</c:v>
                </c:pt>
                <c:pt idx="81">
                  <c:v>Oct-13</c:v>
                </c:pt>
                <c:pt idx="82">
                  <c:v>Nov-13</c:v>
                </c:pt>
              </c:strCache>
            </c:strRef>
          </c:cat>
          <c:val>
            <c:numRef>
              <c:f>'Substitutes'!$AG$166:$AG$248</c:f>
              <c:numCache>
                <c:ptCount val="83"/>
                <c:pt idx="0">
                  <c:v>100.000000</c:v>
                </c:pt>
                <c:pt idx="1">
                  <c:v>95.476773</c:v>
                </c:pt>
                <c:pt idx="2">
                  <c:v>93.520782</c:v>
                </c:pt>
                <c:pt idx="3">
                  <c:v>97.677262</c:v>
                </c:pt>
                <c:pt idx="4">
                  <c:v>100.855746</c:v>
                </c:pt>
                <c:pt idx="5">
                  <c:v>105.134474</c:v>
                </c:pt>
                <c:pt idx="6">
                  <c:v>112.591687</c:v>
                </c:pt>
                <c:pt idx="7">
                  <c:v>116.748166</c:v>
                </c:pt>
                <c:pt idx="8">
                  <c:v>128.484108</c:v>
                </c:pt>
                <c:pt idx="9">
                  <c:v>146.088020</c:v>
                </c:pt>
                <c:pt idx="10">
                  <c:v>155.623472</c:v>
                </c:pt>
                <c:pt idx="11">
                  <c:v>169.437653</c:v>
                </c:pt>
                <c:pt idx="12">
                  <c:v>174.572127</c:v>
                </c:pt>
                <c:pt idx="13">
                  <c:v>175.305623</c:v>
                </c:pt>
                <c:pt idx="14">
                  <c:v>185.696822</c:v>
                </c:pt>
                <c:pt idx="15">
                  <c:v>179.584352</c:v>
                </c:pt>
                <c:pt idx="16">
                  <c:v>184.596577</c:v>
                </c:pt>
                <c:pt idx="17">
                  <c:v>192.787286</c:v>
                </c:pt>
                <c:pt idx="18">
                  <c:v>188.264059</c:v>
                </c:pt>
                <c:pt idx="19">
                  <c:v>165.647922</c:v>
                </c:pt>
                <c:pt idx="20">
                  <c:v>151.344743</c:v>
                </c:pt>
                <c:pt idx="21">
                  <c:v>128.728606</c:v>
                </c:pt>
                <c:pt idx="22">
                  <c:v>121.149144</c:v>
                </c:pt>
                <c:pt idx="23">
                  <c:v>102.200489</c:v>
                </c:pt>
                <c:pt idx="24">
                  <c:v>99.877751</c:v>
                </c:pt>
                <c:pt idx="25">
                  <c:v>92.909535</c:v>
                </c:pt>
                <c:pt idx="26">
                  <c:v>86.674817</c:v>
                </c:pt>
                <c:pt idx="27">
                  <c:v>98.655257</c:v>
                </c:pt>
                <c:pt idx="28">
                  <c:v>114.058680</c:v>
                </c:pt>
                <c:pt idx="29">
                  <c:v>112.469438</c:v>
                </c:pt>
                <c:pt idx="30">
                  <c:v>103.422983</c:v>
                </c:pt>
                <c:pt idx="31">
                  <c:v>108.435208</c:v>
                </c:pt>
                <c:pt idx="32">
                  <c:v>104.767726</c:v>
                </c:pt>
                <c:pt idx="33">
                  <c:v>109.535452</c:v>
                </c:pt>
                <c:pt idx="34">
                  <c:v>113.447433</c:v>
                </c:pt>
                <c:pt idx="35">
                  <c:v>115.403423</c:v>
                </c:pt>
                <c:pt idx="36">
                  <c:v>111.980440</c:v>
                </c:pt>
                <c:pt idx="37">
                  <c:v>109.168704</c:v>
                </c:pt>
                <c:pt idx="38">
                  <c:v>109.657702</c:v>
                </c:pt>
                <c:pt idx="39">
                  <c:v>111.124694</c:v>
                </c:pt>
                <c:pt idx="40">
                  <c:v>105.623472</c:v>
                </c:pt>
                <c:pt idx="41">
                  <c:v>107.579462</c:v>
                </c:pt>
                <c:pt idx="42">
                  <c:v>115.647922</c:v>
                </c:pt>
                <c:pt idx="43">
                  <c:v>123.838631</c:v>
                </c:pt>
                <c:pt idx="44">
                  <c:v>126.772616</c:v>
                </c:pt>
                <c:pt idx="45">
                  <c:v>141.320293</c:v>
                </c:pt>
                <c:pt idx="46">
                  <c:v>152.689487</c:v>
                </c:pt>
                <c:pt idx="47">
                  <c:v>170.660147</c:v>
                </c:pt>
                <c:pt idx="48">
                  <c:v>176.894866</c:v>
                </c:pt>
                <c:pt idx="49">
                  <c:v>171.393643</c:v>
                </c:pt>
                <c:pt idx="50">
                  <c:v>172.860636</c:v>
                </c:pt>
                <c:pt idx="51">
                  <c:v>177.261614</c:v>
                </c:pt>
                <c:pt idx="52">
                  <c:v>172.616137</c:v>
                </c:pt>
                <c:pt idx="53">
                  <c:v>172.371638</c:v>
                </c:pt>
                <c:pt idx="54">
                  <c:v>170.048900</c:v>
                </c:pt>
                <c:pt idx="55">
                  <c:v>166.625917</c:v>
                </c:pt>
                <c:pt idx="56">
                  <c:v>160.757946</c:v>
                </c:pt>
                <c:pt idx="57">
                  <c:v>155.867971</c:v>
                </c:pt>
                <c:pt idx="58">
                  <c:v>157.701711</c:v>
                </c:pt>
                <c:pt idx="59">
                  <c:v>153.056235</c:v>
                </c:pt>
                <c:pt idx="60">
                  <c:v>153.667482</c:v>
                </c:pt>
                <c:pt idx="61">
                  <c:v>158.312958</c:v>
                </c:pt>
                <c:pt idx="62">
                  <c:v>157.946210</c:v>
                </c:pt>
                <c:pt idx="63">
                  <c:v>159.535452</c:v>
                </c:pt>
                <c:pt idx="64">
                  <c:v>150.977995</c:v>
                </c:pt>
                <c:pt idx="65">
                  <c:v>144.865526</c:v>
                </c:pt>
                <c:pt idx="66">
                  <c:v>148.166259</c:v>
                </c:pt>
                <c:pt idx="67">
                  <c:v>150.611247</c:v>
                </c:pt>
                <c:pt idx="68">
                  <c:v>155.378973</c:v>
                </c:pt>
                <c:pt idx="69">
                  <c:v>148.777506</c:v>
                </c:pt>
                <c:pt idx="70">
                  <c:v>145.232274</c:v>
                </c:pt>
                <c:pt idx="71">
                  <c:v>145.476773</c:v>
                </c:pt>
                <c:pt idx="72">
                  <c:v>148.410758</c:v>
                </c:pt>
                <c:pt idx="73">
                  <c:v>149.755501</c:v>
                </c:pt>
                <c:pt idx="74">
                  <c:v>142.053790</c:v>
                </c:pt>
                <c:pt idx="75">
                  <c:v>138.875306</c:v>
                </c:pt>
                <c:pt idx="76">
                  <c:v>136.430318</c:v>
                </c:pt>
                <c:pt idx="77">
                  <c:v>131.784841</c:v>
                </c:pt>
                <c:pt idx="78">
                  <c:v>123.716381</c:v>
                </c:pt>
                <c:pt idx="79">
                  <c:v>121.882641</c:v>
                </c:pt>
                <c:pt idx="80">
                  <c:v>121.515892</c:v>
                </c:pt>
                <c:pt idx="81">
                  <c:v>123.594132</c:v>
                </c:pt>
                <c:pt idx="82">
                  <c:v>125.305623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'Substitutes'!$AH$165</c:f>
              <c:strCache>
                <c:ptCount val="1"/>
                <c:pt idx="0">
                  <c:v>Palm oil</c:v>
                </c:pt>
              </c:strCache>
            </c:strRef>
          </c:tx>
          <c:spPr>
            <a:noFill/>
            <a:ln w="28575" cap="flat">
              <a:solidFill>
                <a:srgbClr val="A7739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A77396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'Substitutes'!$A$166:$A$248</c:f>
              <c:strCache>
                <c:ptCount val="83"/>
                <c:pt idx="0">
                  <c:v>Jan-07</c:v>
                </c:pt>
                <c:pt idx="1">
                  <c:v>Feb-07</c:v>
                </c:pt>
                <c:pt idx="2">
                  <c:v>Mar-07</c:v>
                </c:pt>
                <c:pt idx="3">
                  <c:v>Apr-07</c:v>
                </c:pt>
                <c:pt idx="4">
                  <c:v>May-07</c:v>
                </c:pt>
                <c:pt idx="5">
                  <c:v>Jun-07</c:v>
                </c:pt>
                <c:pt idx="6">
                  <c:v>Jul-07</c:v>
                </c:pt>
                <c:pt idx="7">
                  <c:v>Aug-07</c:v>
                </c:pt>
                <c:pt idx="8">
                  <c:v>Sep-07</c:v>
                </c:pt>
                <c:pt idx="9">
                  <c:v>Oct-07</c:v>
                </c:pt>
                <c:pt idx="10">
                  <c:v>Nov-07</c:v>
                </c:pt>
                <c:pt idx="11">
                  <c:v>Dec-07</c:v>
                </c:pt>
                <c:pt idx="12">
                  <c:v>Jan-08</c:v>
                </c:pt>
                <c:pt idx="13">
                  <c:v>Feb-08</c:v>
                </c:pt>
                <c:pt idx="14">
                  <c:v>Mar-08</c:v>
                </c:pt>
                <c:pt idx="15">
                  <c:v>Apr-08</c:v>
                </c:pt>
                <c:pt idx="16">
                  <c:v>May-08</c:v>
                </c:pt>
                <c:pt idx="17">
                  <c:v>Jun-08</c:v>
                </c:pt>
                <c:pt idx="18">
                  <c:v>Jul-08</c:v>
                </c:pt>
                <c:pt idx="19">
                  <c:v>Aug-08</c:v>
                </c:pt>
                <c:pt idx="20">
                  <c:v>Sep-08</c:v>
                </c:pt>
                <c:pt idx="21">
                  <c:v>Oct-08</c:v>
                </c:pt>
                <c:pt idx="22">
                  <c:v>Nov-08</c:v>
                </c:pt>
                <c:pt idx="23">
                  <c:v>Dec-08</c:v>
                </c:pt>
                <c:pt idx="24">
                  <c:v>Jan-09</c:v>
                </c:pt>
                <c:pt idx="25">
                  <c:v>Feb-09</c:v>
                </c:pt>
                <c:pt idx="26">
                  <c:v>Mar-09</c:v>
                </c:pt>
                <c:pt idx="27">
                  <c:v>Apr-09</c:v>
                </c:pt>
                <c:pt idx="28">
                  <c:v>May-09</c:v>
                </c:pt>
                <c:pt idx="29">
                  <c:v>Jun-09</c:v>
                </c:pt>
                <c:pt idx="30">
                  <c:v>Jul-09</c:v>
                </c:pt>
                <c:pt idx="31">
                  <c:v>Aug-09</c:v>
                </c:pt>
                <c:pt idx="32">
                  <c:v>Sep-09</c:v>
                </c:pt>
                <c:pt idx="33">
                  <c:v>Oct-09</c:v>
                </c:pt>
                <c:pt idx="34">
                  <c:v>Nov-09</c:v>
                </c:pt>
                <c:pt idx="35">
                  <c:v>Dec-09</c:v>
                </c:pt>
                <c:pt idx="36">
                  <c:v>Jan-10</c:v>
                </c:pt>
                <c:pt idx="37">
                  <c:v>Feb-10</c:v>
                </c:pt>
                <c:pt idx="38">
                  <c:v>Mar-10</c:v>
                </c:pt>
                <c:pt idx="39">
                  <c:v>Apr-10</c:v>
                </c:pt>
                <c:pt idx="40">
                  <c:v>May-10</c:v>
                </c:pt>
                <c:pt idx="41">
                  <c:v>Jun-10</c:v>
                </c:pt>
                <c:pt idx="42">
                  <c:v>Jul-10</c:v>
                </c:pt>
                <c:pt idx="43">
                  <c:v>Aug-10</c:v>
                </c:pt>
                <c:pt idx="44">
                  <c:v>Sep-10</c:v>
                </c:pt>
                <c:pt idx="45">
                  <c:v>Oct-10</c:v>
                </c:pt>
                <c:pt idx="46">
                  <c:v>Nov-10</c:v>
                </c:pt>
                <c:pt idx="47">
                  <c:v>Dec-10</c:v>
                </c:pt>
                <c:pt idx="48">
                  <c:v>Jan-11</c:v>
                </c:pt>
                <c:pt idx="49">
                  <c:v>Feb-11</c:v>
                </c:pt>
                <c:pt idx="50">
                  <c:v>Mar-11</c:v>
                </c:pt>
                <c:pt idx="51">
                  <c:v>Apr-11</c:v>
                </c:pt>
                <c:pt idx="52">
                  <c:v>May-11</c:v>
                </c:pt>
                <c:pt idx="53">
                  <c:v>Jun-11</c:v>
                </c:pt>
                <c:pt idx="54">
                  <c:v>Jul-11</c:v>
                </c:pt>
                <c:pt idx="55">
                  <c:v>Aug-11</c:v>
                </c:pt>
                <c:pt idx="56">
                  <c:v>Sep-11</c:v>
                </c:pt>
                <c:pt idx="57">
                  <c:v>Oct-11</c:v>
                </c:pt>
                <c:pt idx="58">
                  <c:v>Nov-11</c:v>
                </c:pt>
                <c:pt idx="59">
                  <c:v>Dec-11</c:v>
                </c:pt>
                <c:pt idx="60">
                  <c:v>Jan-12</c:v>
                </c:pt>
                <c:pt idx="61">
                  <c:v>Feb-12</c:v>
                </c:pt>
                <c:pt idx="62">
                  <c:v>Mar-12</c:v>
                </c:pt>
                <c:pt idx="63">
                  <c:v>Apr-12</c:v>
                </c:pt>
                <c:pt idx="64">
                  <c:v>May-12</c:v>
                </c:pt>
                <c:pt idx="65">
                  <c:v>Jun-12</c:v>
                </c:pt>
                <c:pt idx="66">
                  <c:v>Jul-12</c:v>
                </c:pt>
                <c:pt idx="67">
                  <c:v>Aug-12</c:v>
                </c:pt>
                <c:pt idx="68">
                  <c:v>Sep-12</c:v>
                </c:pt>
                <c:pt idx="69">
                  <c:v>Oct-12</c:v>
                </c:pt>
                <c:pt idx="70">
                  <c:v>Nov-12</c:v>
                </c:pt>
                <c:pt idx="71">
                  <c:v>Dec-12</c:v>
                </c:pt>
                <c:pt idx="72">
                  <c:v>Jan-13</c:v>
                </c:pt>
                <c:pt idx="73">
                  <c:v>Feb-13</c:v>
                </c:pt>
                <c:pt idx="74">
                  <c:v>Mar-13</c:v>
                </c:pt>
                <c:pt idx="75">
                  <c:v>Apr-13</c:v>
                </c:pt>
                <c:pt idx="76">
                  <c:v>May-13</c:v>
                </c:pt>
                <c:pt idx="77">
                  <c:v>Jun-13</c:v>
                </c:pt>
                <c:pt idx="78">
                  <c:v>Jul-13</c:v>
                </c:pt>
                <c:pt idx="79">
                  <c:v>Aug-13</c:v>
                </c:pt>
                <c:pt idx="80">
                  <c:v>Sep-13</c:v>
                </c:pt>
                <c:pt idx="81">
                  <c:v>Oct-13</c:v>
                </c:pt>
                <c:pt idx="82">
                  <c:v>Nov-13</c:v>
                </c:pt>
              </c:strCache>
            </c:strRef>
          </c:cat>
          <c:val>
            <c:numRef>
              <c:f>'Substitutes'!$AH$166:$AH$248</c:f>
              <c:numCache>
                <c:ptCount val="83"/>
                <c:pt idx="0">
                  <c:v>100.000000</c:v>
                </c:pt>
                <c:pt idx="1">
                  <c:v>101.001669</c:v>
                </c:pt>
                <c:pt idx="2">
                  <c:v>103.839733</c:v>
                </c:pt>
                <c:pt idx="3">
                  <c:v>118.530885</c:v>
                </c:pt>
                <c:pt idx="4">
                  <c:v>128.881469</c:v>
                </c:pt>
                <c:pt idx="5">
                  <c:v>134.390651</c:v>
                </c:pt>
                <c:pt idx="6">
                  <c:v>135.392321</c:v>
                </c:pt>
                <c:pt idx="7">
                  <c:v>137.061770</c:v>
                </c:pt>
                <c:pt idx="8">
                  <c:v>139.398998</c:v>
                </c:pt>
                <c:pt idx="9">
                  <c:v>147.078464</c:v>
                </c:pt>
                <c:pt idx="10">
                  <c:v>158.931553</c:v>
                </c:pt>
                <c:pt idx="11">
                  <c:v>158.597663</c:v>
                </c:pt>
                <c:pt idx="12">
                  <c:v>176.794658</c:v>
                </c:pt>
                <c:pt idx="13">
                  <c:v>193.656093</c:v>
                </c:pt>
                <c:pt idx="14">
                  <c:v>208.514190</c:v>
                </c:pt>
                <c:pt idx="15">
                  <c:v>195.993322</c:v>
                </c:pt>
                <c:pt idx="16">
                  <c:v>201.669449</c:v>
                </c:pt>
                <c:pt idx="17">
                  <c:v>202.504174</c:v>
                </c:pt>
                <c:pt idx="18">
                  <c:v>188.313856</c:v>
                </c:pt>
                <c:pt idx="19">
                  <c:v>147.746244</c:v>
                </c:pt>
                <c:pt idx="20">
                  <c:v>128.714524</c:v>
                </c:pt>
                <c:pt idx="21">
                  <c:v>90.984975</c:v>
                </c:pt>
                <c:pt idx="22">
                  <c:v>81.469115</c:v>
                </c:pt>
                <c:pt idx="23">
                  <c:v>83.973289</c:v>
                </c:pt>
                <c:pt idx="24">
                  <c:v>93.823038</c:v>
                </c:pt>
                <c:pt idx="25">
                  <c:v>95.492487</c:v>
                </c:pt>
                <c:pt idx="26">
                  <c:v>99.833055</c:v>
                </c:pt>
                <c:pt idx="27">
                  <c:v>117.195326</c:v>
                </c:pt>
                <c:pt idx="28">
                  <c:v>133.722871</c:v>
                </c:pt>
                <c:pt idx="29">
                  <c:v>121.202003</c:v>
                </c:pt>
                <c:pt idx="30">
                  <c:v>106.844741</c:v>
                </c:pt>
                <c:pt idx="31">
                  <c:v>120.701169</c:v>
                </c:pt>
                <c:pt idx="32">
                  <c:v>112.520868</c:v>
                </c:pt>
                <c:pt idx="33">
                  <c:v>113.522538</c:v>
                </c:pt>
                <c:pt idx="34">
                  <c:v>121.035058</c:v>
                </c:pt>
                <c:pt idx="35">
                  <c:v>132.220367</c:v>
                </c:pt>
                <c:pt idx="36">
                  <c:v>132.387312</c:v>
                </c:pt>
                <c:pt idx="37">
                  <c:v>133.222037</c:v>
                </c:pt>
                <c:pt idx="38">
                  <c:v>138.898164</c:v>
                </c:pt>
                <c:pt idx="39">
                  <c:v>138.564274</c:v>
                </c:pt>
                <c:pt idx="40">
                  <c:v>135.392321</c:v>
                </c:pt>
                <c:pt idx="41">
                  <c:v>133.222037</c:v>
                </c:pt>
                <c:pt idx="42">
                  <c:v>134.724541</c:v>
                </c:pt>
                <c:pt idx="43">
                  <c:v>151.085142</c:v>
                </c:pt>
                <c:pt idx="44">
                  <c:v>152.253756</c:v>
                </c:pt>
                <c:pt idx="45">
                  <c:v>164.774624</c:v>
                </c:pt>
                <c:pt idx="46">
                  <c:v>185.141903</c:v>
                </c:pt>
                <c:pt idx="47">
                  <c:v>205.008347</c:v>
                </c:pt>
                <c:pt idx="48">
                  <c:v>213.856427</c:v>
                </c:pt>
                <c:pt idx="49">
                  <c:v>215.692821</c:v>
                </c:pt>
                <c:pt idx="50">
                  <c:v>196.994992</c:v>
                </c:pt>
                <c:pt idx="51">
                  <c:v>191.819699</c:v>
                </c:pt>
                <c:pt idx="52">
                  <c:v>193.489149</c:v>
                </c:pt>
                <c:pt idx="53">
                  <c:v>189.148581</c:v>
                </c:pt>
                <c:pt idx="54">
                  <c:v>181.803005</c:v>
                </c:pt>
                <c:pt idx="55">
                  <c:v>180.801336</c:v>
                </c:pt>
                <c:pt idx="56">
                  <c:v>177.796327</c:v>
                </c:pt>
                <c:pt idx="57">
                  <c:v>165.943239</c:v>
                </c:pt>
                <c:pt idx="58">
                  <c:v>175.792988</c:v>
                </c:pt>
                <c:pt idx="59">
                  <c:v>171.452421</c:v>
                </c:pt>
                <c:pt idx="60">
                  <c:v>177.128548</c:v>
                </c:pt>
                <c:pt idx="61">
                  <c:v>184.641068</c:v>
                </c:pt>
                <c:pt idx="62">
                  <c:v>192.487479</c:v>
                </c:pt>
                <c:pt idx="63">
                  <c:v>197.161937</c:v>
                </c:pt>
                <c:pt idx="64">
                  <c:v>181.135225</c:v>
                </c:pt>
                <c:pt idx="65">
                  <c:v>166.777963</c:v>
                </c:pt>
                <c:pt idx="66">
                  <c:v>169.449082</c:v>
                </c:pt>
                <c:pt idx="67">
                  <c:v>166.444073</c:v>
                </c:pt>
                <c:pt idx="68">
                  <c:v>161.435726</c:v>
                </c:pt>
                <c:pt idx="69">
                  <c:v>140.066778</c:v>
                </c:pt>
                <c:pt idx="70">
                  <c:v>135.726210</c:v>
                </c:pt>
                <c:pt idx="71">
                  <c:v>129.549249</c:v>
                </c:pt>
                <c:pt idx="72">
                  <c:v>140.400668</c:v>
                </c:pt>
                <c:pt idx="73">
                  <c:v>144.073456</c:v>
                </c:pt>
                <c:pt idx="74">
                  <c:v>142.570952</c:v>
                </c:pt>
                <c:pt idx="75">
                  <c:v>140.567613</c:v>
                </c:pt>
                <c:pt idx="76">
                  <c:v>141.736227</c:v>
                </c:pt>
                <c:pt idx="77">
                  <c:v>143.572621</c:v>
                </c:pt>
                <c:pt idx="78">
                  <c:v>143.572621</c:v>
                </c:pt>
                <c:pt idx="79">
                  <c:v>138.397329</c:v>
                </c:pt>
                <c:pt idx="80">
                  <c:v>136.894825</c:v>
                </c:pt>
                <c:pt idx="81">
                  <c:v>143.405676</c:v>
                </c:pt>
                <c:pt idx="82">
                  <c:v>153.756260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'Substitutes'!$AI$165</c:f>
              <c:strCache>
                <c:ptCount val="1"/>
                <c:pt idx="0">
                  <c:v>Palm Kernel oil</c:v>
                </c:pt>
              </c:strCache>
            </c:strRef>
          </c:tx>
          <c:spPr>
            <a:noFill/>
            <a:ln w="28575" cap="flat">
              <a:solidFill>
                <a:srgbClr val="83A6C9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83A6C9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'Substitutes'!$A$166:$A$248</c:f>
              <c:strCache>
                <c:ptCount val="83"/>
                <c:pt idx="0">
                  <c:v>Jan-07</c:v>
                </c:pt>
                <c:pt idx="1">
                  <c:v>Feb-07</c:v>
                </c:pt>
                <c:pt idx="2">
                  <c:v>Mar-07</c:v>
                </c:pt>
                <c:pt idx="3">
                  <c:v>Apr-07</c:v>
                </c:pt>
                <c:pt idx="4">
                  <c:v>May-07</c:v>
                </c:pt>
                <c:pt idx="5">
                  <c:v>Jun-07</c:v>
                </c:pt>
                <c:pt idx="6">
                  <c:v>Jul-07</c:v>
                </c:pt>
                <c:pt idx="7">
                  <c:v>Aug-07</c:v>
                </c:pt>
                <c:pt idx="8">
                  <c:v>Sep-07</c:v>
                </c:pt>
                <c:pt idx="9">
                  <c:v>Oct-07</c:v>
                </c:pt>
                <c:pt idx="10">
                  <c:v>Nov-07</c:v>
                </c:pt>
                <c:pt idx="11">
                  <c:v>Dec-07</c:v>
                </c:pt>
                <c:pt idx="12">
                  <c:v>Jan-08</c:v>
                </c:pt>
                <c:pt idx="13">
                  <c:v>Feb-08</c:v>
                </c:pt>
                <c:pt idx="14">
                  <c:v>Mar-08</c:v>
                </c:pt>
                <c:pt idx="15">
                  <c:v>Apr-08</c:v>
                </c:pt>
                <c:pt idx="16">
                  <c:v>May-08</c:v>
                </c:pt>
                <c:pt idx="17">
                  <c:v>Jun-08</c:v>
                </c:pt>
                <c:pt idx="18">
                  <c:v>Jul-08</c:v>
                </c:pt>
                <c:pt idx="19">
                  <c:v>Aug-08</c:v>
                </c:pt>
                <c:pt idx="20">
                  <c:v>Sep-08</c:v>
                </c:pt>
                <c:pt idx="21">
                  <c:v>Oct-08</c:v>
                </c:pt>
                <c:pt idx="22">
                  <c:v>Nov-08</c:v>
                </c:pt>
                <c:pt idx="23">
                  <c:v>Dec-08</c:v>
                </c:pt>
                <c:pt idx="24">
                  <c:v>Jan-09</c:v>
                </c:pt>
                <c:pt idx="25">
                  <c:v>Feb-09</c:v>
                </c:pt>
                <c:pt idx="26">
                  <c:v>Mar-09</c:v>
                </c:pt>
                <c:pt idx="27">
                  <c:v>Apr-09</c:v>
                </c:pt>
                <c:pt idx="28">
                  <c:v>May-09</c:v>
                </c:pt>
                <c:pt idx="29">
                  <c:v>Jun-09</c:v>
                </c:pt>
                <c:pt idx="30">
                  <c:v>Jul-09</c:v>
                </c:pt>
                <c:pt idx="31">
                  <c:v>Aug-09</c:v>
                </c:pt>
                <c:pt idx="32">
                  <c:v>Sep-09</c:v>
                </c:pt>
                <c:pt idx="33">
                  <c:v>Oct-09</c:v>
                </c:pt>
                <c:pt idx="34">
                  <c:v>Nov-09</c:v>
                </c:pt>
                <c:pt idx="35">
                  <c:v>Dec-09</c:v>
                </c:pt>
                <c:pt idx="36">
                  <c:v>Jan-10</c:v>
                </c:pt>
                <c:pt idx="37">
                  <c:v>Feb-10</c:v>
                </c:pt>
                <c:pt idx="38">
                  <c:v>Mar-10</c:v>
                </c:pt>
                <c:pt idx="39">
                  <c:v>Apr-10</c:v>
                </c:pt>
                <c:pt idx="40">
                  <c:v>May-10</c:v>
                </c:pt>
                <c:pt idx="41">
                  <c:v>Jun-10</c:v>
                </c:pt>
                <c:pt idx="42">
                  <c:v>Jul-10</c:v>
                </c:pt>
                <c:pt idx="43">
                  <c:v>Aug-10</c:v>
                </c:pt>
                <c:pt idx="44">
                  <c:v>Sep-10</c:v>
                </c:pt>
                <c:pt idx="45">
                  <c:v>Oct-10</c:v>
                </c:pt>
                <c:pt idx="46">
                  <c:v>Nov-10</c:v>
                </c:pt>
                <c:pt idx="47">
                  <c:v>Dec-10</c:v>
                </c:pt>
                <c:pt idx="48">
                  <c:v>Jan-11</c:v>
                </c:pt>
                <c:pt idx="49">
                  <c:v>Feb-11</c:v>
                </c:pt>
                <c:pt idx="50">
                  <c:v>Mar-11</c:v>
                </c:pt>
                <c:pt idx="51">
                  <c:v>Apr-11</c:v>
                </c:pt>
                <c:pt idx="52">
                  <c:v>May-11</c:v>
                </c:pt>
                <c:pt idx="53">
                  <c:v>Jun-11</c:v>
                </c:pt>
                <c:pt idx="54">
                  <c:v>Jul-11</c:v>
                </c:pt>
                <c:pt idx="55">
                  <c:v>Aug-11</c:v>
                </c:pt>
                <c:pt idx="56">
                  <c:v>Sep-11</c:v>
                </c:pt>
                <c:pt idx="57">
                  <c:v>Oct-11</c:v>
                </c:pt>
                <c:pt idx="58">
                  <c:v>Nov-11</c:v>
                </c:pt>
                <c:pt idx="59">
                  <c:v>Dec-11</c:v>
                </c:pt>
                <c:pt idx="60">
                  <c:v>Jan-12</c:v>
                </c:pt>
                <c:pt idx="61">
                  <c:v>Feb-12</c:v>
                </c:pt>
                <c:pt idx="62">
                  <c:v>Mar-12</c:v>
                </c:pt>
                <c:pt idx="63">
                  <c:v>Apr-12</c:v>
                </c:pt>
                <c:pt idx="64">
                  <c:v>May-12</c:v>
                </c:pt>
                <c:pt idx="65">
                  <c:v>Jun-12</c:v>
                </c:pt>
                <c:pt idx="66">
                  <c:v>Jul-12</c:v>
                </c:pt>
                <c:pt idx="67">
                  <c:v>Aug-12</c:v>
                </c:pt>
                <c:pt idx="68">
                  <c:v>Sep-12</c:v>
                </c:pt>
                <c:pt idx="69">
                  <c:v>Oct-12</c:v>
                </c:pt>
                <c:pt idx="70">
                  <c:v>Nov-12</c:v>
                </c:pt>
                <c:pt idx="71">
                  <c:v>Dec-12</c:v>
                </c:pt>
                <c:pt idx="72">
                  <c:v>Jan-13</c:v>
                </c:pt>
                <c:pt idx="73">
                  <c:v>Feb-13</c:v>
                </c:pt>
                <c:pt idx="74">
                  <c:v>Mar-13</c:v>
                </c:pt>
                <c:pt idx="75">
                  <c:v>Apr-13</c:v>
                </c:pt>
                <c:pt idx="76">
                  <c:v>May-13</c:v>
                </c:pt>
                <c:pt idx="77">
                  <c:v>Jun-13</c:v>
                </c:pt>
                <c:pt idx="78">
                  <c:v>Jul-13</c:v>
                </c:pt>
                <c:pt idx="79">
                  <c:v>Aug-13</c:v>
                </c:pt>
                <c:pt idx="80">
                  <c:v>Sep-13</c:v>
                </c:pt>
                <c:pt idx="81">
                  <c:v>Oct-13</c:v>
                </c:pt>
                <c:pt idx="82">
                  <c:v>Nov-13</c:v>
                </c:pt>
              </c:strCache>
            </c:strRef>
          </c:cat>
          <c:val>
            <c:numRef>
              <c:f>'Substitutes'!$AI$166:$AI$248</c:f>
              <c:numCache>
                <c:ptCount val="83"/>
                <c:pt idx="0">
                  <c:v>100.000000</c:v>
                </c:pt>
                <c:pt idx="1">
                  <c:v>103.828484</c:v>
                </c:pt>
                <c:pt idx="2">
                  <c:v>107.503828</c:v>
                </c:pt>
                <c:pt idx="3">
                  <c:v>121.745789</c:v>
                </c:pt>
                <c:pt idx="4">
                  <c:v>132.159265</c:v>
                </c:pt>
                <c:pt idx="5">
                  <c:v>148.392037</c:v>
                </c:pt>
                <c:pt idx="6">
                  <c:v>141.500766</c:v>
                </c:pt>
                <c:pt idx="7">
                  <c:v>138.437979</c:v>
                </c:pt>
                <c:pt idx="8">
                  <c:v>141.347626</c:v>
                </c:pt>
                <c:pt idx="9">
                  <c:v>153.292496</c:v>
                </c:pt>
                <c:pt idx="10">
                  <c:v>170.903522</c:v>
                </c:pt>
                <c:pt idx="11">
                  <c:v>173.660031</c:v>
                </c:pt>
                <c:pt idx="12">
                  <c:v>195.558959</c:v>
                </c:pt>
                <c:pt idx="13">
                  <c:v>212.251149</c:v>
                </c:pt>
                <c:pt idx="14">
                  <c:v>223.889740</c:v>
                </c:pt>
                <c:pt idx="15">
                  <c:v>218.683002</c:v>
                </c:pt>
                <c:pt idx="16">
                  <c:v>219.601838</c:v>
                </c:pt>
                <c:pt idx="17">
                  <c:v>213.935681</c:v>
                </c:pt>
                <c:pt idx="18">
                  <c:v>194.793262</c:v>
                </c:pt>
                <c:pt idx="19">
                  <c:v>164.165391</c:v>
                </c:pt>
                <c:pt idx="20">
                  <c:v>152.986217</c:v>
                </c:pt>
                <c:pt idx="21">
                  <c:v>114.241960</c:v>
                </c:pt>
                <c:pt idx="22">
                  <c:v>80.704441</c:v>
                </c:pt>
                <c:pt idx="23">
                  <c:v>84.839204</c:v>
                </c:pt>
                <c:pt idx="24">
                  <c:v>87.289433</c:v>
                </c:pt>
                <c:pt idx="25">
                  <c:v>88.055130</c:v>
                </c:pt>
                <c:pt idx="26">
                  <c:v>89.892802</c:v>
                </c:pt>
                <c:pt idx="27">
                  <c:v>109.800919</c:v>
                </c:pt>
                <c:pt idx="28">
                  <c:v>127.105666</c:v>
                </c:pt>
                <c:pt idx="29">
                  <c:v>113.476263</c:v>
                </c:pt>
                <c:pt idx="30">
                  <c:v>101.990812</c:v>
                </c:pt>
                <c:pt idx="31">
                  <c:v>111.638591</c:v>
                </c:pt>
                <c:pt idx="32">
                  <c:v>107.810107</c:v>
                </c:pt>
                <c:pt idx="33">
                  <c:v>111.179173</c:v>
                </c:pt>
                <c:pt idx="34">
                  <c:v>115.313936</c:v>
                </c:pt>
                <c:pt idx="35">
                  <c:v>126.952527</c:v>
                </c:pt>
                <c:pt idx="36">
                  <c:v>134.456355</c:v>
                </c:pt>
                <c:pt idx="37">
                  <c:v>136.906585</c:v>
                </c:pt>
                <c:pt idx="38">
                  <c:v>152.373660</c:v>
                </c:pt>
                <c:pt idx="39">
                  <c:v>156.202144</c:v>
                </c:pt>
                <c:pt idx="40">
                  <c:v>157.733538</c:v>
                </c:pt>
                <c:pt idx="41">
                  <c:v>160.949464</c:v>
                </c:pt>
                <c:pt idx="42">
                  <c:v>162.174579</c:v>
                </c:pt>
                <c:pt idx="43">
                  <c:v>178.407351</c:v>
                </c:pt>
                <c:pt idx="44">
                  <c:v>192.955590</c:v>
                </c:pt>
                <c:pt idx="45">
                  <c:v>216.232772</c:v>
                </c:pt>
                <c:pt idx="46">
                  <c:v>249.004594</c:v>
                </c:pt>
                <c:pt idx="47">
                  <c:v>278.713629</c:v>
                </c:pt>
                <c:pt idx="48">
                  <c:v>324.655436</c:v>
                </c:pt>
                <c:pt idx="49">
                  <c:v>351.607963</c:v>
                </c:pt>
                <c:pt idx="50">
                  <c:v>302.756508</c:v>
                </c:pt>
                <c:pt idx="51">
                  <c:v>290.811639</c:v>
                </c:pt>
                <c:pt idx="52">
                  <c:v>299.846861</c:v>
                </c:pt>
                <c:pt idx="53">
                  <c:v>270.290965</c:v>
                </c:pt>
                <c:pt idx="54">
                  <c:v>209.954058</c:v>
                </c:pt>
                <c:pt idx="55">
                  <c:v>210.566616</c:v>
                </c:pt>
                <c:pt idx="56">
                  <c:v>194.180704</c:v>
                </c:pt>
                <c:pt idx="57">
                  <c:v>166.156202</c:v>
                </c:pt>
                <c:pt idx="58">
                  <c:v>198.774885</c:v>
                </c:pt>
                <c:pt idx="59">
                  <c:v>209.341501</c:v>
                </c:pt>
                <c:pt idx="60">
                  <c:v>209.188361</c:v>
                </c:pt>
                <c:pt idx="61">
                  <c:v>208.575804</c:v>
                </c:pt>
                <c:pt idx="62">
                  <c:v>209.800919</c:v>
                </c:pt>
                <c:pt idx="63">
                  <c:v>213.629403</c:v>
                </c:pt>
                <c:pt idx="64">
                  <c:v>189.739663</c:v>
                </c:pt>
                <c:pt idx="65">
                  <c:v>167.381317</c:v>
                </c:pt>
                <c:pt idx="66">
                  <c:v>163.399694</c:v>
                </c:pt>
                <c:pt idx="67">
                  <c:v>154.364472</c:v>
                </c:pt>
                <c:pt idx="68">
                  <c:v>150.689127</c:v>
                </c:pt>
                <c:pt idx="69">
                  <c:v>132.006126</c:v>
                </c:pt>
                <c:pt idx="70">
                  <c:v>124.808576</c:v>
                </c:pt>
                <c:pt idx="71">
                  <c:v>116.692190</c:v>
                </c:pt>
                <c:pt idx="72">
                  <c:v>121.745789</c:v>
                </c:pt>
                <c:pt idx="73">
                  <c:v>129.402757</c:v>
                </c:pt>
                <c:pt idx="74">
                  <c:v>127.565084</c:v>
                </c:pt>
                <c:pt idx="75">
                  <c:v>126.799387</c:v>
                </c:pt>
                <c:pt idx="76">
                  <c:v>126.646248</c:v>
                </c:pt>
                <c:pt idx="77">
                  <c:v>130.781011</c:v>
                </c:pt>
                <c:pt idx="78">
                  <c:v>128.024502</c:v>
                </c:pt>
                <c:pt idx="79">
                  <c:v>132.924962</c:v>
                </c:pt>
                <c:pt idx="80">
                  <c:v>139.356815</c:v>
                </c:pt>
                <c:pt idx="81">
                  <c:v>140.122511</c:v>
                </c:pt>
                <c:pt idx="82">
                  <c:v>170.290965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'Substitutes'!$AM$165</c:f>
              <c:strCache>
                <c:ptCount val="1"/>
                <c:pt idx="0">
                  <c:v>Fish oil</c:v>
                </c:pt>
              </c:strCache>
            </c:strRef>
          </c:tx>
          <c:spPr>
            <a:noFill/>
            <a:ln w="28575" cap="flat">
              <a:solidFill>
                <a:srgbClr val="747474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747474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'Substitutes'!$A$166:$A$248</c:f>
              <c:strCache>
                <c:ptCount val="83"/>
                <c:pt idx="0">
                  <c:v>Jan-07</c:v>
                </c:pt>
                <c:pt idx="1">
                  <c:v>Feb-07</c:v>
                </c:pt>
                <c:pt idx="2">
                  <c:v>Mar-07</c:v>
                </c:pt>
                <c:pt idx="3">
                  <c:v>Apr-07</c:v>
                </c:pt>
                <c:pt idx="4">
                  <c:v>May-07</c:v>
                </c:pt>
                <c:pt idx="5">
                  <c:v>Jun-07</c:v>
                </c:pt>
                <c:pt idx="6">
                  <c:v>Jul-07</c:v>
                </c:pt>
                <c:pt idx="7">
                  <c:v>Aug-07</c:v>
                </c:pt>
                <c:pt idx="8">
                  <c:v>Sep-07</c:v>
                </c:pt>
                <c:pt idx="9">
                  <c:v>Oct-07</c:v>
                </c:pt>
                <c:pt idx="10">
                  <c:v>Nov-07</c:v>
                </c:pt>
                <c:pt idx="11">
                  <c:v>Dec-07</c:v>
                </c:pt>
                <c:pt idx="12">
                  <c:v>Jan-08</c:v>
                </c:pt>
                <c:pt idx="13">
                  <c:v>Feb-08</c:v>
                </c:pt>
                <c:pt idx="14">
                  <c:v>Mar-08</c:v>
                </c:pt>
                <c:pt idx="15">
                  <c:v>Apr-08</c:v>
                </c:pt>
                <c:pt idx="16">
                  <c:v>May-08</c:v>
                </c:pt>
                <c:pt idx="17">
                  <c:v>Jun-08</c:v>
                </c:pt>
                <c:pt idx="18">
                  <c:v>Jul-08</c:v>
                </c:pt>
                <c:pt idx="19">
                  <c:v>Aug-08</c:v>
                </c:pt>
                <c:pt idx="20">
                  <c:v>Sep-08</c:v>
                </c:pt>
                <c:pt idx="21">
                  <c:v>Oct-08</c:v>
                </c:pt>
                <c:pt idx="22">
                  <c:v>Nov-08</c:v>
                </c:pt>
                <c:pt idx="23">
                  <c:v>Dec-08</c:v>
                </c:pt>
                <c:pt idx="24">
                  <c:v>Jan-09</c:v>
                </c:pt>
                <c:pt idx="25">
                  <c:v>Feb-09</c:v>
                </c:pt>
                <c:pt idx="26">
                  <c:v>Mar-09</c:v>
                </c:pt>
                <c:pt idx="27">
                  <c:v>Apr-09</c:v>
                </c:pt>
                <c:pt idx="28">
                  <c:v>May-09</c:v>
                </c:pt>
                <c:pt idx="29">
                  <c:v>Jun-09</c:v>
                </c:pt>
                <c:pt idx="30">
                  <c:v>Jul-09</c:v>
                </c:pt>
                <c:pt idx="31">
                  <c:v>Aug-09</c:v>
                </c:pt>
                <c:pt idx="32">
                  <c:v>Sep-09</c:v>
                </c:pt>
                <c:pt idx="33">
                  <c:v>Oct-09</c:v>
                </c:pt>
                <c:pt idx="34">
                  <c:v>Nov-09</c:v>
                </c:pt>
                <c:pt idx="35">
                  <c:v>Dec-09</c:v>
                </c:pt>
                <c:pt idx="36">
                  <c:v>Jan-10</c:v>
                </c:pt>
                <c:pt idx="37">
                  <c:v>Feb-10</c:v>
                </c:pt>
                <c:pt idx="38">
                  <c:v>Mar-10</c:v>
                </c:pt>
                <c:pt idx="39">
                  <c:v>Apr-10</c:v>
                </c:pt>
                <c:pt idx="40">
                  <c:v>May-10</c:v>
                </c:pt>
                <c:pt idx="41">
                  <c:v>Jun-10</c:v>
                </c:pt>
                <c:pt idx="42">
                  <c:v>Jul-10</c:v>
                </c:pt>
                <c:pt idx="43">
                  <c:v>Aug-10</c:v>
                </c:pt>
                <c:pt idx="44">
                  <c:v>Sep-10</c:v>
                </c:pt>
                <c:pt idx="45">
                  <c:v>Oct-10</c:v>
                </c:pt>
                <c:pt idx="46">
                  <c:v>Nov-10</c:v>
                </c:pt>
                <c:pt idx="47">
                  <c:v>Dec-10</c:v>
                </c:pt>
                <c:pt idx="48">
                  <c:v>Jan-11</c:v>
                </c:pt>
                <c:pt idx="49">
                  <c:v>Feb-11</c:v>
                </c:pt>
                <c:pt idx="50">
                  <c:v>Mar-11</c:v>
                </c:pt>
                <c:pt idx="51">
                  <c:v>Apr-11</c:v>
                </c:pt>
                <c:pt idx="52">
                  <c:v>May-11</c:v>
                </c:pt>
                <c:pt idx="53">
                  <c:v>Jun-11</c:v>
                </c:pt>
                <c:pt idx="54">
                  <c:v>Jul-11</c:v>
                </c:pt>
                <c:pt idx="55">
                  <c:v>Aug-11</c:v>
                </c:pt>
                <c:pt idx="56">
                  <c:v>Sep-11</c:v>
                </c:pt>
                <c:pt idx="57">
                  <c:v>Oct-11</c:v>
                </c:pt>
                <c:pt idx="58">
                  <c:v>Nov-11</c:v>
                </c:pt>
                <c:pt idx="59">
                  <c:v>Dec-11</c:v>
                </c:pt>
                <c:pt idx="60">
                  <c:v>Jan-12</c:v>
                </c:pt>
                <c:pt idx="61">
                  <c:v>Feb-12</c:v>
                </c:pt>
                <c:pt idx="62">
                  <c:v>Mar-12</c:v>
                </c:pt>
                <c:pt idx="63">
                  <c:v>Apr-12</c:v>
                </c:pt>
                <c:pt idx="64">
                  <c:v>May-12</c:v>
                </c:pt>
                <c:pt idx="65">
                  <c:v>Jun-12</c:v>
                </c:pt>
                <c:pt idx="66">
                  <c:v>Jul-12</c:v>
                </c:pt>
                <c:pt idx="67">
                  <c:v>Aug-12</c:v>
                </c:pt>
                <c:pt idx="68">
                  <c:v>Sep-12</c:v>
                </c:pt>
                <c:pt idx="69">
                  <c:v>Oct-12</c:v>
                </c:pt>
                <c:pt idx="70">
                  <c:v>Nov-12</c:v>
                </c:pt>
                <c:pt idx="71">
                  <c:v>Dec-12</c:v>
                </c:pt>
                <c:pt idx="72">
                  <c:v>Jan-13</c:v>
                </c:pt>
                <c:pt idx="73">
                  <c:v>Feb-13</c:v>
                </c:pt>
                <c:pt idx="74">
                  <c:v>Mar-13</c:v>
                </c:pt>
                <c:pt idx="75">
                  <c:v>Apr-13</c:v>
                </c:pt>
                <c:pt idx="76">
                  <c:v>May-13</c:v>
                </c:pt>
                <c:pt idx="77">
                  <c:v>Jun-13</c:v>
                </c:pt>
                <c:pt idx="78">
                  <c:v>Jul-13</c:v>
                </c:pt>
                <c:pt idx="79">
                  <c:v>Aug-13</c:v>
                </c:pt>
                <c:pt idx="80">
                  <c:v>Sep-13</c:v>
                </c:pt>
                <c:pt idx="81">
                  <c:v>Oct-13</c:v>
                </c:pt>
                <c:pt idx="82">
                  <c:v>Nov-13</c:v>
                </c:pt>
              </c:strCache>
            </c:strRef>
          </c:cat>
          <c:val>
            <c:numRef>
              <c:f>'Substitutes'!$AM$166:$AM$248</c:f>
              <c:numCache>
                <c:ptCount val="83"/>
                <c:pt idx="0">
                  <c:v>100.000000</c:v>
                </c:pt>
                <c:pt idx="1">
                  <c:v>102.658960</c:v>
                </c:pt>
                <c:pt idx="2">
                  <c:v>144.739884</c:v>
                </c:pt>
                <c:pt idx="3">
                  <c:v>105.780347</c:v>
                </c:pt>
                <c:pt idx="4">
                  <c:v>105.895954</c:v>
                </c:pt>
                <c:pt idx="5">
                  <c:v>103.236994</c:v>
                </c:pt>
                <c:pt idx="6">
                  <c:v>104.624277</c:v>
                </c:pt>
                <c:pt idx="7">
                  <c:v>108.439306</c:v>
                </c:pt>
                <c:pt idx="8">
                  <c:v>111.676301</c:v>
                </c:pt>
                <c:pt idx="9">
                  <c:v>125.202312</c:v>
                </c:pt>
                <c:pt idx="10">
                  <c:v>149.710983</c:v>
                </c:pt>
                <c:pt idx="11">
                  <c:v>169.132948</c:v>
                </c:pt>
                <c:pt idx="12">
                  <c:v>179.190751</c:v>
                </c:pt>
                <c:pt idx="13">
                  <c:v>183.583815</c:v>
                </c:pt>
                <c:pt idx="14">
                  <c:v>198.728324</c:v>
                </c:pt>
                <c:pt idx="15">
                  <c:v>208.092486</c:v>
                </c:pt>
                <c:pt idx="16">
                  <c:v>205.895954</c:v>
                </c:pt>
                <c:pt idx="17">
                  <c:v>209.017341</c:v>
                </c:pt>
                <c:pt idx="18">
                  <c:v>209.826590</c:v>
                </c:pt>
                <c:pt idx="19">
                  <c:v>205.202312</c:v>
                </c:pt>
                <c:pt idx="20">
                  <c:v>192.254335</c:v>
                </c:pt>
                <c:pt idx="21">
                  <c:v>152.601156</c:v>
                </c:pt>
                <c:pt idx="22">
                  <c:v>127.861272</c:v>
                </c:pt>
                <c:pt idx="23">
                  <c:v>113.641618</c:v>
                </c:pt>
                <c:pt idx="24">
                  <c:v>105.202312</c:v>
                </c:pt>
                <c:pt idx="25">
                  <c:v>89.595376</c:v>
                </c:pt>
                <c:pt idx="26">
                  <c:v>79.884393</c:v>
                </c:pt>
                <c:pt idx="27">
                  <c:v>71.676301</c:v>
                </c:pt>
                <c:pt idx="28">
                  <c:v>78.728324</c:v>
                </c:pt>
                <c:pt idx="29">
                  <c:v>91.791908</c:v>
                </c:pt>
                <c:pt idx="30">
                  <c:v>91.560694</c:v>
                </c:pt>
                <c:pt idx="31">
                  <c:v>90.751445</c:v>
                </c:pt>
                <c:pt idx="32">
                  <c:v>92.485549</c:v>
                </c:pt>
                <c:pt idx="33">
                  <c:v>94.219653</c:v>
                </c:pt>
                <c:pt idx="34">
                  <c:v>102.427746</c:v>
                </c:pt>
                <c:pt idx="35">
                  <c:v>106.820809</c:v>
                </c:pt>
                <c:pt idx="36">
                  <c:v>107.052023</c:v>
                </c:pt>
                <c:pt idx="37">
                  <c:v>102.658960</c:v>
                </c:pt>
                <c:pt idx="38">
                  <c:v>110.404624</c:v>
                </c:pt>
                <c:pt idx="39">
                  <c:v>126.011561</c:v>
                </c:pt>
                <c:pt idx="40">
                  <c:v>135.838150</c:v>
                </c:pt>
                <c:pt idx="41">
                  <c:v>113.410405</c:v>
                </c:pt>
                <c:pt idx="42">
                  <c:v>117.341040</c:v>
                </c:pt>
                <c:pt idx="43">
                  <c:v>127.167630</c:v>
                </c:pt>
                <c:pt idx="44">
                  <c:v>135.838150</c:v>
                </c:pt>
                <c:pt idx="45">
                  <c:v>143.121387</c:v>
                </c:pt>
                <c:pt idx="46">
                  <c:v>157.572254</c:v>
                </c:pt>
                <c:pt idx="47">
                  <c:v>179.768786</c:v>
                </c:pt>
                <c:pt idx="48">
                  <c:v>199.421965</c:v>
                </c:pt>
                <c:pt idx="49">
                  <c:v>203.815029</c:v>
                </c:pt>
                <c:pt idx="50">
                  <c:v>192.485549</c:v>
                </c:pt>
                <c:pt idx="51">
                  <c:v>148.901734</c:v>
                </c:pt>
                <c:pt idx="52">
                  <c:v>159.537572</c:v>
                </c:pt>
                <c:pt idx="53">
                  <c:v>169.942197</c:v>
                </c:pt>
                <c:pt idx="54">
                  <c:v>176.300578</c:v>
                </c:pt>
                <c:pt idx="55">
                  <c:v>178.265896</c:v>
                </c:pt>
                <c:pt idx="56">
                  <c:v>173.988439</c:v>
                </c:pt>
                <c:pt idx="57">
                  <c:v>176.300578</c:v>
                </c:pt>
                <c:pt idx="58">
                  <c:v>177.803468</c:v>
                </c:pt>
                <c:pt idx="59">
                  <c:v>169.364162</c:v>
                </c:pt>
                <c:pt idx="60">
                  <c:v>174.104046</c:v>
                </c:pt>
                <c:pt idx="61">
                  <c:v>176.994220</c:v>
                </c:pt>
                <c:pt idx="62">
                  <c:v>182.658960</c:v>
                </c:pt>
                <c:pt idx="63">
                  <c:v>190.751445</c:v>
                </c:pt>
                <c:pt idx="64">
                  <c:v>204.508671</c:v>
                </c:pt>
                <c:pt idx="65">
                  <c:v>218.959538</c:v>
                </c:pt>
                <c:pt idx="66">
                  <c:v>236.994220</c:v>
                </c:pt>
                <c:pt idx="67">
                  <c:v>237.572254</c:v>
                </c:pt>
                <c:pt idx="68">
                  <c:v>237.687861</c:v>
                </c:pt>
                <c:pt idx="69">
                  <c:v>234.104046</c:v>
                </c:pt>
                <c:pt idx="70">
                  <c:v>257.225434</c:v>
                </c:pt>
                <c:pt idx="71">
                  <c:v>268.786127</c:v>
                </c:pt>
                <c:pt idx="72">
                  <c:v>265.895954</c:v>
                </c:pt>
                <c:pt idx="73">
                  <c:v>257.225434</c:v>
                </c:pt>
                <c:pt idx="74">
                  <c:v>263.005780</c:v>
                </c:pt>
                <c:pt idx="75">
                  <c:v>277.456647</c:v>
                </c:pt>
                <c:pt idx="76">
                  <c:v>275.144509</c:v>
                </c:pt>
                <c:pt idx="77">
                  <c:v>245.664740</c:v>
                </c:pt>
                <c:pt idx="78">
                  <c:v>242.774566</c:v>
                </c:pt>
                <c:pt idx="79">
                  <c:v>242.774566</c:v>
                </c:pt>
                <c:pt idx="80">
                  <c:v>208.092486</c:v>
                </c:pt>
                <c:pt idx="81">
                  <c:v>184.971098</c:v>
                </c:pt>
                <c:pt idx="82">
                  <c:v>184.971098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'Substitutes'!$AN$165</c:f>
              <c:strCache>
                <c:ptCount val="1"/>
                <c:pt idx="0">
                  <c:v>Olive oil</c:v>
                </c:pt>
              </c:strCache>
            </c:strRef>
          </c:tx>
          <c:spPr>
            <a:noFill/>
            <a:ln w="28575" cap="flat">
              <a:solidFill>
                <a:srgbClr val="A7739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A77396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'Substitutes'!$A$166:$A$248</c:f>
              <c:strCache>
                <c:ptCount val="83"/>
                <c:pt idx="0">
                  <c:v>Jan-07</c:v>
                </c:pt>
                <c:pt idx="1">
                  <c:v>Feb-07</c:v>
                </c:pt>
                <c:pt idx="2">
                  <c:v>Mar-07</c:v>
                </c:pt>
                <c:pt idx="3">
                  <c:v>Apr-07</c:v>
                </c:pt>
                <c:pt idx="4">
                  <c:v>May-07</c:v>
                </c:pt>
                <c:pt idx="5">
                  <c:v>Jun-07</c:v>
                </c:pt>
                <c:pt idx="6">
                  <c:v>Jul-07</c:v>
                </c:pt>
                <c:pt idx="7">
                  <c:v>Aug-07</c:v>
                </c:pt>
                <c:pt idx="8">
                  <c:v>Sep-07</c:v>
                </c:pt>
                <c:pt idx="9">
                  <c:v>Oct-07</c:v>
                </c:pt>
                <c:pt idx="10">
                  <c:v>Nov-07</c:v>
                </c:pt>
                <c:pt idx="11">
                  <c:v>Dec-07</c:v>
                </c:pt>
                <c:pt idx="12">
                  <c:v>Jan-08</c:v>
                </c:pt>
                <c:pt idx="13">
                  <c:v>Feb-08</c:v>
                </c:pt>
                <c:pt idx="14">
                  <c:v>Mar-08</c:v>
                </c:pt>
                <c:pt idx="15">
                  <c:v>Apr-08</c:v>
                </c:pt>
                <c:pt idx="16">
                  <c:v>May-08</c:v>
                </c:pt>
                <c:pt idx="17">
                  <c:v>Jun-08</c:v>
                </c:pt>
                <c:pt idx="18">
                  <c:v>Jul-08</c:v>
                </c:pt>
                <c:pt idx="19">
                  <c:v>Aug-08</c:v>
                </c:pt>
                <c:pt idx="20">
                  <c:v>Sep-08</c:v>
                </c:pt>
                <c:pt idx="21">
                  <c:v>Oct-08</c:v>
                </c:pt>
                <c:pt idx="22">
                  <c:v>Nov-08</c:v>
                </c:pt>
                <c:pt idx="23">
                  <c:v>Dec-08</c:v>
                </c:pt>
                <c:pt idx="24">
                  <c:v>Jan-09</c:v>
                </c:pt>
                <c:pt idx="25">
                  <c:v>Feb-09</c:v>
                </c:pt>
                <c:pt idx="26">
                  <c:v>Mar-09</c:v>
                </c:pt>
                <c:pt idx="27">
                  <c:v>Apr-09</c:v>
                </c:pt>
                <c:pt idx="28">
                  <c:v>May-09</c:v>
                </c:pt>
                <c:pt idx="29">
                  <c:v>Jun-09</c:v>
                </c:pt>
                <c:pt idx="30">
                  <c:v>Jul-09</c:v>
                </c:pt>
                <c:pt idx="31">
                  <c:v>Aug-09</c:v>
                </c:pt>
                <c:pt idx="32">
                  <c:v>Sep-09</c:v>
                </c:pt>
                <c:pt idx="33">
                  <c:v>Oct-09</c:v>
                </c:pt>
                <c:pt idx="34">
                  <c:v>Nov-09</c:v>
                </c:pt>
                <c:pt idx="35">
                  <c:v>Dec-09</c:v>
                </c:pt>
                <c:pt idx="36">
                  <c:v>Jan-10</c:v>
                </c:pt>
                <c:pt idx="37">
                  <c:v>Feb-10</c:v>
                </c:pt>
                <c:pt idx="38">
                  <c:v>Mar-10</c:v>
                </c:pt>
                <c:pt idx="39">
                  <c:v>Apr-10</c:v>
                </c:pt>
                <c:pt idx="40">
                  <c:v>May-10</c:v>
                </c:pt>
                <c:pt idx="41">
                  <c:v>Jun-10</c:v>
                </c:pt>
                <c:pt idx="42">
                  <c:v>Jul-10</c:v>
                </c:pt>
                <c:pt idx="43">
                  <c:v>Aug-10</c:v>
                </c:pt>
                <c:pt idx="44">
                  <c:v>Sep-10</c:v>
                </c:pt>
                <c:pt idx="45">
                  <c:v>Oct-10</c:v>
                </c:pt>
                <c:pt idx="46">
                  <c:v>Nov-10</c:v>
                </c:pt>
                <c:pt idx="47">
                  <c:v>Dec-10</c:v>
                </c:pt>
                <c:pt idx="48">
                  <c:v>Jan-11</c:v>
                </c:pt>
                <c:pt idx="49">
                  <c:v>Feb-11</c:v>
                </c:pt>
                <c:pt idx="50">
                  <c:v>Mar-11</c:v>
                </c:pt>
                <c:pt idx="51">
                  <c:v>Apr-11</c:v>
                </c:pt>
                <c:pt idx="52">
                  <c:v>May-11</c:v>
                </c:pt>
                <c:pt idx="53">
                  <c:v>Jun-11</c:v>
                </c:pt>
                <c:pt idx="54">
                  <c:v>Jul-11</c:v>
                </c:pt>
                <c:pt idx="55">
                  <c:v>Aug-11</c:v>
                </c:pt>
                <c:pt idx="56">
                  <c:v>Sep-11</c:v>
                </c:pt>
                <c:pt idx="57">
                  <c:v>Oct-11</c:v>
                </c:pt>
                <c:pt idx="58">
                  <c:v>Nov-11</c:v>
                </c:pt>
                <c:pt idx="59">
                  <c:v>Dec-11</c:v>
                </c:pt>
                <c:pt idx="60">
                  <c:v>Jan-12</c:v>
                </c:pt>
                <c:pt idx="61">
                  <c:v>Feb-12</c:v>
                </c:pt>
                <c:pt idx="62">
                  <c:v>Mar-12</c:v>
                </c:pt>
                <c:pt idx="63">
                  <c:v>Apr-12</c:v>
                </c:pt>
                <c:pt idx="64">
                  <c:v>May-12</c:v>
                </c:pt>
                <c:pt idx="65">
                  <c:v>Jun-12</c:v>
                </c:pt>
                <c:pt idx="66">
                  <c:v>Jul-12</c:v>
                </c:pt>
                <c:pt idx="67">
                  <c:v>Aug-12</c:v>
                </c:pt>
                <c:pt idx="68">
                  <c:v>Sep-12</c:v>
                </c:pt>
                <c:pt idx="69">
                  <c:v>Oct-12</c:v>
                </c:pt>
                <c:pt idx="70">
                  <c:v>Nov-12</c:v>
                </c:pt>
                <c:pt idx="71">
                  <c:v>Dec-12</c:v>
                </c:pt>
                <c:pt idx="72">
                  <c:v>Jan-13</c:v>
                </c:pt>
                <c:pt idx="73">
                  <c:v>Feb-13</c:v>
                </c:pt>
                <c:pt idx="74">
                  <c:v>Mar-13</c:v>
                </c:pt>
                <c:pt idx="75">
                  <c:v>Apr-13</c:v>
                </c:pt>
                <c:pt idx="76">
                  <c:v>May-13</c:v>
                </c:pt>
                <c:pt idx="77">
                  <c:v>Jun-13</c:v>
                </c:pt>
                <c:pt idx="78">
                  <c:v>Jul-13</c:v>
                </c:pt>
                <c:pt idx="79">
                  <c:v>Aug-13</c:v>
                </c:pt>
                <c:pt idx="80">
                  <c:v>Sep-13</c:v>
                </c:pt>
                <c:pt idx="81">
                  <c:v>Oct-13</c:v>
                </c:pt>
                <c:pt idx="82">
                  <c:v>Nov-13</c:v>
                </c:pt>
              </c:strCache>
            </c:strRef>
          </c:cat>
          <c:val>
            <c:numRef>
              <c:f>'Substitutes'!$AN$166:$AN$248</c:f>
              <c:numCache>
                <c:ptCount val="83"/>
                <c:pt idx="0">
                  <c:v>100.000000</c:v>
                </c:pt>
                <c:pt idx="1">
                  <c:v>103.636364</c:v>
                </c:pt>
                <c:pt idx="2">
                  <c:v>110.323575</c:v>
                </c:pt>
                <c:pt idx="3">
                  <c:v>112.696456</c:v>
                </c:pt>
                <c:pt idx="4">
                  <c:v>106.255778</c:v>
                </c:pt>
                <c:pt idx="5">
                  <c:v>99.167951</c:v>
                </c:pt>
                <c:pt idx="6">
                  <c:v>100.400616</c:v>
                </c:pt>
                <c:pt idx="7">
                  <c:v>98.674884</c:v>
                </c:pt>
                <c:pt idx="8">
                  <c:v>103.389831</c:v>
                </c:pt>
                <c:pt idx="9">
                  <c:v>106.594761</c:v>
                </c:pt>
                <c:pt idx="10">
                  <c:v>119.568567</c:v>
                </c:pt>
                <c:pt idx="11">
                  <c:v>118.151002</c:v>
                </c:pt>
                <c:pt idx="12">
                  <c:v>120.000000</c:v>
                </c:pt>
                <c:pt idx="13">
                  <c:v>119.661017</c:v>
                </c:pt>
                <c:pt idx="14">
                  <c:v>125.978428</c:v>
                </c:pt>
                <c:pt idx="15">
                  <c:v>121.294299</c:v>
                </c:pt>
                <c:pt idx="16">
                  <c:v>114.576271</c:v>
                </c:pt>
                <c:pt idx="17">
                  <c:v>113.929122</c:v>
                </c:pt>
                <c:pt idx="18">
                  <c:v>114.144838</c:v>
                </c:pt>
                <c:pt idx="19">
                  <c:v>107.950693</c:v>
                </c:pt>
                <c:pt idx="20">
                  <c:v>102.372881</c:v>
                </c:pt>
                <c:pt idx="21">
                  <c:v>93.898305</c:v>
                </c:pt>
                <c:pt idx="22">
                  <c:v>85.639445</c:v>
                </c:pt>
                <c:pt idx="23">
                  <c:v>87.057011</c:v>
                </c:pt>
                <c:pt idx="24">
                  <c:v>80.400616</c:v>
                </c:pt>
                <c:pt idx="25">
                  <c:v>78.798151</c:v>
                </c:pt>
                <c:pt idx="26">
                  <c:v>75.993837</c:v>
                </c:pt>
                <c:pt idx="27">
                  <c:v>74.298921</c:v>
                </c:pt>
                <c:pt idx="28">
                  <c:v>73.867488</c:v>
                </c:pt>
                <c:pt idx="29">
                  <c:v>80.770416</c:v>
                </c:pt>
                <c:pt idx="30">
                  <c:v>86.594761</c:v>
                </c:pt>
                <c:pt idx="31">
                  <c:v>102.526965</c:v>
                </c:pt>
                <c:pt idx="32">
                  <c:v>112.942989</c:v>
                </c:pt>
                <c:pt idx="33">
                  <c:v>111.402157</c:v>
                </c:pt>
                <c:pt idx="34">
                  <c:v>100.431433</c:v>
                </c:pt>
                <c:pt idx="35">
                  <c:v>92.357473</c:v>
                </c:pt>
                <c:pt idx="36">
                  <c:v>92.788906</c:v>
                </c:pt>
                <c:pt idx="37">
                  <c:v>89.738059</c:v>
                </c:pt>
                <c:pt idx="38">
                  <c:v>90.138675</c:v>
                </c:pt>
                <c:pt idx="39">
                  <c:v>89.244992</c:v>
                </c:pt>
                <c:pt idx="40">
                  <c:v>81.016949</c:v>
                </c:pt>
                <c:pt idx="41">
                  <c:v>76.271186</c:v>
                </c:pt>
                <c:pt idx="42">
                  <c:v>78.767334</c:v>
                </c:pt>
                <c:pt idx="43">
                  <c:v>79.198767</c:v>
                </c:pt>
                <c:pt idx="44">
                  <c:v>80.893683</c:v>
                </c:pt>
                <c:pt idx="45">
                  <c:v>85.362096</c:v>
                </c:pt>
                <c:pt idx="46">
                  <c:v>85.362096</c:v>
                </c:pt>
                <c:pt idx="47">
                  <c:v>83.543914</c:v>
                </c:pt>
                <c:pt idx="48">
                  <c:v>79.845917</c:v>
                </c:pt>
                <c:pt idx="49">
                  <c:v>85.177196</c:v>
                </c:pt>
                <c:pt idx="50">
                  <c:v>86.163328</c:v>
                </c:pt>
                <c:pt idx="51">
                  <c:v>88.043143</c:v>
                </c:pt>
                <c:pt idx="52">
                  <c:v>87.550077</c:v>
                </c:pt>
                <c:pt idx="53">
                  <c:v>86.379045</c:v>
                </c:pt>
                <c:pt idx="54">
                  <c:v>84.375963</c:v>
                </c:pt>
                <c:pt idx="55">
                  <c:v>85.023112</c:v>
                </c:pt>
                <c:pt idx="56">
                  <c:v>81.540832</c:v>
                </c:pt>
                <c:pt idx="57">
                  <c:v>80.154083</c:v>
                </c:pt>
                <c:pt idx="58">
                  <c:v>82.588598</c:v>
                </c:pt>
                <c:pt idx="59">
                  <c:v>77.226502</c:v>
                </c:pt>
                <c:pt idx="60">
                  <c:v>71.001541</c:v>
                </c:pt>
                <c:pt idx="61">
                  <c:v>73.436055</c:v>
                </c:pt>
                <c:pt idx="62">
                  <c:v>73.281972</c:v>
                </c:pt>
                <c:pt idx="63">
                  <c:v>71.525424</c:v>
                </c:pt>
                <c:pt idx="64">
                  <c:v>69.060092</c:v>
                </c:pt>
                <c:pt idx="65">
                  <c:v>68.474576</c:v>
                </c:pt>
                <c:pt idx="66">
                  <c:v>69.121726</c:v>
                </c:pt>
                <c:pt idx="67">
                  <c:v>84.375963</c:v>
                </c:pt>
                <c:pt idx="68">
                  <c:v>100.493066</c:v>
                </c:pt>
                <c:pt idx="69">
                  <c:v>101.294299</c:v>
                </c:pt>
                <c:pt idx="70">
                  <c:v>97.904468</c:v>
                </c:pt>
                <c:pt idx="71">
                  <c:v>100.061633</c:v>
                </c:pt>
                <c:pt idx="72">
                  <c:v>118.459168</c:v>
                </c:pt>
                <c:pt idx="73">
                  <c:v>121.294299</c:v>
                </c:pt>
                <c:pt idx="74">
                  <c:v>117.442219</c:v>
                </c:pt>
                <c:pt idx="75">
                  <c:v>116.178737</c:v>
                </c:pt>
                <c:pt idx="76">
                  <c:v>110.508475</c:v>
                </c:pt>
                <c:pt idx="77">
                  <c:v>114.206471</c:v>
                </c:pt>
                <c:pt idx="78">
                  <c:v>109.707242</c:v>
                </c:pt>
                <c:pt idx="79">
                  <c:v>107.303544</c:v>
                </c:pt>
                <c:pt idx="80">
                  <c:v>105.947612</c:v>
                </c:pt>
                <c:pt idx="81">
                  <c:v>100.123267</c:v>
                </c:pt>
                <c:pt idx="82">
                  <c:v>96.332820</c:v>
                </c:pt>
              </c:numCache>
            </c:numRef>
          </c:val>
          <c:smooth val="0"/>
        </c:ser>
        <c:ser>
          <c:idx val="7"/>
          <c:order val="7"/>
          <c:tx>
            <c:v>EU BUTTER</c:v>
          </c:tx>
          <c:spPr>
            <a:noFill/>
            <a:ln w="28575" cap="flat">
              <a:solidFill>
                <a:srgbClr val="83A6C9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83A6C9"/>
                </a:solidFill>
                <a:prstDash val="solid"/>
                <a:round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Verdan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'Substitutes'!$A$166:$A$248</c:f>
              <c:strCache>
                <c:ptCount val="83"/>
                <c:pt idx="0">
                  <c:v>Jan-07</c:v>
                </c:pt>
                <c:pt idx="1">
                  <c:v>Feb-07</c:v>
                </c:pt>
                <c:pt idx="2">
                  <c:v>Mar-07</c:v>
                </c:pt>
                <c:pt idx="3">
                  <c:v>Apr-07</c:v>
                </c:pt>
                <c:pt idx="4">
                  <c:v>May-07</c:v>
                </c:pt>
                <c:pt idx="5">
                  <c:v>Jun-07</c:v>
                </c:pt>
                <c:pt idx="6">
                  <c:v>Jul-07</c:v>
                </c:pt>
                <c:pt idx="7">
                  <c:v>Aug-07</c:v>
                </c:pt>
                <c:pt idx="8">
                  <c:v>Sep-07</c:v>
                </c:pt>
                <c:pt idx="9">
                  <c:v>Oct-07</c:v>
                </c:pt>
                <c:pt idx="10">
                  <c:v>Nov-07</c:v>
                </c:pt>
                <c:pt idx="11">
                  <c:v>Dec-07</c:v>
                </c:pt>
                <c:pt idx="12">
                  <c:v>Jan-08</c:v>
                </c:pt>
                <c:pt idx="13">
                  <c:v>Feb-08</c:v>
                </c:pt>
                <c:pt idx="14">
                  <c:v>Mar-08</c:v>
                </c:pt>
                <c:pt idx="15">
                  <c:v>Apr-08</c:v>
                </c:pt>
                <c:pt idx="16">
                  <c:v>May-08</c:v>
                </c:pt>
                <c:pt idx="17">
                  <c:v>Jun-08</c:v>
                </c:pt>
                <c:pt idx="18">
                  <c:v>Jul-08</c:v>
                </c:pt>
                <c:pt idx="19">
                  <c:v>Aug-08</c:v>
                </c:pt>
                <c:pt idx="20">
                  <c:v>Sep-08</c:v>
                </c:pt>
                <c:pt idx="21">
                  <c:v>Oct-08</c:v>
                </c:pt>
                <c:pt idx="22">
                  <c:v>Nov-08</c:v>
                </c:pt>
                <c:pt idx="23">
                  <c:v>Dec-08</c:v>
                </c:pt>
                <c:pt idx="24">
                  <c:v>Jan-09</c:v>
                </c:pt>
                <c:pt idx="25">
                  <c:v>Feb-09</c:v>
                </c:pt>
                <c:pt idx="26">
                  <c:v>Mar-09</c:v>
                </c:pt>
                <c:pt idx="27">
                  <c:v>Apr-09</c:v>
                </c:pt>
                <c:pt idx="28">
                  <c:v>May-09</c:v>
                </c:pt>
                <c:pt idx="29">
                  <c:v>Jun-09</c:v>
                </c:pt>
                <c:pt idx="30">
                  <c:v>Jul-09</c:v>
                </c:pt>
                <c:pt idx="31">
                  <c:v>Aug-09</c:v>
                </c:pt>
                <c:pt idx="32">
                  <c:v>Sep-09</c:v>
                </c:pt>
                <c:pt idx="33">
                  <c:v>Oct-09</c:v>
                </c:pt>
                <c:pt idx="34">
                  <c:v>Nov-09</c:v>
                </c:pt>
                <c:pt idx="35">
                  <c:v>Dec-09</c:v>
                </c:pt>
                <c:pt idx="36">
                  <c:v>Jan-10</c:v>
                </c:pt>
                <c:pt idx="37">
                  <c:v>Feb-10</c:v>
                </c:pt>
                <c:pt idx="38">
                  <c:v>Mar-10</c:v>
                </c:pt>
                <c:pt idx="39">
                  <c:v>Apr-10</c:v>
                </c:pt>
                <c:pt idx="40">
                  <c:v>May-10</c:v>
                </c:pt>
                <c:pt idx="41">
                  <c:v>Jun-10</c:v>
                </c:pt>
                <c:pt idx="42">
                  <c:v>Jul-10</c:v>
                </c:pt>
                <c:pt idx="43">
                  <c:v>Aug-10</c:v>
                </c:pt>
                <c:pt idx="44">
                  <c:v>Sep-10</c:v>
                </c:pt>
                <c:pt idx="45">
                  <c:v>Oct-10</c:v>
                </c:pt>
                <c:pt idx="46">
                  <c:v>Nov-10</c:v>
                </c:pt>
                <c:pt idx="47">
                  <c:v>Dec-10</c:v>
                </c:pt>
                <c:pt idx="48">
                  <c:v>Jan-11</c:v>
                </c:pt>
                <c:pt idx="49">
                  <c:v>Feb-11</c:v>
                </c:pt>
                <c:pt idx="50">
                  <c:v>Mar-11</c:v>
                </c:pt>
                <c:pt idx="51">
                  <c:v>Apr-11</c:v>
                </c:pt>
                <c:pt idx="52">
                  <c:v>May-11</c:v>
                </c:pt>
                <c:pt idx="53">
                  <c:v>Jun-11</c:v>
                </c:pt>
                <c:pt idx="54">
                  <c:v>Jul-11</c:v>
                </c:pt>
                <c:pt idx="55">
                  <c:v>Aug-11</c:v>
                </c:pt>
                <c:pt idx="56">
                  <c:v>Sep-11</c:v>
                </c:pt>
                <c:pt idx="57">
                  <c:v>Oct-11</c:v>
                </c:pt>
                <c:pt idx="58">
                  <c:v>Nov-11</c:v>
                </c:pt>
                <c:pt idx="59">
                  <c:v>Dec-11</c:v>
                </c:pt>
                <c:pt idx="60">
                  <c:v>Jan-12</c:v>
                </c:pt>
                <c:pt idx="61">
                  <c:v>Feb-12</c:v>
                </c:pt>
                <c:pt idx="62">
                  <c:v>Mar-12</c:v>
                </c:pt>
                <c:pt idx="63">
                  <c:v>Apr-12</c:v>
                </c:pt>
                <c:pt idx="64">
                  <c:v>May-12</c:v>
                </c:pt>
                <c:pt idx="65">
                  <c:v>Jun-12</c:v>
                </c:pt>
                <c:pt idx="66">
                  <c:v>Jul-12</c:v>
                </c:pt>
                <c:pt idx="67">
                  <c:v>Aug-12</c:v>
                </c:pt>
                <c:pt idx="68">
                  <c:v>Sep-12</c:v>
                </c:pt>
                <c:pt idx="69">
                  <c:v>Oct-12</c:v>
                </c:pt>
                <c:pt idx="70">
                  <c:v>Nov-12</c:v>
                </c:pt>
                <c:pt idx="71">
                  <c:v>Dec-12</c:v>
                </c:pt>
                <c:pt idx="72">
                  <c:v>Jan-13</c:v>
                </c:pt>
                <c:pt idx="73">
                  <c:v>Feb-13</c:v>
                </c:pt>
                <c:pt idx="74">
                  <c:v>Mar-13</c:v>
                </c:pt>
                <c:pt idx="75">
                  <c:v>Apr-13</c:v>
                </c:pt>
                <c:pt idx="76">
                  <c:v>May-13</c:v>
                </c:pt>
                <c:pt idx="77">
                  <c:v>Jun-13</c:v>
                </c:pt>
                <c:pt idx="78">
                  <c:v>Jul-13</c:v>
                </c:pt>
                <c:pt idx="79">
                  <c:v>Aug-13</c:v>
                </c:pt>
                <c:pt idx="80">
                  <c:v>Sep-13</c:v>
                </c:pt>
                <c:pt idx="81">
                  <c:v>Oct-13</c:v>
                </c:pt>
                <c:pt idx="82">
                  <c:v>Nov-13</c:v>
                </c:pt>
              </c:strCache>
            </c:strRef>
          </c:cat>
          <c:val>
            <c:numRef>
              <c:f>'Substitutes'!$AQ$166:$AQ$248</c:f>
              <c:numCache>
                <c:ptCount val="83"/>
                <c:pt idx="0">
                  <c:v>100.000000</c:v>
                </c:pt>
                <c:pt idx="1">
                  <c:v>98.535813</c:v>
                </c:pt>
                <c:pt idx="2">
                  <c:v>100.831025</c:v>
                </c:pt>
                <c:pt idx="3">
                  <c:v>105.342303</c:v>
                </c:pt>
                <c:pt idx="4">
                  <c:v>110.724179</c:v>
                </c:pt>
                <c:pt idx="5">
                  <c:v>119.311436</c:v>
                </c:pt>
                <c:pt idx="6">
                  <c:v>135.575782</c:v>
                </c:pt>
                <c:pt idx="7">
                  <c:v>153.541749</c:v>
                </c:pt>
                <c:pt idx="8">
                  <c:v>161.456272</c:v>
                </c:pt>
                <c:pt idx="9">
                  <c:v>164.938662</c:v>
                </c:pt>
                <c:pt idx="10">
                  <c:v>156.905421</c:v>
                </c:pt>
                <c:pt idx="11">
                  <c:v>135.734072</c:v>
                </c:pt>
                <c:pt idx="12">
                  <c:v>116.541353</c:v>
                </c:pt>
                <c:pt idx="13">
                  <c:v>116.462208</c:v>
                </c:pt>
                <c:pt idx="14">
                  <c:v>112.544519</c:v>
                </c:pt>
                <c:pt idx="15">
                  <c:v>108.151959</c:v>
                </c:pt>
                <c:pt idx="16">
                  <c:v>107.043926</c:v>
                </c:pt>
                <c:pt idx="17">
                  <c:v>109.774436</c:v>
                </c:pt>
                <c:pt idx="18">
                  <c:v>114.760586</c:v>
                </c:pt>
                <c:pt idx="19">
                  <c:v>111.119905</c:v>
                </c:pt>
                <c:pt idx="20">
                  <c:v>104.986150</c:v>
                </c:pt>
                <c:pt idx="21">
                  <c:v>98.258805</c:v>
                </c:pt>
                <c:pt idx="22">
                  <c:v>91.650178</c:v>
                </c:pt>
                <c:pt idx="23">
                  <c:v>89.434112</c:v>
                </c:pt>
                <c:pt idx="24">
                  <c:v>87.574199</c:v>
                </c:pt>
                <c:pt idx="25">
                  <c:v>84.804116</c:v>
                </c:pt>
                <c:pt idx="26">
                  <c:v>84.843688</c:v>
                </c:pt>
                <c:pt idx="27">
                  <c:v>86.189157</c:v>
                </c:pt>
                <c:pt idx="28">
                  <c:v>86.426593</c:v>
                </c:pt>
                <c:pt idx="29">
                  <c:v>87.178472</c:v>
                </c:pt>
                <c:pt idx="30">
                  <c:v>88.761377</c:v>
                </c:pt>
                <c:pt idx="31">
                  <c:v>91.254452</c:v>
                </c:pt>
                <c:pt idx="32">
                  <c:v>95.290859</c:v>
                </c:pt>
                <c:pt idx="33">
                  <c:v>104.669569</c:v>
                </c:pt>
                <c:pt idx="34">
                  <c:v>114.681440</c:v>
                </c:pt>
                <c:pt idx="35">
                  <c:v>120.300752</c:v>
                </c:pt>
                <c:pt idx="36">
                  <c:v>116.185200</c:v>
                </c:pt>
                <c:pt idx="37">
                  <c:v>111.990503</c:v>
                </c:pt>
                <c:pt idx="38">
                  <c:v>110.724179</c:v>
                </c:pt>
                <c:pt idx="39">
                  <c:v>114.879304</c:v>
                </c:pt>
                <c:pt idx="40">
                  <c:v>128.848437</c:v>
                </c:pt>
                <c:pt idx="41">
                  <c:v>137.633558</c:v>
                </c:pt>
                <c:pt idx="42">
                  <c:v>143.767313</c:v>
                </c:pt>
                <c:pt idx="43">
                  <c:v>143.886031</c:v>
                </c:pt>
                <c:pt idx="44">
                  <c:v>141.590819</c:v>
                </c:pt>
                <c:pt idx="45">
                  <c:v>142.698852</c:v>
                </c:pt>
                <c:pt idx="46">
                  <c:v>141.274238</c:v>
                </c:pt>
                <c:pt idx="47">
                  <c:v>140.007915</c:v>
                </c:pt>
                <c:pt idx="48">
                  <c:v>139.216462</c:v>
                </c:pt>
                <c:pt idx="49">
                  <c:v>146.735259</c:v>
                </c:pt>
                <c:pt idx="50">
                  <c:v>151.681836</c:v>
                </c:pt>
                <c:pt idx="51">
                  <c:v>149.782351</c:v>
                </c:pt>
                <c:pt idx="52">
                  <c:v>150.534230</c:v>
                </c:pt>
                <c:pt idx="53">
                  <c:v>154.847645</c:v>
                </c:pt>
                <c:pt idx="54">
                  <c:v>156.311832</c:v>
                </c:pt>
                <c:pt idx="55">
                  <c:v>154.451919</c:v>
                </c:pt>
                <c:pt idx="56">
                  <c:v>154.531065</c:v>
                </c:pt>
                <c:pt idx="57">
                  <c:v>153.541749</c:v>
                </c:pt>
                <c:pt idx="58">
                  <c:v>149.980214</c:v>
                </c:pt>
                <c:pt idx="59">
                  <c:v>142.065691</c:v>
                </c:pt>
                <c:pt idx="60">
                  <c:v>138.504155</c:v>
                </c:pt>
                <c:pt idx="61">
                  <c:v>133.161852</c:v>
                </c:pt>
                <c:pt idx="62">
                  <c:v>125.563910</c:v>
                </c:pt>
                <c:pt idx="63">
                  <c:v>113.098536</c:v>
                </c:pt>
                <c:pt idx="64">
                  <c:v>103.086664</c:v>
                </c:pt>
                <c:pt idx="65">
                  <c:v>106.925208</c:v>
                </c:pt>
                <c:pt idx="66">
                  <c:v>108.785121</c:v>
                </c:pt>
                <c:pt idx="67">
                  <c:v>113.889988</c:v>
                </c:pt>
                <c:pt idx="68">
                  <c:v>123.229125</c:v>
                </c:pt>
                <c:pt idx="69">
                  <c:v>125.840918</c:v>
                </c:pt>
                <c:pt idx="70">
                  <c:v>129.323308</c:v>
                </c:pt>
                <c:pt idx="71">
                  <c:v>133.597151</c:v>
                </c:pt>
                <c:pt idx="72">
                  <c:v>132.014246</c:v>
                </c:pt>
                <c:pt idx="73">
                  <c:v>130.985358</c:v>
                </c:pt>
                <c:pt idx="74">
                  <c:v>133.003562</c:v>
                </c:pt>
                <c:pt idx="75">
                  <c:v>146.853977</c:v>
                </c:pt>
                <c:pt idx="76">
                  <c:v>156.311832</c:v>
                </c:pt>
                <c:pt idx="77">
                  <c:v>158.132173</c:v>
                </c:pt>
                <c:pt idx="78">
                  <c:v>160.466957</c:v>
                </c:pt>
                <c:pt idx="79">
                  <c:v>162.168579</c:v>
                </c:pt>
                <c:pt idx="80">
                  <c:v>165.848833</c:v>
                </c:pt>
                <c:pt idx="81">
                  <c:v>163.276613</c:v>
                </c:pt>
                <c:pt idx="82">
                  <c:v>160.427384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chemeClr val="accent6">
                <a:lumOff val="-13333"/>
              </a:schemeClr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Verdan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chemeClr val="accent6">
                  <a:lumOff val="-13333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chemeClr val="accent6">
                <a:lumOff val="-13333"/>
              </a:schemeClr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Verdana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559355"/>
          <c:y val="0.960201"/>
          <c:w val="0.876731"/>
          <c:h val="0.039799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Verdan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chemeClr val="accent6">
          <a:lumOff val="-13333"/>
        </a:schemeClr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500" u="none">
                <a:solidFill>
                  <a:srgbClr val="0000FF"/>
                </a:solidFill>
                <a:latin typeface="Arial"/>
              </a:defRPr>
            </a:pPr>
            <a:r>
              <a:rPr b="1" i="0" strike="noStrike" sz="1500" u="none">
                <a:solidFill>
                  <a:srgbClr val="0000FF"/>
                </a:solidFill>
                <a:latin typeface="Arial"/>
              </a:rPr>
              <a:t>Market price for Cows O3</a:t>
            </a:r>
          </a:p>
        </c:rich>
      </c:tx>
      <c:layout>
        <c:manualLayout>
          <c:xMode val="edge"/>
          <c:yMode val="edge"/>
          <c:x val="0.314459"/>
          <c:y val="0"/>
          <c:w val="0.234695"/>
          <c:h val="0.087328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51517"/>
          <c:y val="0.0873282"/>
          <c:w val="0.796126"/>
          <c:h val="0.80433"/>
        </c:manualLayout>
      </c:layout>
      <c:lineChart>
        <c:grouping val="standard"/>
        <c:varyColors val="0"/>
        <c:ser>
          <c:idx val="0"/>
          <c:order val="0"/>
          <c:tx>
            <c:v>EU-27</c:v>
          </c:tx>
          <c:spPr>
            <a:noFill/>
            <a:ln w="38100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38100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0"/>
              <c:pt idx="0">
                <c:v>2009</c:v>
              </c:pt>
              <c:pt idx="1">
                <c:v>1</c:v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</c:strLit>
          </c:cat>
          <c:val>
            <c:numLit>
              <c:ptCount val="60"/>
              <c:pt idx="0">
                <c:v>229.166000</c:v>
              </c:pt>
              <c:pt idx="1">
                <c:v>228.259000</c:v>
              </c:pt>
              <c:pt idx="2">
                <c:v>233.388000</c:v>
              </c:pt>
              <c:pt idx="3">
                <c:v>233.129000</c:v>
              </c:pt>
              <c:pt idx="4">
                <c:v>236.119000</c:v>
              </c:pt>
              <c:pt idx="5">
                <c:v>235.548000</c:v>
              </c:pt>
              <c:pt idx="6">
                <c:v>232.956000</c:v>
              </c:pt>
              <c:pt idx="7">
                <c:v>232.600000</c:v>
              </c:pt>
              <c:pt idx="8">
                <c:v>222.451000</c:v>
              </c:pt>
              <c:pt idx="9">
                <c:v>216.411000</c:v>
              </c:pt>
              <c:pt idx="10">
                <c:v>212.214000</c:v>
              </c:pt>
              <c:pt idx="11">
                <c:v>211.419000</c:v>
              </c:pt>
              <c:pt idx="12">
                <c:v>221.036000</c:v>
              </c:pt>
              <c:pt idx="13">
                <c:v>223.262000</c:v>
              </c:pt>
              <c:pt idx="14">
                <c:v>229.735000</c:v>
              </c:pt>
              <c:pt idx="15">
                <c:v>231.363000</c:v>
              </c:pt>
              <c:pt idx="16">
                <c:v>233.540000</c:v>
              </c:pt>
              <c:pt idx="17">
                <c:v>234.510000</c:v>
              </c:pt>
              <c:pt idx="18">
                <c:v>232.541000</c:v>
              </c:pt>
              <c:pt idx="19">
                <c:v>234.377000</c:v>
              </c:pt>
              <c:pt idx="20">
                <c:v>233.993000</c:v>
              </c:pt>
              <c:pt idx="21">
                <c:v>231.679000</c:v>
              </c:pt>
              <c:pt idx="22">
                <c:v>231.728000</c:v>
              </c:pt>
              <c:pt idx="23">
                <c:v>236.574000</c:v>
              </c:pt>
              <c:pt idx="24">
                <c:v>240.868000</c:v>
              </c:pt>
              <c:pt idx="25">
                <c:v>246.814000</c:v>
              </c:pt>
              <c:pt idx="26">
                <c:v>257.502000</c:v>
              </c:pt>
              <c:pt idx="27">
                <c:v>264.495000</c:v>
              </c:pt>
              <c:pt idx="28">
                <c:v>271.722000</c:v>
              </c:pt>
              <c:pt idx="29">
                <c:v>267.502000</c:v>
              </c:pt>
              <c:pt idx="30">
                <c:v>274.130000</c:v>
              </c:pt>
              <c:pt idx="31">
                <c:v>280.872000</c:v>
              </c:pt>
              <c:pt idx="32">
                <c:v>278.161000</c:v>
              </c:pt>
              <c:pt idx="33">
                <c:v>277.856000</c:v>
              </c:pt>
              <c:pt idx="34">
                <c:v>280.461000</c:v>
              </c:pt>
              <c:pt idx="35">
                <c:v>277.154000</c:v>
              </c:pt>
              <c:pt idx="36">
                <c:v>286.680000</c:v>
              </c:pt>
              <c:pt idx="37">
                <c:v>298.565000</c:v>
              </c:pt>
              <c:pt idx="38">
                <c:v>303.885000</c:v>
              </c:pt>
              <c:pt idx="39">
                <c:v>306.773000</c:v>
              </c:pt>
              <c:pt idx="40">
                <c:v>313.614000</c:v>
              </c:pt>
              <c:pt idx="41">
                <c:v>317.716000</c:v>
              </c:pt>
              <c:pt idx="42">
                <c:v>320.622000</c:v>
              </c:pt>
              <c:pt idx="43">
                <c:v>326.173000</c:v>
              </c:pt>
              <c:pt idx="44">
                <c:v>322.646000</c:v>
              </c:pt>
              <c:pt idx="45">
                <c:v>310.282000</c:v>
              </c:pt>
              <c:pt idx="46">
                <c:v>304.756000</c:v>
              </c:pt>
              <c:pt idx="47">
                <c:v>305.517000</c:v>
              </c:pt>
              <c:pt idx="48">
                <c:v>312.661000</c:v>
              </c:pt>
              <c:pt idx="49">
                <c:v>319.884000</c:v>
              </c:pt>
              <c:pt idx="50">
                <c:v>323.166000</c:v>
              </c:pt>
              <c:pt idx="51">
                <c:v>324.773000</c:v>
              </c:pt>
              <c:pt idx="52">
                <c:v>325.208000</c:v>
              </c:pt>
              <c:pt idx="53">
                <c:v>326.348000</c:v>
              </c:pt>
              <c:pt idx="54">
                <c:v>325.992000</c:v>
              </c:pt>
              <c:pt idx="55">
                <c:v>315.390000</c:v>
              </c:pt>
              <c:pt idx="56">
                <c:v>306.403000</c:v>
              </c:pt>
              <c:pt idx="57">
                <c:v>293.256000</c:v>
              </c:pt>
              <c:pt idx="58">
                <c:v>0.000000</c:v>
              </c:pt>
              <c:pt idx="59">
                <c:v>0.000000</c:v>
              </c:pt>
            </c:numLit>
          </c:val>
          <c:smooth val="0"/>
        </c:ser>
        <c:ser>
          <c:idx val="1"/>
          <c:order val="1"/>
          <c:tx>
            <c:v>ES</c:v>
          </c:tx>
          <c:spPr>
            <a:solidFill>
              <a:srgbClr val="FF0000"/>
            </a:solidFill>
            <a:ln w="25400" cap="flat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 cap="flat">
                <a:solidFill>
                  <a:srgbClr val="0000FF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0"/>
              <c:pt idx="0">
                <c:v>2009</c:v>
              </c:pt>
              <c:pt idx="1">
                <c:v>1</c:v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</c:strLit>
          </c:cat>
          <c:val>
            <c:numLit>
              <c:ptCount val="60"/>
              <c:pt idx="0">
                <c:v>183.245000</c:v>
              </c:pt>
              <c:pt idx="1">
                <c:v>195.028000</c:v>
              </c:pt>
              <c:pt idx="2">
                <c:v>191.527000</c:v>
              </c:pt>
              <c:pt idx="3">
                <c:v>193.647000</c:v>
              </c:pt>
              <c:pt idx="4">
                <c:v>186.466000</c:v>
              </c:pt>
              <c:pt idx="5">
                <c:v>188.539000</c:v>
              </c:pt>
              <c:pt idx="6">
                <c:v>185.811000</c:v>
              </c:pt>
              <c:pt idx="7">
                <c:v>178.064000</c:v>
              </c:pt>
              <c:pt idx="8">
                <c:v>175.705000</c:v>
              </c:pt>
              <c:pt idx="9">
                <c:v>170.781000</c:v>
              </c:pt>
              <c:pt idx="10">
                <c:v>170.051000</c:v>
              </c:pt>
              <c:pt idx="11">
                <c:v>166.279000</c:v>
              </c:pt>
              <c:pt idx="12">
                <c:v>168.535000</c:v>
              </c:pt>
              <c:pt idx="13">
                <c:v>167.456000</c:v>
              </c:pt>
              <c:pt idx="14">
                <c:v>175.963000</c:v>
              </c:pt>
              <c:pt idx="15">
                <c:v>172.841000</c:v>
              </c:pt>
              <c:pt idx="16">
                <c:v>170.859000</c:v>
              </c:pt>
              <c:pt idx="17">
                <c:v>177.804000</c:v>
              </c:pt>
              <c:pt idx="18">
                <c:v>176.386000</c:v>
              </c:pt>
              <c:pt idx="19">
                <c:v>186.016000</c:v>
              </c:pt>
              <c:pt idx="20">
                <c:v>185.781000</c:v>
              </c:pt>
              <c:pt idx="21">
                <c:v>183.367000</c:v>
              </c:pt>
              <c:pt idx="22">
                <c:v>185.172000</c:v>
              </c:pt>
              <c:pt idx="23">
                <c:v>185.232000</c:v>
              </c:pt>
              <c:pt idx="24">
                <c:v>189.894000</c:v>
              </c:pt>
              <c:pt idx="25">
                <c:v>190.911000</c:v>
              </c:pt>
              <c:pt idx="26">
                <c:v>193.468000</c:v>
              </c:pt>
              <c:pt idx="27">
                <c:v>201.809000</c:v>
              </c:pt>
              <c:pt idx="28">
                <c:v>207.733000</c:v>
              </c:pt>
              <c:pt idx="29">
                <c:v>201.205000</c:v>
              </c:pt>
              <c:pt idx="30">
                <c:v>208.383000</c:v>
              </c:pt>
              <c:pt idx="31">
                <c:v>209.340000</c:v>
              </c:pt>
              <c:pt idx="32">
                <c:v>203.745000</c:v>
              </c:pt>
              <c:pt idx="33">
                <c:v>209.736000</c:v>
              </c:pt>
              <c:pt idx="34">
                <c:v>216.741000</c:v>
              </c:pt>
              <c:pt idx="35">
                <c:v>224.329000</c:v>
              </c:pt>
              <c:pt idx="36">
                <c:v>234.193000</c:v>
              </c:pt>
              <c:pt idx="37">
                <c:v>242.800000</c:v>
              </c:pt>
              <c:pt idx="38">
                <c:v>242.468000</c:v>
              </c:pt>
              <c:pt idx="39">
                <c:v>247.578000</c:v>
              </c:pt>
              <c:pt idx="40">
                <c:v>245.523000</c:v>
              </c:pt>
              <c:pt idx="41">
                <c:v>236.331000</c:v>
              </c:pt>
              <c:pt idx="42">
                <c:v>235.986000</c:v>
              </c:pt>
              <c:pt idx="43">
                <c:v>235.163000</c:v>
              </c:pt>
              <c:pt idx="44">
                <c:v>241.836000</c:v>
              </c:pt>
              <c:pt idx="45">
                <c:v>242.315000</c:v>
              </c:pt>
              <c:pt idx="46">
                <c:v>242.182000</c:v>
              </c:pt>
              <c:pt idx="47">
                <c:v>228.622000</c:v>
              </c:pt>
              <c:pt idx="48">
                <c:v>235.806000</c:v>
              </c:pt>
              <c:pt idx="49">
                <c:v>251.745000</c:v>
              </c:pt>
              <c:pt idx="50">
                <c:v>255.493000</c:v>
              </c:pt>
              <c:pt idx="51">
                <c:v>245.436000</c:v>
              </c:pt>
              <c:pt idx="52">
                <c:v>247.800000</c:v>
              </c:pt>
              <c:pt idx="53">
                <c:v>252.107000</c:v>
              </c:pt>
              <c:pt idx="54">
                <c:v>246.024000</c:v>
              </c:pt>
              <c:pt idx="55">
                <c:v>249.269000</c:v>
              </c:pt>
              <c:pt idx="56">
                <c:v>250.672000</c:v>
              </c:pt>
              <c:pt idx="57">
                <c:v>235.346000</c:v>
              </c:pt>
              <c:pt idx="58">
                <c:v>0.000000</c:v>
              </c:pt>
              <c:pt idx="59">
                <c:v>0.000000</c:v>
              </c:pt>
            </c:numLit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tickLblSkip val="3"/>
        <c:noMultiLvlLbl val="1"/>
      </c:catAx>
      <c:valAx>
        <c:axId val="2094734553"/>
        <c:scaling>
          <c:orientation val="minMax"/>
          <c:max val="374"/>
          <c:min val="15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2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trike="noStrike" sz="1200" u="none">
                    <a:solidFill>
                      <a:srgbClr val="000000"/>
                    </a:solidFill>
                    <a:latin typeface="Arial"/>
                  </a:rPr>
                  <a:t>€uro/ 100kg</a:t>
                </a:r>
              </a:p>
            </c:rich>
          </c:tx>
          <c:layout/>
          <c:overlay val="1"/>
        </c:title>
        <c:numFmt formatCode="0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24.8889"/>
        <c:minorUnit val="12.4444"/>
      </c:valAx>
      <c:spPr>
        <a:solidFill>
          <a:srgbClr val="FFFFCC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75705"/>
          <c:y val="0.456965"/>
          <c:w val="0.124295"/>
          <c:h val="0.0538767"/>
        </c:manualLayout>
      </c:layout>
      <c:overlay val="1"/>
      <c:spPr>
        <a:solidFill>
          <a:srgbClr val="FFFFFF"/>
        </a:solidFill>
        <a:ln w="317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b="0" i="0" strike="noStrike" sz="800" u="non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000000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481890</xdr:colOff>
      <xdr:row>54</xdr:row>
      <xdr:rowOff>4033</xdr:rowOff>
    </xdr:from>
    <xdr:to>
      <xdr:col>17</xdr:col>
      <xdr:colOff>820836</xdr:colOff>
      <xdr:row>75</xdr:row>
      <xdr:rowOff>156955</xdr:rowOff>
    </xdr:to>
    <xdr:graphicFrame>
      <xdr:nvGraphicFramePr>
        <xdr:cNvPr id="2" name="Chart 2"/>
        <xdr:cNvGraphicFramePr/>
      </xdr:nvGraphicFramePr>
      <xdr:xfrm>
        <a:off x="9562390" y="8900383"/>
        <a:ext cx="7450947" cy="35533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331537</xdr:colOff>
      <xdr:row>47</xdr:row>
      <xdr:rowOff>154669</xdr:rowOff>
    </xdr:from>
    <xdr:to>
      <xdr:col>18</xdr:col>
      <xdr:colOff>725660</xdr:colOff>
      <xdr:row>66</xdr:row>
      <xdr:rowOff>147921</xdr:rowOff>
    </xdr:to>
    <xdr:graphicFrame>
      <xdr:nvGraphicFramePr>
        <xdr:cNvPr id="12" name="Chart 12"/>
        <xdr:cNvGraphicFramePr/>
      </xdr:nvGraphicFramePr>
      <xdr:xfrm>
        <a:off x="9208837" y="7765144"/>
        <a:ext cx="5817024" cy="30698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46</xdr:col>
      <xdr:colOff>538215</xdr:colOff>
      <xdr:row>215</xdr:row>
      <xdr:rowOff>139954</xdr:rowOff>
    </xdr:from>
    <xdr:to>
      <xdr:col>59</xdr:col>
      <xdr:colOff>609695</xdr:colOff>
      <xdr:row>250</xdr:row>
      <xdr:rowOff>55145</xdr:rowOff>
    </xdr:to>
    <xdr:graphicFrame>
      <xdr:nvGraphicFramePr>
        <xdr:cNvPr id="14" name="Chart 14"/>
        <xdr:cNvGraphicFramePr/>
      </xdr:nvGraphicFramePr>
      <xdr:xfrm>
        <a:off x="36707815" y="35553904"/>
        <a:ext cx="8986881" cy="55825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35</xdr:col>
      <xdr:colOff>805108</xdr:colOff>
      <xdr:row>41</xdr:row>
      <xdr:rowOff>131036</xdr:rowOff>
    </xdr:from>
    <xdr:to>
      <xdr:col>47</xdr:col>
      <xdr:colOff>687377</xdr:colOff>
      <xdr:row>66</xdr:row>
      <xdr:rowOff>35966</xdr:rowOff>
    </xdr:to>
    <xdr:graphicFrame>
      <xdr:nvGraphicFramePr>
        <xdr:cNvPr id="16" name="Chart 16"/>
        <xdr:cNvGraphicFramePr/>
      </xdr:nvGraphicFramePr>
      <xdr:xfrm>
        <a:off x="19766208" y="6950936"/>
        <a:ext cx="9788270" cy="395305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Rabobank">
  <a:themeElements>
    <a:clrScheme name="Rabob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60066"/>
      </a:accent1>
      <a:accent2>
        <a:srgbClr val="334477"/>
      </a:accent2>
      <a:accent3>
        <a:srgbClr val="777777"/>
      </a:accent3>
      <a:accent4>
        <a:srgbClr val="AA7799"/>
      </a:accent4>
      <a:accent5>
        <a:srgbClr val="88AACC"/>
      </a:accent5>
      <a:accent6>
        <a:srgbClr val="AAAAAA"/>
      </a:accent6>
      <a:hlink>
        <a:srgbClr val="0000FF"/>
      </a:hlink>
      <a:folHlink>
        <a:srgbClr val="FF00FF"/>
      </a:folHlink>
    </a:clrScheme>
    <a:fontScheme name="Rabob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Rabob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Verdana"/>
            <a:ea typeface="Verdana"/>
            <a:cs typeface="Verdana"/>
            <a:sym typeface="Verdan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Verdana"/>
            <a:ea typeface="Verdana"/>
            <a:cs typeface="Verdana"/>
            <a:sym typeface="Verdan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http://epp.eurostat.ec.europa.eu/newxtweb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DO123"/>
  <sheetViews>
    <sheetView workbookViewId="0" showGridLines="0" defaultGridColor="1"/>
  </sheetViews>
  <sheetFormatPr defaultColWidth="8.83333" defaultRowHeight="12.75" customHeight="1" outlineLevelRow="0" outlineLevelCol="0"/>
  <cols>
    <col min="1" max="1" width="9" style="1" customWidth="1"/>
    <col min="2" max="2" width="9.67188" style="1" customWidth="1"/>
    <col min="3" max="3" width="9.17188" style="1" customWidth="1"/>
    <col min="4" max="4" width="11.3516" style="1" customWidth="1"/>
    <col min="5" max="5" width="15.6719" style="1" customWidth="1"/>
    <col min="6" max="6" width="13.1719" style="1" customWidth="1"/>
    <col min="7" max="7" width="11.8516" style="1" customWidth="1"/>
    <col min="8" max="8" width="11.8516" style="1" customWidth="1"/>
    <col min="9" max="9" width="11.8516" style="1" customWidth="1"/>
    <col min="10" max="10" width="15.6719" style="1" customWidth="1"/>
    <col min="11" max="11" width="15.5" style="1" customWidth="1"/>
    <col min="12" max="12" width="14.3516" style="1" customWidth="1"/>
    <col min="13" max="13" width="11.8516" style="1" customWidth="1"/>
    <col min="14" max="14" width="11.8516" style="1" customWidth="1"/>
    <col min="15" max="15" width="11.8516" style="1" customWidth="1"/>
    <col min="16" max="16" width="11.8516" style="1" customWidth="1"/>
    <col min="17" max="17" width="16.1719" style="1" customWidth="1"/>
    <col min="18" max="18" width="13.5" style="1" customWidth="1"/>
    <col min="19" max="19" width="11.8516" style="1" customWidth="1"/>
    <col min="20" max="20" width="11.8516" style="1" customWidth="1"/>
    <col min="21" max="21" width="9" style="1" customWidth="1"/>
    <col min="22" max="22" width="9" style="1" customWidth="1"/>
    <col min="23" max="23" width="10.8516" style="1" customWidth="1"/>
    <col min="24" max="24" width="10.8516" style="1" customWidth="1"/>
    <col min="25" max="25" width="10.8516" style="1" customWidth="1"/>
    <col min="26" max="26" width="10.8516" style="1" customWidth="1"/>
    <col min="27" max="27" width="10.8516" style="1" customWidth="1"/>
    <col min="28" max="28" width="10.8516" style="1" customWidth="1"/>
    <col min="29" max="29" width="7.5" style="1" customWidth="1"/>
    <col min="30" max="30" width="13.1719" style="1" customWidth="1"/>
    <col min="31" max="31" width="11.8516" style="1" customWidth="1"/>
    <col min="32" max="32" width="12.6719" style="1" customWidth="1"/>
    <col min="33" max="33" width="10.8516" style="1" customWidth="1"/>
    <col min="34" max="34" width="9" style="1" customWidth="1"/>
    <col min="35" max="35" width="9" style="1" customWidth="1"/>
    <col min="36" max="36" width="9" style="1" customWidth="1"/>
    <col min="37" max="37" width="9" style="1" customWidth="1"/>
    <col min="38" max="38" width="22.8516" style="1" customWidth="1"/>
    <col min="39" max="39" width="12.8516" style="1" customWidth="1"/>
    <col min="40" max="40" width="9" style="1" customWidth="1"/>
    <col min="41" max="41" width="19.1719" style="1" customWidth="1"/>
    <col min="42" max="42" width="10.3516" style="1" customWidth="1"/>
    <col min="43" max="43" width="10.3516" style="1" customWidth="1"/>
    <col min="44" max="44" width="10.3516" style="1" customWidth="1"/>
    <col min="45" max="45" width="24" style="1" customWidth="1"/>
    <col min="46" max="46" width="14.8516" style="1" customWidth="1"/>
    <col min="47" max="47" width="8" style="1" customWidth="1"/>
    <col min="48" max="48" width="19.1719" style="1" customWidth="1"/>
    <col min="49" max="49" width="9" style="1" customWidth="1"/>
    <col min="50" max="50" width="9" style="1" customWidth="1"/>
    <col min="51" max="51" width="9" style="1" customWidth="1"/>
    <col min="52" max="52" width="9" style="1" customWidth="1"/>
    <col min="53" max="53" width="9" style="1" customWidth="1"/>
    <col min="54" max="54" width="9" style="1" customWidth="1"/>
    <col min="55" max="55" width="18.8516" style="1" customWidth="1"/>
    <col min="56" max="56" width="7.5" style="1" customWidth="1"/>
    <col min="57" max="57" width="19.8516" style="1" customWidth="1"/>
    <col min="58" max="58" width="23.3516" style="1" customWidth="1"/>
    <col min="59" max="59" width="9" style="1" customWidth="1"/>
    <col min="60" max="60" width="9" style="1" customWidth="1"/>
    <col min="61" max="61" width="9" style="1" customWidth="1"/>
    <col min="62" max="62" width="9" style="1" customWidth="1"/>
    <col min="63" max="63" width="9" style="1" customWidth="1"/>
    <col min="64" max="64" width="9" style="1" customWidth="1"/>
    <col min="65" max="65" width="9" style="1" customWidth="1"/>
    <col min="66" max="66" width="9" style="1" customWidth="1"/>
    <col min="67" max="67" width="9" style="1" customWidth="1"/>
    <col min="68" max="68" width="5.17188" style="1" customWidth="1"/>
    <col min="69" max="69" width="9.17188" style="1" customWidth="1"/>
    <col min="70" max="70" width="9.35156" style="1" customWidth="1"/>
    <col min="71" max="71" width="9.17188" style="1" customWidth="1"/>
    <col min="72" max="72" width="9.17188" style="1" customWidth="1"/>
    <col min="73" max="73" width="9.17188" style="1" customWidth="1"/>
    <col min="74" max="74" width="9.35156" style="1" customWidth="1"/>
    <col min="75" max="75" width="9.35156" style="1" customWidth="1"/>
    <col min="76" max="76" width="9.17188" style="1" customWidth="1"/>
    <col min="77" max="77" width="9.17188" style="1" customWidth="1"/>
    <col min="78" max="78" width="9.17188" style="1" customWidth="1"/>
    <col min="79" max="79" width="9" style="1" customWidth="1"/>
    <col min="80" max="80" width="9" style="1" customWidth="1"/>
    <col min="81" max="81" width="9" style="1" customWidth="1"/>
    <col min="82" max="82" width="9" style="1" customWidth="1"/>
    <col min="83" max="83" width="9" style="1" customWidth="1"/>
    <col min="84" max="84" width="9" style="1" customWidth="1"/>
    <col min="85" max="85" width="9" style="1" customWidth="1"/>
    <col min="86" max="86" width="9" style="1" customWidth="1"/>
    <col min="87" max="87" width="9" style="1" customWidth="1"/>
    <col min="88" max="88" width="9" style="1" customWidth="1"/>
    <col min="89" max="89" width="9" style="1" customWidth="1"/>
    <col min="90" max="90" width="9" style="1" customWidth="1"/>
    <col min="91" max="91" width="9" style="1" customWidth="1"/>
    <col min="92" max="92" width="9" style="1" customWidth="1"/>
    <col min="93" max="93" width="9" style="1" customWidth="1"/>
    <col min="94" max="94" width="9" style="1" customWidth="1"/>
    <col min="95" max="95" width="9" style="1" customWidth="1"/>
    <col min="96" max="96" width="9" style="1" customWidth="1"/>
    <col min="97" max="97" width="9" style="1" customWidth="1"/>
    <col min="98" max="98" width="9" style="1" customWidth="1"/>
    <col min="99" max="99" width="9" style="1" customWidth="1"/>
    <col min="100" max="100" width="14.5" style="1" customWidth="1"/>
    <col min="101" max="101" width="14.5" style="1" customWidth="1"/>
    <col min="102" max="102" width="22" style="1" customWidth="1"/>
    <col min="103" max="103" width="15.3516" style="1" customWidth="1"/>
    <col min="104" max="104" width="9" style="1" customWidth="1"/>
    <col min="105" max="105" width="12" style="1" customWidth="1"/>
    <col min="106" max="106" width="12.8516" style="1" customWidth="1"/>
    <col min="107" max="107" width="12.5" style="1" customWidth="1"/>
    <col min="108" max="108" width="9" style="1" customWidth="1"/>
    <col min="109" max="109" width="14.3516" style="1" customWidth="1"/>
    <col min="110" max="110" width="8.5" style="1" customWidth="1"/>
    <col min="111" max="111" width="12.8516" style="1" customWidth="1"/>
    <col min="112" max="112" width="6.85156" style="1" customWidth="1"/>
    <col min="113" max="113" width="7.67188" style="1" customWidth="1"/>
    <col min="114" max="114" width="7.85156" style="1" customWidth="1"/>
    <col min="115" max="115" width="9" style="1" customWidth="1"/>
    <col min="116" max="116" width="9" style="1" customWidth="1"/>
    <col min="117" max="117" width="9" style="1" customWidth="1"/>
    <col min="118" max="118" width="27.3516" style="1" customWidth="1"/>
    <col min="119" max="119" width="18.3516" style="1" customWidth="1"/>
    <col min="120" max="256" width="8.8515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  <c r="BH1" t="s" s="5">
        <v>1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7"/>
      <c r="CV1" s="8"/>
      <c r="CW1" s="8"/>
      <c r="CX1" s="9"/>
      <c r="CY1" s="9"/>
      <c r="CZ1" s="7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1"/>
      <c r="DL1" s="2"/>
      <c r="DM1" s="2"/>
      <c r="DN1" s="3"/>
      <c r="DO1" s="3"/>
    </row>
    <row r="2" ht="12.75" customHeight="1">
      <c r="A2" s="4"/>
      <c r="B2" t="s" s="12">
        <v>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  <c r="U2" t="s" s="15">
        <v>3</v>
      </c>
      <c r="V2" s="16"/>
      <c r="W2" s="16"/>
      <c r="X2" s="16"/>
      <c r="Y2" s="16"/>
      <c r="Z2" s="16"/>
      <c r="AA2" s="16"/>
      <c r="AB2" s="16"/>
      <c r="AC2" s="17"/>
      <c r="AD2" t="s" s="18">
        <v>4</v>
      </c>
      <c r="AE2" s="19"/>
      <c r="AF2" s="19"/>
      <c r="AG2" s="19"/>
      <c r="AH2" s="20"/>
      <c r="AI2" t="s" s="18">
        <v>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21"/>
      <c r="BF2" s="17"/>
      <c r="BG2" s="7"/>
      <c r="BH2" t="s" s="22">
        <v>6</v>
      </c>
      <c r="BI2" s="23"/>
      <c r="BJ2" s="23"/>
      <c r="BK2" s="23"/>
      <c r="BL2" s="23"/>
      <c r="BM2" s="23"/>
      <c r="BN2" s="23"/>
      <c r="BO2" s="23"/>
      <c r="BP2" s="24"/>
      <c r="BQ2" t="s" s="22">
        <v>7</v>
      </c>
      <c r="BR2" s="23"/>
      <c r="BS2" s="23"/>
      <c r="BT2" s="23"/>
      <c r="BU2" s="23"/>
      <c r="BV2" s="23"/>
      <c r="BW2" s="23"/>
      <c r="BX2" s="23"/>
      <c r="BY2" s="23"/>
      <c r="BZ2" s="23"/>
      <c r="CA2" s="24"/>
      <c r="CB2" t="s" s="22">
        <v>8</v>
      </c>
      <c r="CC2" s="23"/>
      <c r="CD2" s="23"/>
      <c r="CE2" s="23"/>
      <c r="CF2" s="23"/>
      <c r="CG2" s="23"/>
      <c r="CH2" s="23"/>
      <c r="CI2" s="23"/>
      <c r="CJ2" s="24"/>
      <c r="CK2" t="s" s="22">
        <v>9</v>
      </c>
      <c r="CL2" s="23"/>
      <c r="CM2" s="23"/>
      <c r="CN2" s="23"/>
      <c r="CO2" s="23"/>
      <c r="CP2" s="23"/>
      <c r="CQ2" s="23"/>
      <c r="CR2" s="23"/>
      <c r="CS2" s="23"/>
      <c r="CT2" s="23"/>
      <c r="CU2" s="7"/>
      <c r="CV2" s="25"/>
      <c r="CW2" s="25"/>
      <c r="CX2" s="26"/>
      <c r="CY2" s="26"/>
      <c r="CZ2" s="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11"/>
      <c r="DL2" s="2"/>
      <c r="DM2" s="4"/>
      <c r="DN2" s="17"/>
      <c r="DO2" s="28"/>
    </row>
    <row r="3" ht="12.75" customHeight="1">
      <c r="A3" s="4"/>
      <c r="B3" t="s" s="29">
        <v>10</v>
      </c>
      <c r="C3" s="30"/>
      <c r="D3" s="30"/>
      <c r="E3" s="30"/>
      <c r="F3" s="30"/>
      <c r="G3" s="30"/>
      <c r="H3" t="s" s="29">
        <v>11</v>
      </c>
      <c r="I3" s="31"/>
      <c r="J3" s="31"/>
      <c r="K3" s="31"/>
      <c r="L3" s="31"/>
      <c r="M3" s="31"/>
      <c r="N3" t="s" s="29">
        <v>12</v>
      </c>
      <c r="O3" s="31"/>
      <c r="P3" s="31"/>
      <c r="Q3" s="31"/>
      <c r="R3" s="31"/>
      <c r="S3" s="31"/>
      <c r="T3" s="7"/>
      <c r="U3" t="s" s="18">
        <v>13</v>
      </c>
      <c r="V3" s="32"/>
      <c r="W3" s="32"/>
      <c r="X3" s="32"/>
      <c r="Y3" t="s" s="18">
        <v>12</v>
      </c>
      <c r="Z3" s="19"/>
      <c r="AA3" s="19"/>
      <c r="AB3" s="19"/>
      <c r="AC3" s="32"/>
      <c r="AD3" t="s" s="18">
        <v>13</v>
      </c>
      <c r="AE3" s="19"/>
      <c r="AF3" t="s" s="18">
        <v>14</v>
      </c>
      <c r="AG3" s="19"/>
      <c r="AH3" s="20"/>
      <c r="AI3" t="s" s="15">
        <v>15</v>
      </c>
      <c r="AJ3" s="16"/>
      <c r="AK3" s="16"/>
      <c r="AL3" s="16"/>
      <c r="AM3" s="16"/>
      <c r="AN3" s="16"/>
      <c r="AO3" s="16"/>
      <c r="AP3" t="s" s="15">
        <v>16</v>
      </c>
      <c r="AQ3" s="16"/>
      <c r="AR3" s="16"/>
      <c r="AS3" s="16"/>
      <c r="AT3" s="16"/>
      <c r="AU3" s="16"/>
      <c r="AV3" s="16"/>
      <c r="AW3" t="s" s="15">
        <v>17</v>
      </c>
      <c r="AX3" s="16"/>
      <c r="AY3" s="16"/>
      <c r="AZ3" s="16"/>
      <c r="BA3" s="16"/>
      <c r="BB3" s="16"/>
      <c r="BC3" s="16"/>
      <c r="BD3" s="33"/>
      <c r="BE3" t="s" s="15">
        <v>18</v>
      </c>
      <c r="BF3" s="16"/>
      <c r="BG3" s="7"/>
      <c r="BH3" s="34">
        <v>401</v>
      </c>
      <c r="BI3" s="34">
        <v>402</v>
      </c>
      <c r="BJ3" s="34">
        <v>403</v>
      </c>
      <c r="BK3" s="34">
        <v>404</v>
      </c>
      <c r="BL3" s="34">
        <v>405</v>
      </c>
      <c r="BM3" s="34">
        <v>406</v>
      </c>
      <c r="BN3" s="34">
        <v>3501.1</v>
      </c>
      <c r="BO3" s="24">
        <v>3501.9</v>
      </c>
      <c r="BP3" s="24"/>
      <c r="BQ3" s="24">
        <v>401</v>
      </c>
      <c r="BR3" s="24">
        <v>402</v>
      </c>
      <c r="BS3" s="24">
        <v>40210</v>
      </c>
      <c r="BT3" s="24">
        <v>40221</v>
      </c>
      <c r="BU3" s="24">
        <v>403</v>
      </c>
      <c r="BV3" s="24">
        <v>404</v>
      </c>
      <c r="BW3" s="24">
        <v>405</v>
      </c>
      <c r="BX3" s="24">
        <v>406</v>
      </c>
      <c r="BY3" s="24">
        <v>3501.1</v>
      </c>
      <c r="BZ3" s="24">
        <v>3501.9</v>
      </c>
      <c r="CA3" s="24"/>
      <c r="CB3" s="34">
        <v>401</v>
      </c>
      <c r="CC3" s="34">
        <v>402</v>
      </c>
      <c r="CD3" s="34">
        <v>403</v>
      </c>
      <c r="CE3" s="34">
        <v>404</v>
      </c>
      <c r="CF3" s="34">
        <v>405</v>
      </c>
      <c r="CG3" s="34">
        <v>406</v>
      </c>
      <c r="CH3" s="34">
        <v>3501.1</v>
      </c>
      <c r="CI3" s="24">
        <v>3501.9</v>
      </c>
      <c r="CJ3" s="24"/>
      <c r="CK3" s="24">
        <v>401</v>
      </c>
      <c r="CL3" s="24">
        <v>402</v>
      </c>
      <c r="CM3" s="24">
        <v>40210</v>
      </c>
      <c r="CN3" s="24">
        <v>40221</v>
      </c>
      <c r="CO3" s="24">
        <v>403</v>
      </c>
      <c r="CP3" s="24">
        <v>404</v>
      </c>
      <c r="CQ3" s="24">
        <v>405</v>
      </c>
      <c r="CR3" s="24">
        <v>406</v>
      </c>
      <c r="CS3" s="24">
        <v>3501.1</v>
      </c>
      <c r="CT3" s="24">
        <v>3501.9</v>
      </c>
      <c r="CU3" s="7"/>
      <c r="CV3" t="s" s="35">
        <v>19</v>
      </c>
      <c r="CW3" s="36"/>
      <c r="CX3" s="36"/>
      <c r="CY3" s="36"/>
      <c r="CZ3" s="7"/>
      <c r="DA3" t="s" s="37">
        <v>20</v>
      </c>
      <c r="DB3" s="38"/>
      <c r="DC3" s="38"/>
      <c r="DD3" s="38"/>
      <c r="DE3" s="38"/>
      <c r="DF3" s="38"/>
      <c r="DG3" s="38"/>
      <c r="DH3" s="38"/>
      <c r="DI3" s="38"/>
      <c r="DJ3" s="38"/>
      <c r="DK3" s="11"/>
      <c r="DL3" s="2"/>
      <c r="DM3" s="4"/>
      <c r="DN3" s="32"/>
      <c r="DO3" s="39"/>
    </row>
    <row r="4" ht="24.75" customHeight="1">
      <c r="A4" s="4"/>
      <c r="B4" t="s" s="40">
        <v>21</v>
      </c>
      <c r="C4" t="s" s="40">
        <v>22</v>
      </c>
      <c r="D4" t="s" s="40">
        <v>23</v>
      </c>
      <c r="E4" t="s" s="40">
        <v>24</v>
      </c>
      <c r="F4" t="s" s="40">
        <v>25</v>
      </c>
      <c r="G4" t="s" s="40">
        <v>26</v>
      </c>
      <c r="H4" t="s" s="40">
        <v>21</v>
      </c>
      <c r="I4" t="s" s="40">
        <v>22</v>
      </c>
      <c r="J4" t="s" s="40">
        <v>23</v>
      </c>
      <c r="K4" t="s" s="40">
        <v>24</v>
      </c>
      <c r="L4" t="s" s="40">
        <v>25</v>
      </c>
      <c r="M4" t="s" s="40">
        <v>26</v>
      </c>
      <c r="N4" t="s" s="40">
        <v>21</v>
      </c>
      <c r="O4" t="s" s="40">
        <v>22</v>
      </c>
      <c r="P4" t="s" s="40">
        <v>23</v>
      </c>
      <c r="Q4" t="s" s="40">
        <v>24</v>
      </c>
      <c r="R4" t="s" s="40">
        <v>25</v>
      </c>
      <c r="S4" t="s" s="40">
        <v>26</v>
      </c>
      <c r="T4" s="41"/>
      <c r="U4" t="s" s="42">
        <v>27</v>
      </c>
      <c r="V4" t="s" s="42">
        <v>28</v>
      </c>
      <c r="W4" t="s" s="42">
        <v>29</v>
      </c>
      <c r="X4" t="s" s="42">
        <v>30</v>
      </c>
      <c r="Y4" t="s" s="42">
        <v>27</v>
      </c>
      <c r="Z4" t="s" s="42">
        <v>28</v>
      </c>
      <c r="AA4" t="s" s="42">
        <v>29</v>
      </c>
      <c r="AB4" t="s" s="42">
        <v>30</v>
      </c>
      <c r="AC4" s="21"/>
      <c r="AD4" t="s" s="42">
        <v>31</v>
      </c>
      <c r="AE4" t="s" s="42">
        <v>32</v>
      </c>
      <c r="AF4" t="s" s="42">
        <v>31</v>
      </c>
      <c r="AG4" t="s" s="42">
        <v>32</v>
      </c>
      <c r="AH4" s="20"/>
      <c r="AI4" t="s" s="42">
        <v>33</v>
      </c>
      <c r="AJ4" t="s" s="42">
        <v>34</v>
      </c>
      <c r="AK4" t="s" s="42">
        <v>35</v>
      </c>
      <c r="AL4" t="s" s="42">
        <v>36</v>
      </c>
      <c r="AM4" t="s" s="42">
        <v>37</v>
      </c>
      <c r="AN4" t="s" s="42">
        <v>38</v>
      </c>
      <c r="AO4" t="s" s="42">
        <v>39</v>
      </c>
      <c r="AP4" t="s" s="42">
        <v>33</v>
      </c>
      <c r="AQ4" t="s" s="42">
        <v>34</v>
      </c>
      <c r="AR4" t="s" s="42">
        <v>35</v>
      </c>
      <c r="AS4" t="s" s="42">
        <v>36</v>
      </c>
      <c r="AT4" t="s" s="42">
        <v>37</v>
      </c>
      <c r="AU4" t="s" s="42">
        <v>38</v>
      </c>
      <c r="AV4" t="s" s="42">
        <v>39</v>
      </c>
      <c r="AW4" t="s" s="42">
        <v>33</v>
      </c>
      <c r="AX4" t="s" s="42">
        <v>34</v>
      </c>
      <c r="AY4" t="s" s="42">
        <v>35</v>
      </c>
      <c r="AZ4" t="s" s="42">
        <v>36</v>
      </c>
      <c r="BA4" t="s" s="42">
        <v>37</v>
      </c>
      <c r="BB4" t="s" s="42">
        <v>38</v>
      </c>
      <c r="BC4" t="s" s="42">
        <v>39</v>
      </c>
      <c r="BD4" s="21"/>
      <c r="BE4" t="s" s="42">
        <v>33</v>
      </c>
      <c r="BF4" t="s" s="42">
        <v>38</v>
      </c>
      <c r="BG4" s="7"/>
      <c r="BH4" t="s" s="43">
        <v>40</v>
      </c>
      <c r="BI4" t="s" s="43">
        <v>41</v>
      </c>
      <c r="BJ4" t="s" s="43">
        <v>42</v>
      </c>
      <c r="BK4" t="s" s="43">
        <v>43</v>
      </c>
      <c r="BL4" t="s" s="43">
        <v>33</v>
      </c>
      <c r="BM4" t="s" s="43">
        <v>34</v>
      </c>
      <c r="BN4" t="s" s="43">
        <v>44</v>
      </c>
      <c r="BO4" t="s" s="43">
        <v>45</v>
      </c>
      <c r="BP4" s="24"/>
      <c r="BQ4" t="s" s="43">
        <v>40</v>
      </c>
      <c r="BR4" t="s" s="43">
        <v>41</v>
      </c>
      <c r="BS4" t="s" s="44">
        <v>38</v>
      </c>
      <c r="BT4" t="s" s="44">
        <v>46</v>
      </c>
      <c r="BU4" t="s" s="43">
        <v>42</v>
      </c>
      <c r="BV4" t="s" s="43">
        <v>43</v>
      </c>
      <c r="BW4" t="s" s="43">
        <v>33</v>
      </c>
      <c r="BX4" t="s" s="43">
        <v>34</v>
      </c>
      <c r="BY4" t="s" s="43">
        <v>44</v>
      </c>
      <c r="BZ4" t="s" s="43">
        <v>45</v>
      </c>
      <c r="CA4" s="24"/>
      <c r="CB4" t="s" s="43">
        <v>40</v>
      </c>
      <c r="CC4" t="s" s="43">
        <v>41</v>
      </c>
      <c r="CD4" t="s" s="43">
        <v>42</v>
      </c>
      <c r="CE4" t="s" s="43">
        <v>43</v>
      </c>
      <c r="CF4" t="s" s="43">
        <v>33</v>
      </c>
      <c r="CG4" t="s" s="43">
        <v>34</v>
      </c>
      <c r="CH4" t="s" s="43">
        <v>44</v>
      </c>
      <c r="CI4" t="s" s="43">
        <v>45</v>
      </c>
      <c r="CJ4" s="24"/>
      <c r="CK4" t="s" s="43">
        <v>40</v>
      </c>
      <c r="CL4" t="s" s="43">
        <v>41</v>
      </c>
      <c r="CM4" t="s" s="44">
        <v>38</v>
      </c>
      <c r="CN4" t="s" s="44">
        <v>46</v>
      </c>
      <c r="CO4" t="s" s="43">
        <v>42</v>
      </c>
      <c r="CP4" t="s" s="43">
        <v>43</v>
      </c>
      <c r="CQ4" t="s" s="43">
        <v>33</v>
      </c>
      <c r="CR4" t="s" s="43">
        <v>34</v>
      </c>
      <c r="CS4" t="s" s="43">
        <v>44</v>
      </c>
      <c r="CT4" t="s" s="43">
        <v>45</v>
      </c>
      <c r="CU4" s="7"/>
      <c r="CV4" t="s" s="45">
        <v>47</v>
      </c>
      <c r="CW4" t="s" s="45">
        <v>48</v>
      </c>
      <c r="CX4" t="s" s="46">
        <v>49</v>
      </c>
      <c r="CY4" t="s" s="47">
        <v>50</v>
      </c>
      <c r="CZ4" s="7"/>
      <c r="DA4" t="s" s="48">
        <v>51</v>
      </c>
      <c r="DB4" t="s" s="48">
        <v>52</v>
      </c>
      <c r="DC4" t="s" s="48">
        <v>53</v>
      </c>
      <c r="DD4" t="s" s="48">
        <v>54</v>
      </c>
      <c r="DE4" t="s" s="48">
        <v>55</v>
      </c>
      <c r="DF4" t="s" s="48">
        <v>56</v>
      </c>
      <c r="DG4" t="s" s="48">
        <v>57</v>
      </c>
      <c r="DH4" t="s" s="48">
        <v>58</v>
      </c>
      <c r="DI4" t="s" s="48">
        <v>59</v>
      </c>
      <c r="DJ4" t="s" s="48">
        <v>60</v>
      </c>
      <c r="DK4" s="11"/>
      <c r="DL4" s="2"/>
      <c r="DM4" s="4"/>
      <c r="DN4" t="s" s="42">
        <v>61</v>
      </c>
      <c r="DO4" t="s" s="49">
        <v>14</v>
      </c>
    </row>
    <row r="5" ht="12.75" customHeight="1">
      <c r="A5" s="50">
        <v>39083</v>
      </c>
      <c r="B5" s="51">
        <v>2497</v>
      </c>
      <c r="C5" s="51">
        <v>2333</v>
      </c>
      <c r="D5" s="51">
        <v>2527</v>
      </c>
      <c r="E5" s="51">
        <v>1020</v>
      </c>
      <c r="F5" s="51">
        <v>2760</v>
      </c>
      <c r="G5" s="51">
        <v>2840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  <c r="U5" s="17">
        <v>10960.8</v>
      </c>
      <c r="V5" s="17">
        <v>8185</v>
      </c>
      <c r="W5" s="17"/>
      <c r="X5" s="17"/>
      <c r="Y5" s="17"/>
      <c r="Z5" s="17"/>
      <c r="AA5" s="17"/>
      <c r="AB5" s="17"/>
      <c r="AC5" s="17"/>
      <c r="AD5" s="53">
        <v>4.143365598795159</v>
      </c>
      <c r="AE5" s="53">
        <v>3.349687577859176</v>
      </c>
      <c r="AF5" s="17"/>
      <c r="AG5" s="17"/>
      <c r="AH5" s="20"/>
      <c r="AI5" s="54">
        <v>163.2</v>
      </c>
      <c r="AJ5" s="54">
        <v>677.7</v>
      </c>
      <c r="AK5" s="54">
        <v>198</v>
      </c>
      <c r="AL5" s="55">
        <v>714</v>
      </c>
      <c r="AM5" s="55">
        <v>2862.7</v>
      </c>
      <c r="AN5" s="56">
        <v>78.69399999999999</v>
      </c>
      <c r="AO5" s="56">
        <v>68.93600000000001</v>
      </c>
      <c r="AP5" s="56"/>
      <c r="AQ5" s="56"/>
      <c r="AR5" s="56"/>
      <c r="AS5" s="56"/>
      <c r="AT5" s="56"/>
      <c r="AU5" s="56"/>
      <c r="AV5" s="56"/>
      <c r="AW5" s="20"/>
      <c r="AX5" s="20"/>
      <c r="AY5" s="20"/>
      <c r="AZ5" s="20"/>
      <c r="BA5" s="20"/>
      <c r="BB5" s="20"/>
      <c r="BC5" s="20"/>
      <c r="BD5" s="20"/>
      <c r="BE5" s="57">
        <v>87164</v>
      </c>
      <c r="BF5" s="57">
        <v>0</v>
      </c>
      <c r="BG5" s="7"/>
      <c r="BH5" s="58">
        <v>1006</v>
      </c>
      <c r="BI5" s="58">
        <v>2005.6</v>
      </c>
      <c r="BJ5" s="58">
        <v>736.2</v>
      </c>
      <c r="BK5" s="58">
        <v>4119.9</v>
      </c>
      <c r="BL5" s="58">
        <v>211.7</v>
      </c>
      <c r="BM5" s="58">
        <v>4773.5</v>
      </c>
      <c r="BN5" s="58">
        <v>2777.6</v>
      </c>
      <c r="BO5" s="58">
        <v>627.5</v>
      </c>
      <c r="BP5" s="59"/>
      <c r="BQ5" s="58">
        <v>17508.2</v>
      </c>
      <c r="BR5" s="60">
        <v>60353.1</v>
      </c>
      <c r="BS5" s="60">
        <v>4553.5</v>
      </c>
      <c r="BT5" s="60">
        <v>33132.8</v>
      </c>
      <c r="BU5" s="60">
        <v>7409.7</v>
      </c>
      <c r="BV5" s="60">
        <v>31727.9</v>
      </c>
      <c r="BW5" s="60">
        <v>20560.3</v>
      </c>
      <c r="BX5" s="60">
        <v>47371.7</v>
      </c>
      <c r="BY5" s="60">
        <v>1721.8</v>
      </c>
      <c r="BZ5" s="60">
        <v>3325.8</v>
      </c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7"/>
      <c r="CV5" s="61">
        <v>495796877.3333333</v>
      </c>
      <c r="CW5" s="61">
        <v>1023277.666666667</v>
      </c>
      <c r="CX5" s="26">
        <v>7.7</v>
      </c>
      <c r="CY5" s="26">
        <v>49.5</v>
      </c>
      <c r="CZ5" s="7"/>
      <c r="DA5" s="62">
        <v>536.2927099999999</v>
      </c>
      <c r="DB5" s="62">
        <v>553.2201699999999</v>
      </c>
      <c r="DC5" s="62">
        <v>629.39374</v>
      </c>
      <c r="DD5" s="62">
        <v>460.88857</v>
      </c>
      <c r="DE5" s="62">
        <v>502.4377899999999</v>
      </c>
      <c r="DF5" s="62">
        <v>562.4533299999999</v>
      </c>
      <c r="DG5" s="62">
        <v>434.72795</v>
      </c>
      <c r="DH5" s="62">
        <v>430.8808</v>
      </c>
      <c r="DI5" s="62">
        <v>665.5569499999999</v>
      </c>
      <c r="DJ5" s="62">
        <v>2496.80035</v>
      </c>
      <c r="DK5" s="11"/>
      <c r="DL5" s="2"/>
      <c r="DM5" s="4"/>
      <c r="DN5" s="63">
        <v>225.0897096774193</v>
      </c>
      <c r="DO5" s="64"/>
    </row>
    <row r="6" ht="12.75" customHeight="1">
      <c r="A6" s="50">
        <v>39114</v>
      </c>
      <c r="B6" s="51">
        <v>2505</v>
      </c>
      <c r="C6" s="51">
        <v>2340</v>
      </c>
      <c r="D6" s="51">
        <v>2490</v>
      </c>
      <c r="E6" s="51">
        <v>1050</v>
      </c>
      <c r="F6" s="51">
        <v>2755</v>
      </c>
      <c r="G6" s="51">
        <v>2835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2"/>
      <c r="U6" s="17">
        <v>10118.7</v>
      </c>
      <c r="V6" s="17">
        <v>7557</v>
      </c>
      <c r="W6" s="17"/>
      <c r="X6" s="17"/>
      <c r="Y6" s="17"/>
      <c r="Z6" s="17"/>
      <c r="AA6" s="17"/>
      <c r="AB6" s="17"/>
      <c r="AC6" s="17"/>
      <c r="AD6" s="53">
        <v>4.125840610650125</v>
      </c>
      <c r="AE6" s="53">
        <v>3.338804811487956</v>
      </c>
      <c r="AF6" s="17"/>
      <c r="AG6" s="17"/>
      <c r="AH6" s="20"/>
      <c r="AI6" s="54">
        <v>146.5</v>
      </c>
      <c r="AJ6" s="54">
        <v>628.5</v>
      </c>
      <c r="AK6" s="54">
        <v>186.2</v>
      </c>
      <c r="AL6" s="55">
        <v>664.5</v>
      </c>
      <c r="AM6" s="55">
        <v>2623.5</v>
      </c>
      <c r="AN6" s="56">
        <v>65.343</v>
      </c>
      <c r="AO6" s="56">
        <v>62.069</v>
      </c>
      <c r="AP6" s="56"/>
      <c r="AQ6" s="56"/>
      <c r="AR6" s="56"/>
      <c r="AS6" s="56"/>
      <c r="AT6" s="56"/>
      <c r="AU6" s="56"/>
      <c r="AV6" s="56"/>
      <c r="AW6" s="20"/>
      <c r="AX6" s="20"/>
      <c r="AY6" s="20"/>
      <c r="AZ6" s="20"/>
      <c r="BA6" s="20"/>
      <c r="BB6" s="20"/>
      <c r="BC6" s="20"/>
      <c r="BD6" s="20"/>
      <c r="BE6" s="57">
        <v>45550.5</v>
      </c>
      <c r="BF6" s="57">
        <v>0</v>
      </c>
      <c r="BG6" s="7"/>
      <c r="BH6" s="58">
        <v>1196.5</v>
      </c>
      <c r="BI6" s="58">
        <v>2170.9</v>
      </c>
      <c r="BJ6" s="58">
        <v>763.9</v>
      </c>
      <c r="BK6" s="58">
        <v>4246.3</v>
      </c>
      <c r="BL6" s="58">
        <v>13823</v>
      </c>
      <c r="BM6" s="58">
        <v>7496.7</v>
      </c>
      <c r="BN6" s="58">
        <v>2958.8</v>
      </c>
      <c r="BO6" s="58">
        <v>402.4</v>
      </c>
      <c r="BP6" s="59"/>
      <c r="BQ6" s="58">
        <v>17649.7</v>
      </c>
      <c r="BR6" s="60">
        <v>61775.3</v>
      </c>
      <c r="BS6" s="60">
        <v>8983.5</v>
      </c>
      <c r="BT6" s="60">
        <v>34800.8</v>
      </c>
      <c r="BU6" s="60">
        <v>8787.5</v>
      </c>
      <c r="BV6" s="60">
        <v>31144.7</v>
      </c>
      <c r="BW6" s="60">
        <v>21558.6</v>
      </c>
      <c r="BX6" s="60">
        <v>47106.3</v>
      </c>
      <c r="BY6" s="60">
        <v>1645.4</v>
      </c>
      <c r="BZ6" s="60">
        <v>3586</v>
      </c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7"/>
      <c r="CV6" s="61">
        <v>495968410.9926149</v>
      </c>
      <c r="CW6" s="61">
        <v>1023277.666666667</v>
      </c>
      <c r="CX6" s="26">
        <v>7.5</v>
      </c>
      <c r="CY6" s="26">
        <v>51.9</v>
      </c>
      <c r="CZ6" s="7"/>
      <c r="DA6" s="62">
        <v>546.567</v>
      </c>
      <c r="DB6" s="62">
        <v>542.7395</v>
      </c>
      <c r="DC6" s="62">
        <v>597.8555</v>
      </c>
      <c r="DD6" s="62">
        <v>463.1275</v>
      </c>
      <c r="DE6" s="62">
        <v>519.009</v>
      </c>
      <c r="DF6" s="62">
        <v>584.0765</v>
      </c>
      <c r="DG6" s="62">
        <v>414.1355</v>
      </c>
      <c r="DH6" s="62">
        <v>425.618</v>
      </c>
      <c r="DI6" s="62">
        <v>679.764</v>
      </c>
      <c r="DJ6" s="62">
        <v>2574.3765</v>
      </c>
      <c r="DK6" s="11"/>
      <c r="DL6" s="2"/>
      <c r="DM6" s="4"/>
      <c r="DN6" s="63">
        <v>226.9236785714286</v>
      </c>
      <c r="DO6" s="64"/>
    </row>
    <row r="7" ht="12.75" customHeight="1">
      <c r="A7" s="50">
        <v>39142</v>
      </c>
      <c r="B7" s="51">
        <v>2583</v>
      </c>
      <c r="C7" s="51">
        <v>2503</v>
      </c>
      <c r="D7" s="51">
        <v>2548</v>
      </c>
      <c r="E7" s="51">
        <v>1230</v>
      </c>
      <c r="F7" s="51">
        <v>2718</v>
      </c>
      <c r="G7" s="51">
        <v>2860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  <c r="U7" s="17">
        <v>11512.6</v>
      </c>
      <c r="V7" s="17">
        <v>8609</v>
      </c>
      <c r="W7" s="17"/>
      <c r="X7" s="17"/>
      <c r="Y7" s="17"/>
      <c r="Z7" s="17"/>
      <c r="AA7" s="17"/>
      <c r="AB7" s="17"/>
      <c r="AC7" s="17"/>
      <c r="AD7" s="53">
        <v>4.099484885758279</v>
      </c>
      <c r="AE7" s="53">
        <v>3.32725897739943</v>
      </c>
      <c r="AF7" s="17"/>
      <c r="AG7" s="17"/>
      <c r="AH7" s="20"/>
      <c r="AI7" s="54">
        <v>162.4</v>
      </c>
      <c r="AJ7" s="54">
        <v>708.3</v>
      </c>
      <c r="AK7" s="54">
        <v>216.2</v>
      </c>
      <c r="AL7" s="55">
        <v>762</v>
      </c>
      <c r="AM7" s="55">
        <v>2928.2</v>
      </c>
      <c r="AN7" s="56">
        <v>82.84000000000002</v>
      </c>
      <c r="AO7" s="56">
        <v>64.776</v>
      </c>
      <c r="AP7" s="56"/>
      <c r="AQ7" s="56"/>
      <c r="AR7" s="56"/>
      <c r="AS7" s="56"/>
      <c r="AT7" s="56"/>
      <c r="AU7" s="56"/>
      <c r="AV7" s="56"/>
      <c r="AW7" s="20"/>
      <c r="AX7" s="20"/>
      <c r="AY7" s="20"/>
      <c r="AZ7" s="20"/>
      <c r="BA7" s="20"/>
      <c r="BB7" s="20"/>
      <c r="BC7" s="20"/>
      <c r="BD7" s="20"/>
      <c r="BE7" s="57">
        <v>33731</v>
      </c>
      <c r="BF7" s="57">
        <v>0</v>
      </c>
      <c r="BG7" s="7"/>
      <c r="BH7" s="58">
        <v>1469.3</v>
      </c>
      <c r="BI7" s="58">
        <v>1155.4</v>
      </c>
      <c r="BJ7" s="58">
        <v>907.1</v>
      </c>
      <c r="BK7" s="58">
        <v>5171.6</v>
      </c>
      <c r="BL7" s="58">
        <v>12988.7</v>
      </c>
      <c r="BM7" s="58">
        <v>9348.4</v>
      </c>
      <c r="BN7" s="58">
        <v>3072.7</v>
      </c>
      <c r="BO7" s="58">
        <v>460.7</v>
      </c>
      <c r="BP7" s="59"/>
      <c r="BQ7" s="58">
        <v>18731.4</v>
      </c>
      <c r="BR7" s="60">
        <v>74210.8</v>
      </c>
      <c r="BS7" s="60">
        <v>16062.5</v>
      </c>
      <c r="BT7" s="60">
        <v>38267.8</v>
      </c>
      <c r="BU7" s="60">
        <v>10266.1</v>
      </c>
      <c r="BV7" s="60">
        <v>33442.4</v>
      </c>
      <c r="BW7" s="60">
        <v>29601.6</v>
      </c>
      <c r="BX7" s="60">
        <v>51069</v>
      </c>
      <c r="BY7" s="60">
        <v>1978.8</v>
      </c>
      <c r="BZ7" s="60">
        <v>2837</v>
      </c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7"/>
      <c r="CV7" s="61">
        <v>496140003.9983699</v>
      </c>
      <c r="CW7" s="61">
        <v>1023277.666666667</v>
      </c>
      <c r="CX7" s="26">
        <v>7.4</v>
      </c>
      <c r="CY7" s="26">
        <v>50.7</v>
      </c>
      <c r="CZ7" s="7"/>
      <c r="DA7" s="62">
        <v>542.46336</v>
      </c>
      <c r="DB7" s="62">
        <v>538.68576</v>
      </c>
      <c r="DC7" s="62">
        <v>577.9728</v>
      </c>
      <c r="DD7" s="62">
        <v>469.93344</v>
      </c>
      <c r="DE7" s="62">
        <v>530.37504</v>
      </c>
      <c r="DF7" s="62">
        <v>580.99488</v>
      </c>
      <c r="DG7" s="62">
        <v>427.62432</v>
      </c>
      <c r="DH7" s="62">
        <v>426.11328</v>
      </c>
      <c r="DI7" s="62">
        <v>945.91104</v>
      </c>
      <c r="DJ7" s="62">
        <v>2704.7616</v>
      </c>
      <c r="DK7" s="11"/>
      <c r="DL7" s="2"/>
      <c r="DM7" s="4"/>
      <c r="DN7" s="63">
        <v>227.5590967741936</v>
      </c>
      <c r="DO7" s="64"/>
    </row>
    <row r="8" ht="12.75" customHeight="1">
      <c r="A8" s="50">
        <v>39173</v>
      </c>
      <c r="B8" s="51">
        <v>2870</v>
      </c>
      <c r="C8" s="51">
        <v>2850</v>
      </c>
      <c r="D8" s="51">
        <v>2662</v>
      </c>
      <c r="E8" s="51">
        <v>1260</v>
      </c>
      <c r="F8" s="51">
        <v>2726</v>
      </c>
      <c r="G8" s="51">
        <v>2866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17">
        <v>11710.2</v>
      </c>
      <c r="V8" s="17">
        <v>8843</v>
      </c>
      <c r="W8" s="63"/>
      <c r="X8" s="63">
        <v>6864.207736</v>
      </c>
      <c r="Y8" s="65"/>
      <c r="Z8" s="65"/>
      <c r="AA8" s="65"/>
      <c r="AB8" s="65"/>
      <c r="AC8" s="65"/>
      <c r="AD8" s="53">
        <v>4.015705487550424</v>
      </c>
      <c r="AE8" s="53">
        <v>3.316161114202253</v>
      </c>
      <c r="AF8" s="17"/>
      <c r="AG8" s="17"/>
      <c r="AH8" s="20"/>
      <c r="AI8" s="54">
        <v>170.6</v>
      </c>
      <c r="AJ8" s="54">
        <v>689.8</v>
      </c>
      <c r="AK8" s="54">
        <v>201.9</v>
      </c>
      <c r="AL8" s="55">
        <v>701.9</v>
      </c>
      <c r="AM8" s="55">
        <v>2771</v>
      </c>
      <c r="AN8" s="56">
        <v>100.662</v>
      </c>
      <c r="AO8" s="56">
        <v>67.48</v>
      </c>
      <c r="AP8" s="56"/>
      <c r="AQ8" s="56"/>
      <c r="AR8" s="56"/>
      <c r="AS8" s="56"/>
      <c r="AT8" s="56"/>
      <c r="AU8" s="56"/>
      <c r="AV8" s="56"/>
      <c r="AW8" s="20"/>
      <c r="AX8" s="20"/>
      <c r="AY8" s="20"/>
      <c r="AZ8" s="20"/>
      <c r="BA8" s="20"/>
      <c r="BB8" s="20"/>
      <c r="BC8" s="20"/>
      <c r="BD8" s="20"/>
      <c r="BE8" s="57">
        <v>32831</v>
      </c>
      <c r="BF8" s="57">
        <v>0</v>
      </c>
      <c r="BG8" s="7"/>
      <c r="BH8" s="58">
        <v>1525.8</v>
      </c>
      <c r="BI8" s="58">
        <v>1369.7</v>
      </c>
      <c r="BJ8" s="58">
        <v>1725.7</v>
      </c>
      <c r="BK8" s="58">
        <v>7011.8</v>
      </c>
      <c r="BL8" s="58">
        <v>5162.4</v>
      </c>
      <c r="BM8" s="58">
        <v>6919.8</v>
      </c>
      <c r="BN8" s="58">
        <v>3643.9</v>
      </c>
      <c r="BO8" s="58">
        <v>496.2</v>
      </c>
      <c r="BP8" s="59"/>
      <c r="BQ8" s="58">
        <v>17897.6</v>
      </c>
      <c r="BR8" s="60">
        <v>76896.100000000006</v>
      </c>
      <c r="BS8" s="60">
        <v>23989.6</v>
      </c>
      <c r="BT8" s="60">
        <v>33687.9</v>
      </c>
      <c r="BU8" s="60">
        <v>9918.5</v>
      </c>
      <c r="BV8" s="60">
        <v>34241.3</v>
      </c>
      <c r="BW8" s="60">
        <v>21110.6</v>
      </c>
      <c r="BX8" s="60">
        <v>46326.4</v>
      </c>
      <c r="BY8" s="60">
        <v>2349</v>
      </c>
      <c r="BZ8" s="60">
        <v>3741.9</v>
      </c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7"/>
      <c r="CV8" s="61">
        <v>496311656.371131</v>
      </c>
      <c r="CW8" s="61">
        <v>1034346.833333333</v>
      </c>
      <c r="CX8" s="26">
        <v>7.3</v>
      </c>
      <c r="CY8" s="26">
        <v>52.6</v>
      </c>
      <c r="CZ8" s="7"/>
      <c r="DA8" s="62">
        <v>496.4164</v>
      </c>
      <c r="DB8" s="62">
        <v>559.3946</v>
      </c>
      <c r="DC8" s="62">
        <v>591.99508</v>
      </c>
      <c r="DD8" s="62">
        <v>526.0532000000001</v>
      </c>
      <c r="DE8" s="62">
        <v>589.0314</v>
      </c>
      <c r="DF8" s="62">
        <v>613.48176</v>
      </c>
      <c r="DG8" s="62">
        <v>463.075</v>
      </c>
      <c r="DH8" s="62">
        <v>465.29776</v>
      </c>
      <c r="DI8" s="62">
        <v>677.9418000000001</v>
      </c>
      <c r="DJ8" s="62">
        <v>2709.54444</v>
      </c>
      <c r="DK8" s="11"/>
      <c r="DL8" s="2"/>
      <c r="DM8" s="4"/>
      <c r="DN8" s="63">
        <v>228.3591333333333</v>
      </c>
      <c r="DO8" s="64"/>
    </row>
    <row r="9" ht="12.75" customHeight="1">
      <c r="A9" s="50">
        <v>39203</v>
      </c>
      <c r="B9" s="51">
        <v>3180</v>
      </c>
      <c r="C9" s="51">
        <v>3225</v>
      </c>
      <c r="D9" s="51">
        <v>2798</v>
      </c>
      <c r="E9" s="51">
        <v>1250</v>
      </c>
      <c r="F9" s="51">
        <v>2748</v>
      </c>
      <c r="G9" s="51">
        <v>2865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  <c r="U9" s="17">
        <v>12217.3</v>
      </c>
      <c r="V9" s="17">
        <v>9171</v>
      </c>
      <c r="W9" s="63"/>
      <c r="X9" s="63">
        <v>7345.468848</v>
      </c>
      <c r="Y9" s="65"/>
      <c r="Z9" s="65"/>
      <c r="AA9" s="65"/>
      <c r="AB9" s="65"/>
      <c r="AC9" s="65"/>
      <c r="AD9" s="53">
        <v>3.938010439926681</v>
      </c>
      <c r="AE9" s="53">
        <v>3.302154449258457</v>
      </c>
      <c r="AF9" s="17"/>
      <c r="AG9" s="17"/>
      <c r="AH9" s="20"/>
      <c r="AI9" s="54">
        <v>180.5</v>
      </c>
      <c r="AJ9" s="54">
        <v>720.4</v>
      </c>
      <c r="AK9" s="54">
        <v>219.3</v>
      </c>
      <c r="AL9" s="55">
        <v>787.2</v>
      </c>
      <c r="AM9" s="55">
        <v>2862.3</v>
      </c>
      <c r="AN9" s="56">
        <v>108.603</v>
      </c>
      <c r="AO9" s="56">
        <v>68.29600000000001</v>
      </c>
      <c r="AP9" s="56"/>
      <c r="AQ9" s="56"/>
      <c r="AR9" s="56"/>
      <c r="AS9" s="56"/>
      <c r="AT9" s="56"/>
      <c r="AU9" s="56"/>
      <c r="AV9" s="56"/>
      <c r="AW9" s="20"/>
      <c r="AX9" s="20"/>
      <c r="AY9" s="20"/>
      <c r="AZ9" s="20"/>
      <c r="BA9" s="20"/>
      <c r="BB9" s="20"/>
      <c r="BC9" s="20"/>
      <c r="BD9" s="20"/>
      <c r="BE9" s="57">
        <v>41689.5</v>
      </c>
      <c r="BF9" s="57">
        <v>0</v>
      </c>
      <c r="BG9" s="7"/>
      <c r="BH9" s="60">
        <v>1393.5</v>
      </c>
      <c r="BI9" s="58">
        <v>1468.1</v>
      </c>
      <c r="BJ9" s="58">
        <v>1492.9</v>
      </c>
      <c r="BK9" s="58">
        <v>6422.2</v>
      </c>
      <c r="BL9" s="58">
        <v>5950.8</v>
      </c>
      <c r="BM9" s="58">
        <v>7622.9</v>
      </c>
      <c r="BN9" s="58">
        <v>3604.2</v>
      </c>
      <c r="BO9" s="58">
        <v>463.3</v>
      </c>
      <c r="BP9" s="60"/>
      <c r="BQ9" s="60">
        <v>20518.5</v>
      </c>
      <c r="BR9" s="60">
        <v>88834.5</v>
      </c>
      <c r="BS9" s="60">
        <v>26456.4</v>
      </c>
      <c r="BT9" s="60">
        <v>40295.9</v>
      </c>
      <c r="BU9" s="60">
        <v>10173.1</v>
      </c>
      <c r="BV9" s="60">
        <v>34481.4</v>
      </c>
      <c r="BW9" s="60">
        <v>26528.6</v>
      </c>
      <c r="BX9" s="60">
        <v>48157.1</v>
      </c>
      <c r="BY9" s="60">
        <v>2734</v>
      </c>
      <c r="BZ9" s="60">
        <v>2979.4</v>
      </c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7"/>
      <c r="CV9" s="61">
        <v>496483368.1314376</v>
      </c>
      <c r="CW9" s="61">
        <v>1034346.833333333</v>
      </c>
      <c r="CX9" s="26">
        <v>7.3</v>
      </c>
      <c r="CY9" s="26">
        <v>52.5</v>
      </c>
      <c r="CZ9" s="7"/>
      <c r="DA9" s="62">
        <v>543.61335</v>
      </c>
      <c r="DB9" s="62">
        <v>614.61591</v>
      </c>
      <c r="DC9" s="62">
        <v>610.17825</v>
      </c>
      <c r="DD9" s="62">
        <v>570.97892</v>
      </c>
      <c r="DE9" s="62">
        <v>638.28343</v>
      </c>
      <c r="DF9" s="62">
        <v>661.21134</v>
      </c>
      <c r="DG9" s="62">
        <v>535.47764</v>
      </c>
      <c r="DH9" s="62">
        <v>545.09257</v>
      </c>
      <c r="DI9" s="62">
        <v>677.48276</v>
      </c>
      <c r="DJ9" s="62">
        <v>2550.17528</v>
      </c>
      <c r="DK9" s="11"/>
      <c r="DL9" s="2"/>
      <c r="DM9" s="4"/>
      <c r="DN9" s="63">
        <v>227.4548387096774</v>
      </c>
      <c r="DO9" s="64"/>
    </row>
    <row r="10" ht="12.75" customHeight="1">
      <c r="A10" s="50">
        <v>39234</v>
      </c>
      <c r="B10" s="51">
        <v>3483</v>
      </c>
      <c r="C10" s="51">
        <v>3538</v>
      </c>
      <c r="D10" s="51">
        <v>3015</v>
      </c>
      <c r="E10" s="51">
        <v>1180</v>
      </c>
      <c r="F10" s="51">
        <v>2820</v>
      </c>
      <c r="G10" s="51">
        <v>2883</v>
      </c>
      <c r="H10" s="66">
        <f>AVERAGE(B5:B10)</f>
        <v>2853</v>
      </c>
      <c r="I10" s="66">
        <f>AVERAGE(C5:C10)</f>
        <v>2798.166666666667</v>
      </c>
      <c r="J10" s="66">
        <f>AVERAGE(D5:D10)</f>
        <v>2673.333333333333</v>
      </c>
      <c r="K10" s="66">
        <f>AVERAGE(E5:E10)</f>
        <v>1165</v>
      </c>
      <c r="L10" s="66">
        <f>AVERAGE(F5:F10)</f>
        <v>2754.5</v>
      </c>
      <c r="M10" s="66">
        <f>AVERAGE(G5:G10)</f>
        <v>2858.166666666667</v>
      </c>
      <c r="N10" s="51"/>
      <c r="O10" s="51"/>
      <c r="P10" s="51"/>
      <c r="Q10" s="51"/>
      <c r="R10" s="51"/>
      <c r="S10" s="51"/>
      <c r="T10" s="52"/>
      <c r="U10" s="17">
        <v>11382.4</v>
      </c>
      <c r="V10" s="17">
        <v>8487</v>
      </c>
      <c r="W10" s="63">
        <v>98</v>
      </c>
      <c r="X10" s="63">
        <v>7021.150568</v>
      </c>
      <c r="Y10" s="65"/>
      <c r="Z10" s="65"/>
      <c r="AA10" s="65"/>
      <c r="AB10" s="65"/>
      <c r="AC10" s="65"/>
      <c r="AD10" s="53">
        <v>3.883081732360968</v>
      </c>
      <c r="AE10" s="53">
        <v>3.25416540646951</v>
      </c>
      <c r="AF10" s="17"/>
      <c r="AG10" s="17"/>
      <c r="AH10" s="20"/>
      <c r="AI10" s="54">
        <v>158.8</v>
      </c>
      <c r="AJ10" s="54">
        <v>674.7</v>
      </c>
      <c r="AK10" s="54">
        <v>211.7</v>
      </c>
      <c r="AL10" s="55">
        <v>734.4</v>
      </c>
      <c r="AM10" s="55">
        <v>2704</v>
      </c>
      <c r="AN10" s="56">
        <v>92.35900000000002</v>
      </c>
      <c r="AO10" s="56">
        <v>57.73999999999999</v>
      </c>
      <c r="AP10" s="56">
        <f>AVERAGE(AI5:AI10)</f>
        <v>163.6666666666667</v>
      </c>
      <c r="AQ10" s="56">
        <f>AVERAGE(AJ5:AJ10)</f>
        <v>683.2333333333335</v>
      </c>
      <c r="AR10" s="56">
        <f>AVERAGE(AK5:AK10)</f>
        <v>205.55</v>
      </c>
      <c r="AS10" s="56">
        <f>AVERAGE(AL5:AL10)</f>
        <v>727.3333333333334</v>
      </c>
      <c r="AT10" s="56">
        <f>AVERAGE(AM5:AM10)</f>
        <v>2791.95</v>
      </c>
      <c r="AU10" s="56">
        <f>AVERAGE(AN5:AN10)</f>
        <v>88.0835</v>
      </c>
      <c r="AV10" s="56">
        <f>AVERAGE(AO5:AO10)</f>
        <v>64.88283333333334</v>
      </c>
      <c r="AW10" s="20"/>
      <c r="AX10" s="20"/>
      <c r="AY10" s="20"/>
      <c r="AZ10" s="20"/>
      <c r="BA10" s="20"/>
      <c r="BB10" s="20"/>
      <c r="BC10" s="20"/>
      <c r="BD10" s="20"/>
      <c r="BE10" s="57">
        <v>69756</v>
      </c>
      <c r="BF10" s="57">
        <v>0</v>
      </c>
      <c r="BG10" s="7"/>
      <c r="BH10" s="60">
        <v>1450.9</v>
      </c>
      <c r="BI10" s="58">
        <v>1431.8</v>
      </c>
      <c r="BJ10" s="58">
        <v>1034.8</v>
      </c>
      <c r="BK10" s="58">
        <v>5868.6</v>
      </c>
      <c r="BL10" s="58">
        <v>4173.9</v>
      </c>
      <c r="BM10" s="58">
        <v>11070</v>
      </c>
      <c r="BN10" s="58">
        <v>3493.6</v>
      </c>
      <c r="BO10" s="58">
        <v>827.4</v>
      </c>
      <c r="BP10" s="60"/>
      <c r="BQ10" s="60">
        <v>17636.4</v>
      </c>
      <c r="BR10" s="60">
        <v>76044.5</v>
      </c>
      <c r="BS10" s="60">
        <v>28031.1</v>
      </c>
      <c r="BT10" s="60">
        <v>31312.9</v>
      </c>
      <c r="BU10" s="60">
        <v>11325</v>
      </c>
      <c r="BV10" s="60">
        <v>37877</v>
      </c>
      <c r="BW10" s="60">
        <v>34711.1</v>
      </c>
      <c r="BX10" s="60">
        <v>58610.3</v>
      </c>
      <c r="BY10" s="60">
        <v>1973</v>
      </c>
      <c r="BZ10" s="60">
        <v>3419.3</v>
      </c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7"/>
      <c r="CV10" s="61">
        <v>496655139.2998363</v>
      </c>
      <c r="CW10" s="61">
        <v>1034346.833333333</v>
      </c>
      <c r="CX10" s="26">
        <v>7.2</v>
      </c>
      <c r="CY10" s="26">
        <v>52.6</v>
      </c>
      <c r="CZ10" s="7"/>
      <c r="DA10" s="62">
        <v>620.8432300000001</v>
      </c>
      <c r="DB10" s="62">
        <v>682.7039600000001</v>
      </c>
      <c r="DC10" s="62">
        <v>640.9666</v>
      </c>
      <c r="DD10" s="62">
        <v>599.97455</v>
      </c>
      <c r="DE10" s="62">
        <v>722.2053900000001</v>
      </c>
      <c r="DF10" s="62">
        <v>729.65849</v>
      </c>
      <c r="DG10" s="62">
        <v>611.8995100000001</v>
      </c>
      <c r="DH10" s="62">
        <v>613.39013</v>
      </c>
      <c r="DI10" s="62">
        <v>665.56183</v>
      </c>
      <c r="DJ10" s="62">
        <v>2398.40758</v>
      </c>
      <c r="DK10" s="11"/>
      <c r="DL10" s="2"/>
      <c r="DM10" s="4"/>
      <c r="DN10" s="63">
        <v>226.0304</v>
      </c>
      <c r="DO10" s="64"/>
    </row>
    <row r="11" ht="12.75" customHeight="1">
      <c r="A11" s="50">
        <v>39264</v>
      </c>
      <c r="B11" s="51">
        <v>3594</v>
      </c>
      <c r="C11" s="51">
        <v>3720</v>
      </c>
      <c r="D11" s="51">
        <v>3426</v>
      </c>
      <c r="E11" s="51">
        <v>1160</v>
      </c>
      <c r="F11" s="51">
        <v>2942</v>
      </c>
      <c r="G11" s="51">
        <v>3006</v>
      </c>
      <c r="H11" s="66">
        <f>AVERAGE(B6:B11)</f>
        <v>3035.833333333333</v>
      </c>
      <c r="I11" s="66">
        <f>AVERAGE(C6:C11)</f>
        <v>3029.333333333333</v>
      </c>
      <c r="J11" s="66">
        <f>AVERAGE(D6:D11)</f>
        <v>2823.166666666667</v>
      </c>
      <c r="K11" s="66">
        <f>AVERAGE(E6:E11)</f>
        <v>1188.333333333333</v>
      </c>
      <c r="L11" s="66">
        <f>AVERAGE(F6:F11)</f>
        <v>2784.833333333333</v>
      </c>
      <c r="M11" s="66">
        <f>AVERAGE(G6:G11)</f>
        <v>2885.833333333333</v>
      </c>
      <c r="N11" s="51"/>
      <c r="O11" s="51"/>
      <c r="P11" s="51"/>
      <c r="Q11" s="51"/>
      <c r="R11" s="51"/>
      <c r="S11" s="51"/>
      <c r="T11" s="52"/>
      <c r="U11" s="17">
        <v>11260.2</v>
      </c>
      <c r="V11" s="17">
        <v>8358</v>
      </c>
      <c r="W11" s="63">
        <v>140</v>
      </c>
      <c r="X11" s="63">
        <v>6883.2586</v>
      </c>
      <c r="Y11" s="65"/>
      <c r="Z11" s="65"/>
      <c r="AA11" s="65"/>
      <c r="AB11" s="65"/>
      <c r="AC11" s="65"/>
      <c r="AD11" s="53">
        <v>3.890498375403886</v>
      </c>
      <c r="AE11" s="53">
        <v>3.247070305641286</v>
      </c>
      <c r="AF11" s="17"/>
      <c r="AG11" s="17"/>
      <c r="AH11" s="20"/>
      <c r="AI11" s="54">
        <v>155.7</v>
      </c>
      <c r="AJ11" s="54">
        <v>678.4</v>
      </c>
      <c r="AK11" s="54">
        <v>202.1</v>
      </c>
      <c r="AL11" s="55">
        <v>726.1</v>
      </c>
      <c r="AM11" s="55">
        <v>2734.2</v>
      </c>
      <c r="AN11" s="56">
        <v>86.66499999999998</v>
      </c>
      <c r="AO11" s="56">
        <v>53.498</v>
      </c>
      <c r="AP11" s="56">
        <f>AVERAGE(AI6:AI11)</f>
        <v>162.4166666666667</v>
      </c>
      <c r="AQ11" s="56">
        <f>AVERAGE(AJ6:AJ11)</f>
        <v>683.3499999999999</v>
      </c>
      <c r="AR11" s="56">
        <f>AVERAGE(AK6:AK11)</f>
        <v>206.2333333333333</v>
      </c>
      <c r="AS11" s="56">
        <f>AVERAGE(AL6:AL11)</f>
        <v>729.35</v>
      </c>
      <c r="AT11" s="56">
        <f>AVERAGE(AM6:AM11)</f>
        <v>2770.533333333333</v>
      </c>
      <c r="AU11" s="56">
        <f>AVERAGE(AN6:AN11)</f>
        <v>89.41200000000002</v>
      </c>
      <c r="AV11" s="56">
        <f>AVERAGE(AO6:AO11)</f>
        <v>62.30983333333333</v>
      </c>
      <c r="AW11" s="20"/>
      <c r="AX11" s="20"/>
      <c r="AY11" s="20"/>
      <c r="AZ11" s="20"/>
      <c r="BA11" s="20"/>
      <c r="BB11" s="20"/>
      <c r="BC11" s="20"/>
      <c r="BD11" s="20"/>
      <c r="BE11" s="57">
        <v>90439.5</v>
      </c>
      <c r="BF11" s="57">
        <v>0</v>
      </c>
      <c r="BG11" s="7"/>
      <c r="BH11" s="60">
        <v>1521.5</v>
      </c>
      <c r="BI11" s="58">
        <v>916.7</v>
      </c>
      <c r="BJ11" s="58">
        <v>772.3</v>
      </c>
      <c r="BK11" s="58">
        <v>5109.4</v>
      </c>
      <c r="BL11" s="58">
        <v>4274.9</v>
      </c>
      <c r="BM11" s="58">
        <v>5474.5</v>
      </c>
      <c r="BN11" s="58">
        <v>3699.8</v>
      </c>
      <c r="BO11" s="58">
        <v>461.5</v>
      </c>
      <c r="BP11" s="60"/>
      <c r="BQ11" s="60">
        <v>17663.5</v>
      </c>
      <c r="BR11" s="60">
        <v>79923.7</v>
      </c>
      <c r="BS11" s="60">
        <v>31036.7</v>
      </c>
      <c r="BT11" s="60">
        <v>30782.2</v>
      </c>
      <c r="BU11" s="60">
        <v>10006.8</v>
      </c>
      <c r="BV11" s="60">
        <v>36071.7</v>
      </c>
      <c r="BW11" s="60">
        <v>12089.9</v>
      </c>
      <c r="BX11" s="60">
        <v>46703.3</v>
      </c>
      <c r="BY11" s="60">
        <v>1801.9</v>
      </c>
      <c r="BZ11" s="60">
        <v>3399.5</v>
      </c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7"/>
      <c r="CV11" s="61">
        <v>496826969.896881</v>
      </c>
      <c r="CW11" s="61">
        <v>1048155.4</v>
      </c>
      <c r="CX11" s="26">
        <v>7.2</v>
      </c>
      <c r="CY11" s="26">
        <v>52.4</v>
      </c>
      <c r="CZ11" s="7"/>
      <c r="DA11" s="62">
        <v>645.82875</v>
      </c>
      <c r="DB11" s="62">
        <v>729.02025</v>
      </c>
      <c r="DC11" s="62">
        <v>672.09975</v>
      </c>
      <c r="DD11" s="62">
        <v>591.82725</v>
      </c>
      <c r="DE11" s="62">
        <v>674.289</v>
      </c>
      <c r="DF11" s="62">
        <v>677.9377500000001</v>
      </c>
      <c r="DG11" s="62">
        <v>578.69175</v>
      </c>
      <c r="DH11" s="62">
        <v>589.638</v>
      </c>
      <c r="DI11" s="62">
        <v>660.42375</v>
      </c>
      <c r="DJ11" s="62">
        <v>2377.5255</v>
      </c>
      <c r="DK11" s="11"/>
      <c r="DL11" s="2"/>
      <c r="DM11" s="4"/>
      <c r="DN11" s="63">
        <v>228.7056129032258</v>
      </c>
      <c r="DO11" s="64"/>
    </row>
    <row r="12" ht="12.75" customHeight="1">
      <c r="A12" s="50">
        <v>39295</v>
      </c>
      <c r="B12" s="51">
        <v>3863</v>
      </c>
      <c r="C12" s="51">
        <v>3805</v>
      </c>
      <c r="D12" s="51">
        <v>3880</v>
      </c>
      <c r="E12" s="51">
        <v>1050</v>
      </c>
      <c r="F12" s="51">
        <v>3038</v>
      </c>
      <c r="G12" s="51">
        <v>3360</v>
      </c>
      <c r="H12" s="66">
        <f>AVERAGE(B7:B12)</f>
        <v>3262.166666666667</v>
      </c>
      <c r="I12" s="66">
        <f>AVERAGE(C7:C12)</f>
        <v>3273.5</v>
      </c>
      <c r="J12" s="66">
        <f>AVERAGE(D7:D12)</f>
        <v>3054.833333333333</v>
      </c>
      <c r="K12" s="66">
        <f>AVERAGE(E7:E12)</f>
        <v>1188.333333333333</v>
      </c>
      <c r="L12" s="66">
        <f>AVERAGE(F7:F12)</f>
        <v>2832</v>
      </c>
      <c r="M12" s="66">
        <f>AVERAGE(G7:G12)</f>
        <v>2973.333333333333</v>
      </c>
      <c r="N12" s="51"/>
      <c r="O12" s="51"/>
      <c r="P12" s="51"/>
      <c r="Q12" s="51"/>
      <c r="R12" s="51"/>
      <c r="S12" s="51"/>
      <c r="T12" s="52"/>
      <c r="U12" s="17">
        <v>10957.6</v>
      </c>
      <c r="V12" s="17">
        <v>8122</v>
      </c>
      <c r="W12" s="63">
        <v>915</v>
      </c>
      <c r="X12" s="63">
        <v>7042.0158</v>
      </c>
      <c r="Y12" s="65"/>
      <c r="Z12" s="65"/>
      <c r="AA12" s="65"/>
      <c r="AB12" s="65"/>
      <c r="AC12" s="65"/>
      <c r="AD12" s="53">
        <v>3.913234671852031</v>
      </c>
      <c r="AE12" s="53">
        <v>3.277285536182802</v>
      </c>
      <c r="AF12" s="17"/>
      <c r="AG12" s="17"/>
      <c r="AH12" s="20"/>
      <c r="AI12" s="54">
        <v>146.4</v>
      </c>
      <c r="AJ12" s="54">
        <v>695</v>
      </c>
      <c r="AK12" s="54">
        <v>209.8</v>
      </c>
      <c r="AL12" s="55">
        <v>732.2</v>
      </c>
      <c r="AM12" s="55">
        <v>2773.6</v>
      </c>
      <c r="AN12" s="56">
        <v>71.69100000000002</v>
      </c>
      <c r="AO12" s="56">
        <v>53.16000000000002</v>
      </c>
      <c r="AP12" s="56">
        <f>AVERAGE(AI7:AI12)</f>
        <v>162.4</v>
      </c>
      <c r="AQ12" s="56">
        <f>AVERAGE(AJ7:AJ12)</f>
        <v>694.4333333333334</v>
      </c>
      <c r="AR12" s="56">
        <f>AVERAGE(AK7:AK12)</f>
        <v>210.1666666666667</v>
      </c>
      <c r="AS12" s="56">
        <f>AVERAGE(AL7:AL12)</f>
        <v>740.6333333333333</v>
      </c>
      <c r="AT12" s="56">
        <f>AVERAGE(AM7:AM12)</f>
        <v>2795.55</v>
      </c>
      <c r="AU12" s="56">
        <f>AVERAGE(AN7:AN12)</f>
        <v>90.47000000000001</v>
      </c>
      <c r="AV12" s="56">
        <f>AVERAGE(AO7:AO12)</f>
        <v>60.82500000000001</v>
      </c>
      <c r="AW12" s="20"/>
      <c r="AX12" s="20"/>
      <c r="AY12" s="20"/>
      <c r="AZ12" s="20"/>
      <c r="BA12" s="20"/>
      <c r="BB12" s="20"/>
      <c r="BC12" s="20"/>
      <c r="BD12" s="20"/>
      <c r="BE12" s="57">
        <v>110044</v>
      </c>
      <c r="BF12" s="57">
        <v>0</v>
      </c>
      <c r="BG12" s="7"/>
      <c r="BH12" s="60">
        <v>1845</v>
      </c>
      <c r="BI12" s="58">
        <v>520.5</v>
      </c>
      <c r="BJ12" s="58">
        <v>804.3</v>
      </c>
      <c r="BK12" s="58">
        <v>4803.5</v>
      </c>
      <c r="BL12" s="58">
        <v>3639.8</v>
      </c>
      <c r="BM12" s="58">
        <v>7726.7</v>
      </c>
      <c r="BN12" s="58">
        <v>2748.7</v>
      </c>
      <c r="BO12" s="58">
        <v>455.3</v>
      </c>
      <c r="BP12" s="60"/>
      <c r="BQ12" s="60">
        <v>19733.9</v>
      </c>
      <c r="BR12" s="60">
        <v>75057.899999999994</v>
      </c>
      <c r="BS12" s="60">
        <v>21132.4</v>
      </c>
      <c r="BT12" s="60">
        <v>31576.7</v>
      </c>
      <c r="BU12" s="60">
        <v>11382.5</v>
      </c>
      <c r="BV12" s="60">
        <v>33254.3</v>
      </c>
      <c r="BW12" s="60">
        <v>10505.7</v>
      </c>
      <c r="BX12" s="60">
        <v>52225.3</v>
      </c>
      <c r="BY12" s="60">
        <v>1918.8</v>
      </c>
      <c r="BZ12" s="60">
        <v>3157.5</v>
      </c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7"/>
      <c r="CV12" s="61">
        <v>496998859.9431325</v>
      </c>
      <c r="CW12" s="61">
        <v>1048155.4</v>
      </c>
      <c r="CX12" s="26">
        <v>7.2</v>
      </c>
      <c r="CY12" s="26">
        <v>50.9</v>
      </c>
      <c r="CZ12" s="7"/>
      <c r="DA12" s="62">
        <v>666.21776</v>
      </c>
      <c r="DB12" s="62">
        <v>817.3640800000001</v>
      </c>
      <c r="DC12" s="62">
        <v>700.7026000000001</v>
      </c>
      <c r="DD12" s="62">
        <v>602.3841200000001</v>
      </c>
      <c r="DE12" s="62">
        <v>663.2828800000001</v>
      </c>
      <c r="DF12" s="62">
        <v>667.6852</v>
      </c>
      <c r="DG12" s="62">
        <v>549.55628</v>
      </c>
      <c r="DH12" s="62">
        <v>536.34932</v>
      </c>
      <c r="DI12" s="62">
        <v>688.22936</v>
      </c>
      <c r="DJ12" s="62">
        <v>2349.37144</v>
      </c>
      <c r="DK12" s="11"/>
      <c r="DL12" s="2"/>
      <c r="DM12" s="4"/>
      <c r="DN12" s="63">
        <v>236.7501290322581</v>
      </c>
      <c r="DO12" s="64"/>
    </row>
    <row r="13" ht="12.75" customHeight="1">
      <c r="A13" s="50">
        <v>39326</v>
      </c>
      <c r="B13" s="51">
        <v>3892</v>
      </c>
      <c r="C13" s="51">
        <v>3754</v>
      </c>
      <c r="D13" s="51">
        <v>4080</v>
      </c>
      <c r="E13" s="51">
        <v>880</v>
      </c>
      <c r="F13" s="51">
        <v>3282</v>
      </c>
      <c r="G13" s="51">
        <v>3812</v>
      </c>
      <c r="H13" s="66">
        <f>AVERAGE(B8:B13)</f>
        <v>3480.333333333333</v>
      </c>
      <c r="I13" s="66">
        <f>AVERAGE(C8:C13)</f>
        <v>3482</v>
      </c>
      <c r="J13" s="66">
        <f>AVERAGE(D8:D13)</f>
        <v>3310.166666666667</v>
      </c>
      <c r="K13" s="66">
        <f>AVERAGE(E8:E13)</f>
        <v>1130</v>
      </c>
      <c r="L13" s="66">
        <f>AVERAGE(F8:F13)</f>
        <v>2926</v>
      </c>
      <c r="M13" s="66">
        <f>AVERAGE(G8:G13)</f>
        <v>3132</v>
      </c>
      <c r="N13" s="51"/>
      <c r="O13" s="51"/>
      <c r="P13" s="51"/>
      <c r="Q13" s="51"/>
      <c r="R13" s="51"/>
      <c r="S13" s="51"/>
      <c r="T13" s="52"/>
      <c r="U13" s="17">
        <v>10439.2</v>
      </c>
      <c r="V13" s="17">
        <v>7749</v>
      </c>
      <c r="W13" s="63">
        <v>1902</v>
      </c>
      <c r="X13" s="63">
        <v>6745.366632</v>
      </c>
      <c r="Y13" s="65"/>
      <c r="Z13" s="65"/>
      <c r="AA13" s="65"/>
      <c r="AB13" s="65"/>
      <c r="AC13" s="65"/>
      <c r="AD13" s="53">
        <v>3.983740100967689</v>
      </c>
      <c r="AE13" s="53">
        <v>3.36010313546661</v>
      </c>
      <c r="AF13" s="17"/>
      <c r="AG13" s="17"/>
      <c r="AH13" s="20"/>
      <c r="AI13" s="54">
        <v>139.2</v>
      </c>
      <c r="AJ13" s="54">
        <v>656</v>
      </c>
      <c r="AK13" s="54">
        <v>191.8</v>
      </c>
      <c r="AL13" s="55">
        <v>690</v>
      </c>
      <c r="AM13" s="55">
        <v>2664.3</v>
      </c>
      <c r="AN13" s="56">
        <v>60.602</v>
      </c>
      <c r="AO13" s="56">
        <v>50.218</v>
      </c>
      <c r="AP13" s="56">
        <f>AVERAGE(AI8:AI13)</f>
        <v>158.5333333333333</v>
      </c>
      <c r="AQ13" s="56">
        <f>AVERAGE(AJ8:AJ13)</f>
        <v>685.7166666666666</v>
      </c>
      <c r="AR13" s="56">
        <f>AVERAGE(AK8:AK13)</f>
        <v>206.1</v>
      </c>
      <c r="AS13" s="56">
        <f>AVERAGE(AL8:AL13)</f>
        <v>728.6333333333333</v>
      </c>
      <c r="AT13" s="56">
        <f>AVERAGE(AM8:AM13)</f>
        <v>2751.566666666667</v>
      </c>
      <c r="AU13" s="56">
        <f>AVERAGE(AN8:AN13)</f>
        <v>86.76366666666667</v>
      </c>
      <c r="AV13" s="56">
        <f>AVERAGE(AO8:AO13)</f>
        <v>58.39866666666668</v>
      </c>
      <c r="AW13" s="20"/>
      <c r="AX13" s="20"/>
      <c r="AY13" s="20"/>
      <c r="AZ13" s="20"/>
      <c r="BA13" s="20"/>
      <c r="BB13" s="20"/>
      <c r="BC13" s="20"/>
      <c r="BD13" s="20"/>
      <c r="BE13" s="57">
        <v>102004</v>
      </c>
      <c r="BF13" s="57">
        <v>0</v>
      </c>
      <c r="BG13" s="7"/>
      <c r="BH13" s="60">
        <v>1945.1</v>
      </c>
      <c r="BI13" s="58">
        <v>624.7</v>
      </c>
      <c r="BJ13" s="58">
        <v>677.4</v>
      </c>
      <c r="BK13" s="58">
        <v>4607.4</v>
      </c>
      <c r="BL13" s="58">
        <v>6929.4</v>
      </c>
      <c r="BM13" s="58">
        <v>7745.3</v>
      </c>
      <c r="BN13" s="58">
        <v>2923.1</v>
      </c>
      <c r="BO13" s="58">
        <v>389.9</v>
      </c>
      <c r="BP13" s="60"/>
      <c r="BQ13" s="60">
        <v>17812.9</v>
      </c>
      <c r="BR13" s="60">
        <v>48851.5</v>
      </c>
      <c r="BS13" s="60">
        <v>9623.1</v>
      </c>
      <c r="BT13" s="60">
        <v>21850.3</v>
      </c>
      <c r="BU13" s="60">
        <v>9038.700000000001</v>
      </c>
      <c r="BV13" s="60">
        <v>29053.9</v>
      </c>
      <c r="BW13" s="60">
        <v>8794.1</v>
      </c>
      <c r="BX13" s="60">
        <v>48461.1</v>
      </c>
      <c r="BY13" s="60">
        <v>2305.7</v>
      </c>
      <c r="BZ13" s="60">
        <v>3266.9</v>
      </c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7"/>
      <c r="CV13" s="61">
        <v>497170809.4591588</v>
      </c>
      <c r="CW13" s="61">
        <v>1048155.4</v>
      </c>
      <c r="CX13" s="26">
        <v>7.1</v>
      </c>
      <c r="CY13" s="26">
        <v>51</v>
      </c>
      <c r="CZ13" s="7"/>
      <c r="DA13" s="62">
        <v>690.8827799999999</v>
      </c>
      <c r="DB13" s="62">
        <v>921.4171799999999</v>
      </c>
      <c r="DC13" s="62">
        <v>757.1614199999999</v>
      </c>
      <c r="DD13" s="62">
        <v>601.5507</v>
      </c>
      <c r="DE13" s="62">
        <v>664.9476599999999</v>
      </c>
      <c r="DF13" s="62">
        <v>669.9906</v>
      </c>
      <c r="DG13" s="62">
        <v>543.19668</v>
      </c>
      <c r="DH13" s="62">
        <v>530.22912</v>
      </c>
      <c r="DI13" s="62">
        <v>695.92572</v>
      </c>
      <c r="DJ13" s="62">
        <v>2417.0091</v>
      </c>
      <c r="DK13" s="11"/>
      <c r="DL13" s="2"/>
      <c r="DM13" s="4"/>
      <c r="DN13" s="63">
        <v>237.349</v>
      </c>
      <c r="DO13" s="64"/>
    </row>
    <row r="14" ht="12.75" customHeight="1">
      <c r="A14" s="50">
        <v>39356</v>
      </c>
      <c r="B14" s="51">
        <v>3873</v>
      </c>
      <c r="C14" s="51">
        <v>3563</v>
      </c>
      <c r="D14" s="51">
        <v>4168</v>
      </c>
      <c r="E14" s="51">
        <v>740</v>
      </c>
      <c r="F14" s="51">
        <v>3585</v>
      </c>
      <c r="G14" s="51">
        <v>3948</v>
      </c>
      <c r="H14" s="66">
        <f>AVERAGE(B9:B14)</f>
        <v>3647.5</v>
      </c>
      <c r="I14" s="66">
        <f>AVERAGE(C9:C14)</f>
        <v>3600.833333333333</v>
      </c>
      <c r="J14" s="66">
        <f>AVERAGE(D9:D14)</f>
        <v>3561.166666666667</v>
      </c>
      <c r="K14" s="66">
        <f>AVERAGE(E9:E14)</f>
        <v>1043.333333333333</v>
      </c>
      <c r="L14" s="66">
        <f>AVERAGE(F9:F14)</f>
        <v>3069.166666666667</v>
      </c>
      <c r="M14" s="66">
        <f>AVERAGE(G9:G14)</f>
        <v>3312.333333333333</v>
      </c>
      <c r="N14" s="51"/>
      <c r="O14" s="51"/>
      <c r="P14" s="51"/>
      <c r="Q14" s="51"/>
      <c r="R14" s="51"/>
      <c r="S14" s="51"/>
      <c r="T14" s="52"/>
      <c r="U14" s="17">
        <v>10663.7</v>
      </c>
      <c r="V14" s="17">
        <v>7965</v>
      </c>
      <c r="W14" s="63">
        <v>2388</v>
      </c>
      <c r="X14" s="63">
        <v>6981.234472</v>
      </c>
      <c r="Y14" s="65"/>
      <c r="Z14" s="65"/>
      <c r="AA14" s="65"/>
      <c r="AB14" s="65"/>
      <c r="AC14" s="65"/>
      <c r="AD14" s="53">
        <v>4.086389725065222</v>
      </c>
      <c r="AE14" s="53">
        <v>3.411655390231549</v>
      </c>
      <c r="AF14" s="17"/>
      <c r="AG14" s="17"/>
      <c r="AH14" s="20"/>
      <c r="AI14" s="54">
        <v>150.6</v>
      </c>
      <c r="AJ14" s="54">
        <v>698</v>
      </c>
      <c r="AK14" s="54">
        <v>214.7</v>
      </c>
      <c r="AL14" s="55">
        <v>741.9</v>
      </c>
      <c r="AM14" s="55">
        <v>2839.8</v>
      </c>
      <c r="AN14" s="56">
        <v>54.99699999999999</v>
      </c>
      <c r="AO14" s="56">
        <v>55.84200000000001</v>
      </c>
      <c r="AP14" s="56">
        <f>AVERAGE(AI9:AI14)</f>
        <v>155.2</v>
      </c>
      <c r="AQ14" s="56">
        <f>AVERAGE(AJ9:AJ14)</f>
        <v>687.0833333333334</v>
      </c>
      <c r="AR14" s="56">
        <f>AVERAGE(AK9:AK14)</f>
        <v>208.2333333333333</v>
      </c>
      <c r="AS14" s="56">
        <f>AVERAGE(AL9:AL14)</f>
        <v>735.2999999999998</v>
      </c>
      <c r="AT14" s="56">
        <f>AVERAGE(AM9:AM14)</f>
        <v>2763.033333333333</v>
      </c>
      <c r="AU14" s="56">
        <f>AVERAGE(AN9:AN14)</f>
        <v>79.15283333333333</v>
      </c>
      <c r="AV14" s="56">
        <f>AVERAGE(AO9:AO14)</f>
        <v>56.459</v>
      </c>
      <c r="AW14" s="20"/>
      <c r="AX14" s="20"/>
      <c r="AY14" s="20"/>
      <c r="AZ14" s="20"/>
      <c r="BA14" s="20"/>
      <c r="BB14" s="20"/>
      <c r="BC14" s="20"/>
      <c r="BD14" s="20"/>
      <c r="BE14" s="57">
        <v>87306</v>
      </c>
      <c r="BF14" s="57">
        <v>0</v>
      </c>
      <c r="BG14" s="7"/>
      <c r="BH14" s="60">
        <v>2378.5</v>
      </c>
      <c r="BI14" s="58">
        <v>310.8</v>
      </c>
      <c r="BJ14" s="58">
        <v>1024.1</v>
      </c>
      <c r="BK14" s="58">
        <v>6293.7</v>
      </c>
      <c r="BL14" s="58">
        <v>7690</v>
      </c>
      <c r="BM14" s="58">
        <v>8446.5</v>
      </c>
      <c r="BN14" s="58">
        <v>2285.3</v>
      </c>
      <c r="BO14" s="58">
        <v>443.5</v>
      </c>
      <c r="BP14" s="60"/>
      <c r="BQ14" s="60">
        <v>19455.8</v>
      </c>
      <c r="BR14" s="60">
        <v>47822.4</v>
      </c>
      <c r="BS14" s="60">
        <v>9496.700000000001</v>
      </c>
      <c r="BT14" s="60">
        <v>21833.3</v>
      </c>
      <c r="BU14" s="60">
        <v>11089.5</v>
      </c>
      <c r="BV14" s="60">
        <v>32932.4</v>
      </c>
      <c r="BW14" s="60">
        <v>11112.1</v>
      </c>
      <c r="BX14" s="60">
        <v>55490.6</v>
      </c>
      <c r="BY14" s="60">
        <v>2358.5</v>
      </c>
      <c r="BZ14" s="60">
        <v>3258.7</v>
      </c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7"/>
      <c r="CV14" s="61">
        <v>497342818.4655349</v>
      </c>
      <c r="CW14" s="61">
        <v>1053499.066666667</v>
      </c>
      <c r="CX14" s="26">
        <v>7.1</v>
      </c>
      <c r="CY14" s="26">
        <v>51.1</v>
      </c>
      <c r="CZ14" s="7"/>
      <c r="DA14" s="62">
        <v>711.4461200000001</v>
      </c>
      <c r="DB14" s="62">
        <v>954.68758</v>
      </c>
      <c r="DC14" s="62">
        <v>840.09695</v>
      </c>
      <c r="DD14" s="62">
        <v>619.35181</v>
      </c>
      <c r="DE14" s="62">
        <v>703.7130100000001</v>
      </c>
      <c r="DF14" s="62">
        <v>710.0401000000001</v>
      </c>
      <c r="DG14" s="62">
        <v>549.0508100000001</v>
      </c>
      <c r="DH14" s="62">
        <v>550.45683</v>
      </c>
      <c r="DI14" s="62">
        <v>761.35983</v>
      </c>
      <c r="DJ14" s="62">
        <v>2431.71159</v>
      </c>
      <c r="DK14" s="11"/>
      <c r="DL14" s="2"/>
      <c r="DM14" s="4"/>
      <c r="DN14" s="63">
        <v>236.9203225806451</v>
      </c>
      <c r="DO14" s="64"/>
    </row>
    <row r="15" ht="12.75" customHeight="1">
      <c r="A15" s="50">
        <v>39387</v>
      </c>
      <c r="B15" s="51">
        <v>3640</v>
      </c>
      <c r="C15" s="51">
        <v>3190</v>
      </c>
      <c r="D15" s="51">
        <v>3965</v>
      </c>
      <c r="E15" s="51">
        <v>640</v>
      </c>
      <c r="F15" s="51">
        <v>3895</v>
      </c>
      <c r="G15" s="51">
        <v>4048</v>
      </c>
      <c r="H15" s="66">
        <f>AVERAGE(B10:B15)</f>
        <v>3724.166666666667</v>
      </c>
      <c r="I15" s="66">
        <f>AVERAGE(C10:C15)</f>
        <v>3595</v>
      </c>
      <c r="J15" s="66">
        <f>AVERAGE(D10:D15)</f>
        <v>3755.666666666667</v>
      </c>
      <c r="K15" s="66">
        <f>AVERAGE(E10:E15)</f>
        <v>941.6666666666666</v>
      </c>
      <c r="L15" s="66">
        <f>AVERAGE(F10:F15)</f>
        <v>3260.333333333333</v>
      </c>
      <c r="M15" s="66">
        <f>AVERAGE(G10:G15)</f>
        <v>3509.5</v>
      </c>
      <c r="N15" s="51"/>
      <c r="O15" s="51"/>
      <c r="P15" s="51"/>
      <c r="Q15" s="51"/>
      <c r="R15" s="51"/>
      <c r="S15" s="51"/>
      <c r="T15" s="52"/>
      <c r="U15" s="17">
        <v>10206.4</v>
      </c>
      <c r="V15" s="17">
        <v>7650</v>
      </c>
      <c r="W15" s="63">
        <v>2292</v>
      </c>
      <c r="X15" s="63">
        <v>6811.137472</v>
      </c>
      <c r="Y15" s="65"/>
      <c r="Z15" s="65"/>
      <c r="AA15" s="65"/>
      <c r="AB15" s="65"/>
      <c r="AC15" s="65"/>
      <c r="AD15" s="53">
        <v>4.170485197647598</v>
      </c>
      <c r="AE15" s="53">
        <v>3.436118658452568</v>
      </c>
      <c r="AF15" s="17"/>
      <c r="AG15" s="17"/>
      <c r="AH15" s="20"/>
      <c r="AI15" s="54">
        <v>145.8</v>
      </c>
      <c r="AJ15" s="54">
        <v>655.3</v>
      </c>
      <c r="AK15" s="54">
        <v>202</v>
      </c>
      <c r="AL15" s="55">
        <v>672.5</v>
      </c>
      <c r="AM15" s="55">
        <v>2787.9</v>
      </c>
      <c r="AN15" s="56">
        <v>52.441</v>
      </c>
      <c r="AO15" s="56">
        <v>55.33200000000001</v>
      </c>
      <c r="AP15" s="56">
        <f>AVERAGE(AI10:AI15)</f>
        <v>149.4166666666667</v>
      </c>
      <c r="AQ15" s="56">
        <f>AVERAGE(AJ10:AJ15)</f>
        <v>676.2333333333332</v>
      </c>
      <c r="AR15" s="56">
        <f>AVERAGE(AK10:AK15)</f>
        <v>205.35</v>
      </c>
      <c r="AS15" s="56">
        <f>AVERAGE(AL10:AL15)</f>
        <v>716.1833333333334</v>
      </c>
      <c r="AT15" s="56">
        <f>AVERAGE(AM10:AM15)</f>
        <v>2750.633333333333</v>
      </c>
      <c r="AU15" s="56">
        <f>AVERAGE(AN10:AN15)</f>
        <v>69.7925</v>
      </c>
      <c r="AV15" s="56">
        <f>AVERAGE(AO10:AO15)</f>
        <v>54.29833333333334</v>
      </c>
      <c r="AW15" s="20"/>
      <c r="AX15" s="20"/>
      <c r="AY15" s="20"/>
      <c r="AZ15" s="20"/>
      <c r="BA15" s="20"/>
      <c r="BB15" s="20"/>
      <c r="BC15" s="20"/>
      <c r="BD15" s="20"/>
      <c r="BE15" s="57">
        <v>68805</v>
      </c>
      <c r="BF15" s="57">
        <v>0</v>
      </c>
      <c r="BG15" s="7"/>
      <c r="BH15" s="60">
        <v>1985.6</v>
      </c>
      <c r="BI15" s="58">
        <v>455.8</v>
      </c>
      <c r="BJ15" s="58">
        <v>753.1</v>
      </c>
      <c r="BK15" s="58">
        <v>5796.5</v>
      </c>
      <c r="BL15" s="58">
        <v>12968.9</v>
      </c>
      <c r="BM15" s="58">
        <v>9316</v>
      </c>
      <c r="BN15" s="58">
        <v>2834.4</v>
      </c>
      <c r="BO15" s="58">
        <v>541.7</v>
      </c>
      <c r="BP15" s="60"/>
      <c r="BQ15" s="60">
        <v>18018.8</v>
      </c>
      <c r="BR15" s="60">
        <v>49658.1</v>
      </c>
      <c r="BS15" s="60">
        <v>9261.799999999999</v>
      </c>
      <c r="BT15" s="60">
        <v>22067.4</v>
      </c>
      <c r="BU15" s="60">
        <v>8981.5</v>
      </c>
      <c r="BV15" s="60">
        <v>32063.7</v>
      </c>
      <c r="BW15" s="60">
        <v>9197.9</v>
      </c>
      <c r="BX15" s="60">
        <v>53211.9</v>
      </c>
      <c r="BY15" s="60">
        <v>1584.4</v>
      </c>
      <c r="BZ15" s="60">
        <v>2825.3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7"/>
      <c r="CV15" s="61">
        <v>497514886.9828431</v>
      </c>
      <c r="CW15" s="61">
        <v>1053499.066666667</v>
      </c>
      <c r="CX15" s="26">
        <v>7</v>
      </c>
      <c r="CY15" s="26">
        <v>50.5</v>
      </c>
      <c r="CZ15" s="7"/>
      <c r="DA15" s="62">
        <v>776.0021999999999</v>
      </c>
      <c r="DB15" s="62">
        <v>955.3418999999999</v>
      </c>
      <c r="DC15" s="62">
        <v>868.0586999999999</v>
      </c>
      <c r="DD15" s="62">
        <v>649.1687999999999</v>
      </c>
      <c r="DE15" s="62">
        <v>761.0003999999999</v>
      </c>
      <c r="DF15" s="62">
        <v>771.2289</v>
      </c>
      <c r="DG15" s="62">
        <v>572.7959999999999</v>
      </c>
      <c r="DH15" s="62">
        <v>560.5218</v>
      </c>
      <c r="DI15" s="62">
        <v>883.0604999999999</v>
      </c>
      <c r="DJ15" s="62">
        <v>2645.772</v>
      </c>
      <c r="DK15" s="11"/>
      <c r="DL15" s="2"/>
      <c r="DM15" s="4"/>
      <c r="DN15" s="63">
        <v>230.2180333333334</v>
      </c>
      <c r="DO15" s="64"/>
    </row>
    <row r="16" ht="12.75" customHeight="1">
      <c r="A16" s="50">
        <v>39417</v>
      </c>
      <c r="B16" s="51">
        <v>3284</v>
      </c>
      <c r="C16" s="51">
        <v>2892</v>
      </c>
      <c r="D16" s="51">
        <v>3430</v>
      </c>
      <c r="E16" s="51">
        <v>570</v>
      </c>
      <c r="F16" s="51">
        <v>3814</v>
      </c>
      <c r="G16" s="51">
        <v>3982</v>
      </c>
      <c r="H16" s="66">
        <f>AVERAGE(B11:B16)</f>
        <v>3691</v>
      </c>
      <c r="I16" s="66">
        <f>AVERAGE(C11:C16)</f>
        <v>3487.333333333333</v>
      </c>
      <c r="J16" s="66">
        <f>AVERAGE(D11:D16)</f>
        <v>3824.833333333333</v>
      </c>
      <c r="K16" s="66">
        <f>AVERAGE(E11:E16)</f>
        <v>840</v>
      </c>
      <c r="L16" s="66">
        <f>AVERAGE(F11:F16)</f>
        <v>3426</v>
      </c>
      <c r="M16" s="66">
        <f>AVERAGE(G11:G16)</f>
        <v>3692.666666666667</v>
      </c>
      <c r="N16" s="67">
        <f>AVERAGE(B5:B16)</f>
        <v>3272</v>
      </c>
      <c r="O16" s="67">
        <f>AVERAGE(C5:C16)</f>
        <v>3142.75</v>
      </c>
      <c r="P16" s="67">
        <f>AVERAGE(D5:D16)</f>
        <v>3249.083333333333</v>
      </c>
      <c r="Q16" s="67">
        <f>AVERAGE(E5:E16)</f>
        <v>1002.5</v>
      </c>
      <c r="R16" s="67">
        <f>AVERAGE(F5:F16)</f>
        <v>3090.25</v>
      </c>
      <c r="S16" s="67">
        <f>AVERAGE(G5:G16)</f>
        <v>3275.416666666667</v>
      </c>
      <c r="T16" s="52"/>
      <c r="U16" s="17">
        <v>10762.4</v>
      </c>
      <c r="V16" s="17">
        <v>8057</v>
      </c>
      <c r="W16" s="63">
        <v>2079</v>
      </c>
      <c r="X16" s="63">
        <v>7091.91092</v>
      </c>
      <c r="Y16" s="65">
        <f>AVERAGE(U5:U16)</f>
        <v>11015.958333333334</v>
      </c>
      <c r="Z16" s="65">
        <f>AVERAGE(V5:V16)</f>
        <v>8229.416666666666</v>
      </c>
      <c r="AA16" s="65">
        <f>AVERAGE(W5:W16)</f>
        <v>1402</v>
      </c>
      <c r="AB16" s="65">
        <f>AVERAGE(X5:X16)</f>
        <v>6976.194560888889</v>
      </c>
      <c r="AC16" s="65"/>
      <c r="AD16" s="53">
        <v>4.161690657904704</v>
      </c>
      <c r="AE16" s="53">
        <v>3.400340760169683</v>
      </c>
      <c r="AF16" s="53">
        <f>AVERAGE(AD5:AD16)</f>
        <v>4.034293956990231</v>
      </c>
      <c r="AG16" s="53">
        <f>AVERAGE(AE5:AE16)</f>
        <v>3.335067176901774</v>
      </c>
      <c r="AH16" s="20"/>
      <c r="AI16" s="54">
        <v>161.1</v>
      </c>
      <c r="AJ16" s="54">
        <v>632.7</v>
      </c>
      <c r="AK16" s="54">
        <v>207.1</v>
      </c>
      <c r="AL16" s="55">
        <v>565.7</v>
      </c>
      <c r="AM16" s="55">
        <v>2797.1</v>
      </c>
      <c r="AN16" s="56">
        <v>81.239</v>
      </c>
      <c r="AO16" s="56">
        <v>66.205</v>
      </c>
      <c r="AP16" s="56">
        <f>AVERAGE(AI11:AI16)</f>
        <v>149.8</v>
      </c>
      <c r="AQ16" s="56">
        <f>AVERAGE(AJ11:AJ16)</f>
        <v>669.2333333333332</v>
      </c>
      <c r="AR16" s="56">
        <f>AVERAGE(AK11:AK16)</f>
        <v>204.5833333333333</v>
      </c>
      <c r="AS16" s="56">
        <f>AVERAGE(AL11:AL16)</f>
        <v>688.0666666666667</v>
      </c>
      <c r="AT16" s="56">
        <f>AVERAGE(AM11:AM16)</f>
        <v>2766.15</v>
      </c>
      <c r="AU16" s="56">
        <f>AVERAGE(AN11:AN16)</f>
        <v>67.93916666666667</v>
      </c>
      <c r="AV16" s="56">
        <f>AVERAGE(AO11:AO16)</f>
        <v>55.70916666666668</v>
      </c>
      <c r="AW16" s="53">
        <f>AVERAGE(AI5:AI16)</f>
        <v>156.7333333333333</v>
      </c>
      <c r="AX16" s="53">
        <f>AVERAGE(AJ5:AJ16)</f>
        <v>676.2333333333333</v>
      </c>
      <c r="AY16" s="53">
        <f>AVERAGE(AK5:AK16)</f>
        <v>205.0666666666666</v>
      </c>
      <c r="AZ16" s="53">
        <f>AVERAGE(AL5:AL16)</f>
        <v>707.6999999999999</v>
      </c>
      <c r="BA16" s="53">
        <f>AVERAGE(AM5:AM16)</f>
        <v>2779.05</v>
      </c>
      <c r="BB16" s="53">
        <f>AVERAGE(AN5:AN16)</f>
        <v>78.01133333333333</v>
      </c>
      <c r="BC16" s="53">
        <f>AVERAGE(AO5:AO16)</f>
        <v>60.296</v>
      </c>
      <c r="BD16" s="53"/>
      <c r="BE16" s="57">
        <v>45640</v>
      </c>
      <c r="BF16" s="57">
        <v>0</v>
      </c>
      <c r="BG16" s="7"/>
      <c r="BH16" s="60">
        <v>1535.2</v>
      </c>
      <c r="BI16" s="58">
        <v>933.9</v>
      </c>
      <c r="BJ16" s="58">
        <v>580.8</v>
      </c>
      <c r="BK16" s="58">
        <v>5633.5</v>
      </c>
      <c r="BL16" s="58">
        <v>13670.3</v>
      </c>
      <c r="BM16" s="58">
        <v>8352.4</v>
      </c>
      <c r="BN16" s="58">
        <v>2519.2</v>
      </c>
      <c r="BO16" s="58">
        <v>578.6</v>
      </c>
      <c r="BP16" s="60"/>
      <c r="BQ16" s="60">
        <v>20386.9</v>
      </c>
      <c r="BR16" s="60">
        <v>59045.2</v>
      </c>
      <c r="BS16" s="60">
        <v>14232.7</v>
      </c>
      <c r="BT16" s="60">
        <v>26173.7</v>
      </c>
      <c r="BU16" s="60">
        <v>6932.4</v>
      </c>
      <c r="BV16" s="60">
        <v>32366.6</v>
      </c>
      <c r="BW16" s="60">
        <v>6545.5</v>
      </c>
      <c r="BX16" s="60">
        <v>40828.3</v>
      </c>
      <c r="BY16" s="60">
        <v>1295.7</v>
      </c>
      <c r="BZ16" s="60">
        <v>3330</v>
      </c>
      <c r="CA16" s="60"/>
      <c r="CB16" s="60">
        <f>AVERAGE(BH5:BH16)</f>
        <v>1604.408333333334</v>
      </c>
      <c r="CC16" s="60">
        <f>AVERAGE(BI5:BI16)</f>
        <v>1113.658333333333</v>
      </c>
      <c r="CD16" s="60">
        <f>AVERAGE(BJ5:BJ16)</f>
        <v>939.3833333333332</v>
      </c>
      <c r="CE16" s="60">
        <f>AVERAGE(BK5:BK16)</f>
        <v>5423.7</v>
      </c>
      <c r="CF16" s="60">
        <f>AVERAGE(BL5:BL16)</f>
        <v>7623.650000000001</v>
      </c>
      <c r="CG16" s="60">
        <f>AVERAGE(BM5:BM16)</f>
        <v>7857.724999999999</v>
      </c>
      <c r="CH16" s="60">
        <f>AVERAGE(BN5:BN16)</f>
        <v>3046.774999999999</v>
      </c>
      <c r="CI16" s="60">
        <f>AVERAGE(BO5:BO16)</f>
        <v>512.3333333333334</v>
      </c>
      <c r="CJ16" s="60"/>
      <c r="CK16" s="60">
        <f>AVERAGE(BQ5:BQ16)</f>
        <v>18584.466666666664</v>
      </c>
      <c r="CL16" s="60">
        <f>AVERAGE(BR5:BR16)</f>
        <v>66539.425</v>
      </c>
      <c r="CM16" s="60">
        <f>AVERAGE(BS5:BS16)</f>
        <v>16905</v>
      </c>
      <c r="CN16" s="60">
        <f>AVERAGE(BT5:BT16)</f>
        <v>30481.808333333334</v>
      </c>
      <c r="CO16" s="60">
        <f>AVERAGE(BU5:BU16)</f>
        <v>9609.275</v>
      </c>
      <c r="CP16" s="60">
        <f>AVERAGE(BV5:BV16)</f>
        <v>33221.441666666673</v>
      </c>
      <c r="CQ16" s="60">
        <f>AVERAGE(BW5:BW16)</f>
        <v>17693</v>
      </c>
      <c r="CR16" s="60">
        <f>AVERAGE(BX5:BX16)</f>
        <v>49630.108333333330</v>
      </c>
      <c r="CS16" s="60">
        <f>AVERAGE(BY5:BY16)</f>
        <v>1972.25</v>
      </c>
      <c r="CT16" s="60">
        <f>AVERAGE(BZ5:BZ16)</f>
        <v>3260.608333333334</v>
      </c>
      <c r="CU16" s="7"/>
      <c r="CV16" s="61">
        <v>497687015.0316727</v>
      </c>
      <c r="CW16" s="61">
        <v>1053499.066666667</v>
      </c>
      <c r="CX16" s="26">
        <v>7</v>
      </c>
      <c r="CY16" s="26">
        <v>49</v>
      </c>
      <c r="CZ16" s="7"/>
      <c r="DA16" s="62">
        <v>799.64472</v>
      </c>
      <c r="DB16" s="62">
        <v>1009.17362</v>
      </c>
      <c r="DC16" s="62">
        <v>952.1542800000001</v>
      </c>
      <c r="DD16" s="62">
        <v>652.6310000000001</v>
      </c>
      <c r="DE16" s="62">
        <v>779.0353200000001</v>
      </c>
      <c r="DF16" s="62">
        <v>792.08794</v>
      </c>
      <c r="DG16" s="62">
        <v>566.7585</v>
      </c>
      <c r="DH16" s="62">
        <v>520.7308400000001</v>
      </c>
      <c r="DI16" s="62">
        <v>1005.05174</v>
      </c>
      <c r="DJ16" s="62">
        <v>2633.88132</v>
      </c>
      <c r="DK16" s="11"/>
      <c r="DL16" s="2"/>
      <c r="DM16" s="4"/>
      <c r="DN16" s="63">
        <v>226.2521290322581</v>
      </c>
      <c r="DO16" s="64">
        <f>AVERAGE(DN5:DN16)</f>
        <v>229.8010069956478</v>
      </c>
    </row>
    <row r="17" ht="12.75" customHeight="1">
      <c r="A17" s="50">
        <v>39448</v>
      </c>
      <c r="B17" s="51">
        <v>3023</v>
      </c>
      <c r="C17" s="51">
        <v>2560</v>
      </c>
      <c r="D17" s="51">
        <v>2945</v>
      </c>
      <c r="E17" s="51">
        <v>550</v>
      </c>
      <c r="F17" s="51">
        <v>3713</v>
      </c>
      <c r="G17" s="51">
        <v>3783</v>
      </c>
      <c r="H17" s="66">
        <f>AVERAGE(B12:B17)</f>
        <v>3595.833333333333</v>
      </c>
      <c r="I17" s="66">
        <f>AVERAGE(C12:C17)</f>
        <v>3294</v>
      </c>
      <c r="J17" s="66">
        <f>AVERAGE(D12:D17)</f>
        <v>3744.666666666667</v>
      </c>
      <c r="K17" s="66">
        <f>AVERAGE(E12:E17)</f>
        <v>738.3333333333334</v>
      </c>
      <c r="L17" s="66">
        <f>AVERAGE(F12:F17)</f>
        <v>3554.5</v>
      </c>
      <c r="M17" s="66">
        <f>AVERAGE(G12:G17)</f>
        <v>3822.166666666667</v>
      </c>
      <c r="N17" s="67">
        <f>AVERAGE(B6:B17)</f>
        <v>3315.833333333333</v>
      </c>
      <c r="O17" s="67">
        <f>AVERAGE(C6:C17)</f>
        <v>3161.666666666667</v>
      </c>
      <c r="P17" s="67">
        <f>AVERAGE(D6:D17)</f>
        <v>3283.916666666667</v>
      </c>
      <c r="Q17" s="67">
        <f>AVERAGE(E6:E17)</f>
        <v>963.3333333333334</v>
      </c>
      <c r="R17" s="67">
        <f>AVERAGE(F6:F17)</f>
        <v>3169.666666666667</v>
      </c>
      <c r="S17" s="67">
        <f>AVERAGE(G6:G17)</f>
        <v>3354</v>
      </c>
      <c r="T17" s="52"/>
      <c r="U17" s="17">
        <v>11191.6</v>
      </c>
      <c r="V17" s="17">
        <v>8414</v>
      </c>
      <c r="W17" s="63">
        <v>1822</v>
      </c>
      <c r="X17" s="63">
        <v>7246.1322</v>
      </c>
      <c r="Y17" s="65">
        <f>AVERAGE(U6:U17)</f>
        <v>11035.191666666668</v>
      </c>
      <c r="Z17" s="65">
        <f>AVERAGE(V6:V17)</f>
        <v>8248.5</v>
      </c>
      <c r="AA17" s="65">
        <f>AVERAGE(W6:W17)</f>
        <v>1454.5</v>
      </c>
      <c r="AB17" s="65">
        <f>AVERAGE(X6:X17)</f>
        <v>7003.188324799999</v>
      </c>
      <c r="AC17" s="65"/>
      <c r="AD17" s="53">
        <v>4.140727247073387</v>
      </c>
      <c r="AE17" s="53">
        <v>3.354940111420613</v>
      </c>
      <c r="AF17" s="53">
        <f>AVERAGE(AD6:AD17)</f>
        <v>4.03407409434675</v>
      </c>
      <c r="AG17" s="53">
        <f>AVERAGE(AE6:AE17)</f>
        <v>3.335504888031893</v>
      </c>
      <c r="AH17" s="20"/>
      <c r="AI17" s="54">
        <v>171</v>
      </c>
      <c r="AJ17" s="54">
        <v>680.2</v>
      </c>
      <c r="AK17" s="54">
        <v>186.3</v>
      </c>
      <c r="AL17" s="55">
        <v>739.8</v>
      </c>
      <c r="AM17" s="55">
        <v>2855.7</v>
      </c>
      <c r="AN17" s="56">
        <v>75.077</v>
      </c>
      <c r="AO17" s="56">
        <v>49.668</v>
      </c>
      <c r="AP17" s="56">
        <f>AVERAGE(AI12:AI17)</f>
        <v>152.35</v>
      </c>
      <c r="AQ17" s="56">
        <f>AVERAGE(AJ12:AJ17)</f>
        <v>669.5333333333333</v>
      </c>
      <c r="AR17" s="56">
        <f>AVERAGE(AK12:AK17)</f>
        <v>201.95</v>
      </c>
      <c r="AS17" s="56">
        <f>AVERAGE(AL12:AL17)</f>
        <v>690.35</v>
      </c>
      <c r="AT17" s="56">
        <f>AVERAGE(AM12:AM17)</f>
        <v>2786.4</v>
      </c>
      <c r="AU17" s="56">
        <f>AVERAGE(AN12:AN17)</f>
        <v>66.00783333333334</v>
      </c>
      <c r="AV17" s="56">
        <f>AVERAGE(AO12:AO17)</f>
        <v>55.07083333333333</v>
      </c>
      <c r="AW17" s="53">
        <f>AVERAGE(AI6:AI17)</f>
        <v>157.3833333333333</v>
      </c>
      <c r="AX17" s="53">
        <f>AVERAGE(AJ6:AJ17)</f>
        <v>676.4416666666666</v>
      </c>
      <c r="AY17" s="53">
        <f>AVERAGE(AK6:AK17)</f>
        <v>204.0916666666667</v>
      </c>
      <c r="AZ17" s="53">
        <f>AVERAGE(AL6:AL17)</f>
        <v>709.8499999999999</v>
      </c>
      <c r="BA17" s="53">
        <f>AVERAGE(AM6:AM17)</f>
        <v>2778.466666666667</v>
      </c>
      <c r="BB17" s="53">
        <f>AVERAGE(AN6:AN17)</f>
        <v>77.70991666666667</v>
      </c>
      <c r="BC17" s="53">
        <f>AVERAGE(AO6:AO17)</f>
        <v>58.69033333333334</v>
      </c>
      <c r="BD17" s="53"/>
      <c r="BE17" s="57">
        <v>31302</v>
      </c>
      <c r="BF17" s="57">
        <v>0</v>
      </c>
      <c r="BG17" s="7"/>
      <c r="BH17" s="60">
        <v>1709.2</v>
      </c>
      <c r="BI17" s="58">
        <v>1193.3</v>
      </c>
      <c r="BJ17" s="58">
        <v>753.1</v>
      </c>
      <c r="BK17" s="58">
        <v>5412.5</v>
      </c>
      <c r="BL17" s="58">
        <v>2351.3</v>
      </c>
      <c r="BM17" s="58">
        <v>7411.5</v>
      </c>
      <c r="BN17" s="58">
        <v>2214.1</v>
      </c>
      <c r="BO17" s="58">
        <v>319.2</v>
      </c>
      <c r="BP17" s="60"/>
      <c r="BQ17" s="60">
        <v>20555.3</v>
      </c>
      <c r="BR17" s="60">
        <v>72928.8</v>
      </c>
      <c r="BS17" s="60">
        <v>20874.2</v>
      </c>
      <c r="BT17" s="60">
        <v>32739.5</v>
      </c>
      <c r="BU17" s="60">
        <v>8635.4</v>
      </c>
      <c r="BV17" s="60">
        <v>27976.1</v>
      </c>
      <c r="BW17" s="60">
        <v>9969.9</v>
      </c>
      <c r="BX17" s="60">
        <v>42861.4</v>
      </c>
      <c r="BY17" s="60">
        <v>1333.6</v>
      </c>
      <c r="BZ17" s="60">
        <v>3005.4</v>
      </c>
      <c r="CA17" s="60"/>
      <c r="CB17" s="60">
        <f>AVERAGE(BH6:BH17)</f>
        <v>1663.008333333333</v>
      </c>
      <c r="CC17" s="60">
        <f>AVERAGE(BI6:BI17)</f>
        <v>1045.966666666666</v>
      </c>
      <c r="CD17" s="60">
        <f>AVERAGE(BJ6:BJ17)</f>
        <v>940.7916666666666</v>
      </c>
      <c r="CE17" s="60">
        <f>AVERAGE(BK6:BK17)</f>
        <v>5531.416666666667</v>
      </c>
      <c r="CF17" s="60">
        <f>AVERAGE(BL6:BL17)</f>
        <v>7801.950000000001</v>
      </c>
      <c r="CG17" s="60">
        <f>AVERAGE(BM6:BM17)</f>
        <v>8077.558333333332</v>
      </c>
      <c r="CH17" s="60">
        <f>AVERAGE(BN6:BN17)</f>
        <v>2999.816666666666</v>
      </c>
      <c r="CI17" s="60">
        <f>AVERAGE(BO6:BO17)</f>
        <v>486.6416666666667</v>
      </c>
      <c r="CJ17" s="60"/>
      <c r="CK17" s="60">
        <f>AVERAGE(BQ6:BQ17)</f>
        <v>18838.391666666663</v>
      </c>
      <c r="CL17" s="60">
        <f>AVERAGE(BR6:BR17)</f>
        <v>67587.400000000009</v>
      </c>
      <c r="CM17" s="60">
        <f>AVERAGE(BS6:BS17)</f>
        <v>18265.058333333338</v>
      </c>
      <c r="CN17" s="60">
        <f>AVERAGE(BT6:BT17)</f>
        <v>30449.033333333336</v>
      </c>
      <c r="CO17" s="60">
        <f>AVERAGE(BU6:BU17)</f>
        <v>9711.416666666666</v>
      </c>
      <c r="CP17" s="60">
        <f>AVERAGE(BV6:BV17)</f>
        <v>32908.791666666664</v>
      </c>
      <c r="CQ17" s="60">
        <f>AVERAGE(BW6:BW17)</f>
        <v>16810.466666666667</v>
      </c>
      <c r="CR17" s="60">
        <f>AVERAGE(BX6:BX17)</f>
        <v>49254.25</v>
      </c>
      <c r="CS17" s="60">
        <f>AVERAGE(BY6:BY17)</f>
        <v>1939.9</v>
      </c>
      <c r="CT17" s="60">
        <f>AVERAGE(BZ6:BZ17)</f>
        <v>3233.908333333333</v>
      </c>
      <c r="CU17" s="7"/>
      <c r="CV17" s="61">
        <v>497855696.8602951</v>
      </c>
      <c r="CW17" s="61">
        <v>1054845.1</v>
      </c>
      <c r="CX17" s="26">
        <v>6.9</v>
      </c>
      <c r="CY17" s="26">
        <v>50.3</v>
      </c>
      <c r="CZ17" s="7"/>
      <c r="DA17" s="62">
        <v>868.10108</v>
      </c>
      <c r="DB17" s="62">
        <v>1162.68397</v>
      </c>
      <c r="DC17" s="62">
        <v>971.5112399999999</v>
      </c>
      <c r="DD17" s="62">
        <v>720.46947</v>
      </c>
      <c r="DE17" s="62">
        <v>868.7814099999999</v>
      </c>
      <c r="DF17" s="62">
        <v>874.22405</v>
      </c>
      <c r="DG17" s="62">
        <v>621.8216199999999</v>
      </c>
      <c r="DH17" s="62">
        <v>579.64116</v>
      </c>
      <c r="DI17" s="62">
        <v>1054.5115</v>
      </c>
      <c r="DJ17" s="62">
        <v>2649.20502</v>
      </c>
      <c r="DK17" s="11"/>
      <c r="DL17" s="2"/>
      <c r="DM17" s="4"/>
      <c r="DN17" s="63">
        <v>233.4915483870968</v>
      </c>
      <c r="DO17" s="64">
        <f>AVERAGE(DN6:DN17)</f>
        <v>230.5011602214542</v>
      </c>
    </row>
    <row r="18" ht="12.75" customHeight="1">
      <c r="A18" s="50">
        <v>39479</v>
      </c>
      <c r="B18" s="51">
        <v>3013</v>
      </c>
      <c r="C18" s="51">
        <v>2515</v>
      </c>
      <c r="D18" s="51">
        <v>2943</v>
      </c>
      <c r="E18" s="51">
        <v>450</v>
      </c>
      <c r="F18" s="51">
        <v>3693</v>
      </c>
      <c r="G18" s="51">
        <v>3690</v>
      </c>
      <c r="H18" s="66">
        <f>AVERAGE(B13:B18)</f>
        <v>3454.166666666667</v>
      </c>
      <c r="I18" s="66">
        <f>AVERAGE(C13:C18)</f>
        <v>3079</v>
      </c>
      <c r="J18" s="66">
        <f>AVERAGE(D13:D18)</f>
        <v>3588.5</v>
      </c>
      <c r="K18" s="66">
        <f>AVERAGE(E13:E18)</f>
        <v>638.3333333333334</v>
      </c>
      <c r="L18" s="66">
        <f>AVERAGE(F13:F18)</f>
        <v>3663.666666666667</v>
      </c>
      <c r="M18" s="66">
        <f>AVERAGE(G13:G18)</f>
        <v>3877.166666666667</v>
      </c>
      <c r="N18" s="67">
        <f>AVERAGE(B7:B18)</f>
        <v>3358.166666666667</v>
      </c>
      <c r="O18" s="67">
        <f>AVERAGE(C7:C18)</f>
        <v>3176.25</v>
      </c>
      <c r="P18" s="67">
        <f>AVERAGE(D7:D18)</f>
        <v>3321.666666666667</v>
      </c>
      <c r="Q18" s="67">
        <f>AVERAGE(E7:E18)</f>
        <v>913.3333333333334</v>
      </c>
      <c r="R18" s="67">
        <f>AVERAGE(F7:F18)</f>
        <v>3247.833333333333</v>
      </c>
      <c r="S18" s="67">
        <f>AVERAGE(G7:G18)</f>
        <v>3425.25</v>
      </c>
      <c r="T18" s="52"/>
      <c r="U18" s="17">
        <v>10853.8</v>
      </c>
      <c r="V18" s="17">
        <v>8177</v>
      </c>
      <c r="W18" s="63">
        <v>1306</v>
      </c>
      <c r="X18" s="63">
        <v>6883.2586</v>
      </c>
      <c r="Y18" s="65">
        <f>AVERAGE(U7:U18)</f>
        <v>11096.45</v>
      </c>
      <c r="Z18" s="65">
        <f>AVERAGE(V7:V18)</f>
        <v>8300.166666666666</v>
      </c>
      <c r="AA18" s="65">
        <f>AVERAGE(W7:W18)</f>
        <v>1438</v>
      </c>
      <c r="AB18" s="65">
        <f>AVERAGE(X7:X18)</f>
        <v>6992.285622545454</v>
      </c>
      <c r="AC18" s="65"/>
      <c r="AD18" s="53">
        <v>4.095927925222417</v>
      </c>
      <c r="AE18" s="53">
        <v>3.329463390142272</v>
      </c>
      <c r="AF18" s="53">
        <f>AVERAGE(AD7:AD18)</f>
        <v>4.031581370561107</v>
      </c>
      <c r="AG18" s="53">
        <f>AVERAGE(AE7:AE18)</f>
        <v>3.334726436253086</v>
      </c>
      <c r="AH18" s="20"/>
      <c r="AI18" s="54">
        <v>161.2</v>
      </c>
      <c r="AJ18" s="54">
        <v>656.1</v>
      </c>
      <c r="AK18" s="54">
        <v>181.3</v>
      </c>
      <c r="AL18" s="55">
        <v>703.5</v>
      </c>
      <c r="AM18" s="55">
        <v>2727</v>
      </c>
      <c r="AN18" s="56">
        <v>75.90500000000003</v>
      </c>
      <c r="AO18" s="56">
        <v>48.43299999999999</v>
      </c>
      <c r="AP18" s="56">
        <f>AVERAGE(AI13:AI18)</f>
        <v>154.8166666666666</v>
      </c>
      <c r="AQ18" s="56">
        <f>AVERAGE(AJ13:AJ18)</f>
        <v>663.05</v>
      </c>
      <c r="AR18" s="56">
        <f>AVERAGE(AK13:AK18)</f>
        <v>197.2</v>
      </c>
      <c r="AS18" s="56">
        <f>AVERAGE(AL13:AL18)</f>
        <v>685.5666666666667</v>
      </c>
      <c r="AT18" s="56">
        <f>AVERAGE(AM13:AM18)</f>
        <v>2778.633333333333</v>
      </c>
      <c r="AU18" s="56">
        <f>AVERAGE(AN13:AN18)</f>
        <v>66.71016666666667</v>
      </c>
      <c r="AV18" s="56">
        <f>AVERAGE(AO13:AO18)</f>
        <v>54.28299999999999</v>
      </c>
      <c r="AW18" s="53">
        <f>AVERAGE(AI7:AI18)</f>
        <v>158.6083333333333</v>
      </c>
      <c r="AX18" s="53">
        <f>AVERAGE(AJ7:AJ18)</f>
        <v>678.7416666666667</v>
      </c>
      <c r="AY18" s="53">
        <f>AVERAGE(AK7:AK18)</f>
        <v>203.6833333333334</v>
      </c>
      <c r="AZ18" s="53">
        <f>AVERAGE(AL7:AL18)</f>
        <v>713.1</v>
      </c>
      <c r="BA18" s="53">
        <f>AVERAGE(AM7:AM18)</f>
        <v>2787.091666666667</v>
      </c>
      <c r="BB18" s="53">
        <f>AVERAGE(AN7:AN18)</f>
        <v>78.59008333333334</v>
      </c>
      <c r="BC18" s="53">
        <f>AVERAGE(AO7:AO18)</f>
        <v>57.55400000000001</v>
      </c>
      <c r="BD18" s="53"/>
      <c r="BE18" s="57">
        <v>14907</v>
      </c>
      <c r="BF18" s="57">
        <v>0</v>
      </c>
      <c r="BG18" s="7"/>
      <c r="BH18" s="60">
        <v>1724.5</v>
      </c>
      <c r="BI18" s="58">
        <v>719.2</v>
      </c>
      <c r="BJ18" s="58">
        <v>754.1</v>
      </c>
      <c r="BK18" s="58">
        <v>5750.9</v>
      </c>
      <c r="BL18" s="58">
        <v>6583.6</v>
      </c>
      <c r="BM18" s="58">
        <v>7775.4</v>
      </c>
      <c r="BN18" s="58">
        <v>2569.4</v>
      </c>
      <c r="BO18" s="58">
        <v>436.9</v>
      </c>
      <c r="BP18" s="60"/>
      <c r="BQ18" s="60">
        <v>17077.9</v>
      </c>
      <c r="BR18" s="60">
        <v>64049.1</v>
      </c>
      <c r="BS18" s="60">
        <v>12111.4</v>
      </c>
      <c r="BT18" s="60">
        <v>34420.6</v>
      </c>
      <c r="BU18" s="60">
        <v>10124.8</v>
      </c>
      <c r="BV18" s="60">
        <v>29555.9</v>
      </c>
      <c r="BW18" s="60">
        <v>12355.9</v>
      </c>
      <c r="BX18" s="60">
        <v>46507.5</v>
      </c>
      <c r="BY18" s="60">
        <v>1293.8</v>
      </c>
      <c r="BZ18" s="60">
        <v>3589.3</v>
      </c>
      <c r="CA18" s="60"/>
      <c r="CB18" s="60">
        <f>AVERAGE(BH7:BH18)</f>
        <v>1707.008333333333</v>
      </c>
      <c r="CC18" s="60">
        <f>AVERAGE(BI7:BI18)</f>
        <v>924.9916666666667</v>
      </c>
      <c r="CD18" s="60">
        <f>AVERAGE(BJ7:BJ18)</f>
        <v>939.975</v>
      </c>
      <c r="CE18" s="60">
        <f>AVERAGE(BK7:BK18)</f>
        <v>5656.8</v>
      </c>
      <c r="CF18" s="60">
        <f>AVERAGE(BL7:BL18)</f>
        <v>7198.666666666668</v>
      </c>
      <c r="CG18" s="60">
        <f>AVERAGE(BM7:BM18)</f>
        <v>8100.783333333333</v>
      </c>
      <c r="CH18" s="60">
        <f>AVERAGE(BN7:BN18)</f>
        <v>2967.366666666667</v>
      </c>
      <c r="CI18" s="60">
        <f>AVERAGE(BO7:BO18)</f>
        <v>489.5166666666667</v>
      </c>
      <c r="CJ18" s="60"/>
      <c r="CK18" s="60">
        <f>AVERAGE(BQ7:BQ18)</f>
        <v>18790.741666666661</v>
      </c>
      <c r="CL18" s="60">
        <f>AVERAGE(BR7:BR18)</f>
        <v>67776.883333333331</v>
      </c>
      <c r="CM18" s="60">
        <f>AVERAGE(BS7:BS18)</f>
        <v>18525.716666666671</v>
      </c>
      <c r="CN18" s="60">
        <f>AVERAGE(BT7:BT18)</f>
        <v>30417.35</v>
      </c>
      <c r="CO18" s="60">
        <f>AVERAGE(BU7:BU18)</f>
        <v>9822.858333333332</v>
      </c>
      <c r="CP18" s="60">
        <f>AVERAGE(BV7:BV18)</f>
        <v>32776.391666666663</v>
      </c>
      <c r="CQ18" s="60">
        <f>AVERAGE(BW7:BW18)</f>
        <v>16043.575</v>
      </c>
      <c r="CR18" s="60">
        <f>AVERAGE(BX7:BX18)</f>
        <v>49204.35</v>
      </c>
      <c r="CS18" s="60">
        <f>AVERAGE(BY7:BY18)</f>
        <v>1910.6</v>
      </c>
      <c r="CT18" s="60">
        <f>AVERAGE(BZ7:BZ18)</f>
        <v>3234.183333333334</v>
      </c>
      <c r="CU18" s="7"/>
      <c r="CV18" s="61">
        <v>498024435.8605101</v>
      </c>
      <c r="CW18" s="61">
        <v>1054845.1</v>
      </c>
      <c r="CX18" s="26">
        <v>6.8</v>
      </c>
      <c r="CY18" s="26">
        <v>47.6</v>
      </c>
      <c r="CZ18" s="7"/>
      <c r="DA18" s="62">
        <v>951.076</v>
      </c>
      <c r="DB18" s="62">
        <v>1249.30626</v>
      </c>
      <c r="DC18" s="62">
        <v>974.1735600000001</v>
      </c>
      <c r="DD18" s="62">
        <v>788.0344000000001</v>
      </c>
      <c r="DE18" s="62">
        <v>941.5652400000001</v>
      </c>
      <c r="DF18" s="62">
        <v>938.84788</v>
      </c>
      <c r="DG18" s="62">
        <v>692.9268000000001</v>
      </c>
      <c r="DH18" s="62">
        <v>635.1829</v>
      </c>
      <c r="DI18" s="62">
        <v>1078.79192</v>
      </c>
      <c r="DJ18" s="62">
        <v>2637.87722</v>
      </c>
      <c r="DK18" s="11"/>
      <c r="DL18" s="2"/>
      <c r="DM18" s="4"/>
      <c r="DN18" s="63">
        <v>241.4283103448276</v>
      </c>
      <c r="DO18" s="64">
        <f>AVERAGE(DN7:DN18)</f>
        <v>231.7098795359041</v>
      </c>
    </row>
    <row r="19" ht="12.75" customHeight="1">
      <c r="A19" s="50">
        <v>39508</v>
      </c>
      <c r="B19" s="51">
        <v>3006</v>
      </c>
      <c r="C19" s="51">
        <v>2406</v>
      </c>
      <c r="D19" s="51">
        <v>2844</v>
      </c>
      <c r="E19" s="51">
        <v>360</v>
      </c>
      <c r="F19" s="51">
        <v>3624</v>
      </c>
      <c r="G19" s="51">
        <v>3500</v>
      </c>
      <c r="H19" s="66">
        <f>AVERAGE(B14:B19)</f>
        <v>3306.5</v>
      </c>
      <c r="I19" s="66">
        <f>AVERAGE(C14:C19)</f>
        <v>2854.333333333333</v>
      </c>
      <c r="J19" s="66">
        <f>AVERAGE(D14:D19)</f>
        <v>3382.5</v>
      </c>
      <c r="K19" s="66">
        <f>AVERAGE(E14:E19)</f>
        <v>551.6666666666666</v>
      </c>
      <c r="L19" s="66">
        <f>AVERAGE(F14:F19)</f>
        <v>3720.666666666667</v>
      </c>
      <c r="M19" s="66">
        <f>AVERAGE(G14:G19)</f>
        <v>3825.166666666667</v>
      </c>
      <c r="N19" s="67">
        <f>AVERAGE(B8:B19)</f>
        <v>3393.416666666667</v>
      </c>
      <c r="O19" s="67">
        <f>AVERAGE(C8:C19)</f>
        <v>3168.166666666667</v>
      </c>
      <c r="P19" s="67">
        <f>AVERAGE(D8:D19)</f>
        <v>3346.333333333333</v>
      </c>
      <c r="Q19" s="67">
        <f>AVERAGE(E8:E19)</f>
        <v>840.8333333333334</v>
      </c>
      <c r="R19" s="67">
        <f>AVERAGE(F8:F19)</f>
        <v>3323.333333333333</v>
      </c>
      <c r="S19" s="67">
        <f>AVERAGE(G8:G19)</f>
        <v>3478.583333333333</v>
      </c>
      <c r="T19" s="52"/>
      <c r="U19" s="17">
        <v>11785.5</v>
      </c>
      <c r="V19" s="17">
        <v>8890</v>
      </c>
      <c r="W19" s="63">
        <v>1140</v>
      </c>
      <c r="X19" s="63">
        <v>7465.670728</v>
      </c>
      <c r="Y19" s="65">
        <f>AVERAGE(U8:U19)</f>
        <v>11119.191666666666</v>
      </c>
      <c r="Z19" s="65">
        <f>AVERAGE(V8:V19)</f>
        <v>8323.583333333334</v>
      </c>
      <c r="AA19" s="65">
        <f>AVERAGE(W8:W19)</f>
        <v>1408.2</v>
      </c>
      <c r="AB19" s="65">
        <f>AVERAGE(X8:X19)</f>
        <v>7031.734381333333</v>
      </c>
      <c r="AC19" s="65"/>
      <c r="AD19" s="53">
        <v>4.093439581803257</v>
      </c>
      <c r="AE19" s="53">
        <v>3.321296409901932</v>
      </c>
      <c r="AF19" s="53">
        <f>AVERAGE(AD8:AD19)</f>
        <v>4.031077595231523</v>
      </c>
      <c r="AG19" s="53">
        <f>AVERAGE(AE8:AE19)</f>
        <v>3.334229555628294</v>
      </c>
      <c r="AH19" s="20"/>
      <c r="AI19" s="54">
        <v>165.9</v>
      </c>
      <c r="AJ19" s="54">
        <v>705.2</v>
      </c>
      <c r="AK19" s="54">
        <v>203.1</v>
      </c>
      <c r="AL19" s="55">
        <v>726.8</v>
      </c>
      <c r="AM19" s="55">
        <v>2817.3</v>
      </c>
      <c r="AN19" s="56">
        <v>81.36200000000001</v>
      </c>
      <c r="AO19" s="56">
        <v>56.684</v>
      </c>
      <c r="AP19" s="56">
        <f>AVERAGE(AI14:AI19)</f>
        <v>159.2666666666667</v>
      </c>
      <c r="AQ19" s="56">
        <f>AVERAGE(AJ14:AJ19)</f>
        <v>671.25</v>
      </c>
      <c r="AR19" s="56">
        <f>AVERAGE(AK14:AK19)</f>
        <v>199.0833333333333</v>
      </c>
      <c r="AS19" s="56">
        <f>AVERAGE(AL14:AL19)</f>
        <v>691.6999999999999</v>
      </c>
      <c r="AT19" s="56">
        <f>AVERAGE(AM14:AM19)</f>
        <v>2804.133333333333</v>
      </c>
      <c r="AU19" s="56">
        <f>AVERAGE(AN14:AN19)</f>
        <v>70.17016666666667</v>
      </c>
      <c r="AV19" s="56">
        <f>AVERAGE(AO14:AO19)</f>
        <v>55.36066666666667</v>
      </c>
      <c r="AW19" s="53">
        <f>AVERAGE(AI8:AI19)</f>
        <v>158.9</v>
      </c>
      <c r="AX19" s="53">
        <f>AVERAGE(AJ8:AJ19)</f>
        <v>678.4833333333332</v>
      </c>
      <c r="AY19" s="53">
        <f>AVERAGE(AK8:AK19)</f>
        <v>202.5916666666667</v>
      </c>
      <c r="AZ19" s="53">
        <f>AVERAGE(AL8:AL19)</f>
        <v>710.1666666666666</v>
      </c>
      <c r="BA19" s="53">
        <f>AVERAGE(AM8:AM19)</f>
        <v>2777.85</v>
      </c>
      <c r="BB19" s="53">
        <f>AVERAGE(AN8:AN19)</f>
        <v>78.46691666666666</v>
      </c>
      <c r="BC19" s="53">
        <f>AVERAGE(AO8:AO19)</f>
        <v>56.87966666666667</v>
      </c>
      <c r="BD19" s="53"/>
      <c r="BE19" s="57">
        <v>16246</v>
      </c>
      <c r="BF19" s="57">
        <v>0</v>
      </c>
      <c r="BG19" s="7"/>
      <c r="BH19" s="60">
        <v>1834.4</v>
      </c>
      <c r="BI19" s="58">
        <v>2227.8</v>
      </c>
      <c r="BJ19" s="58">
        <v>1091.4</v>
      </c>
      <c r="BK19" s="58">
        <v>5758.1</v>
      </c>
      <c r="BL19" s="58">
        <v>6565.9</v>
      </c>
      <c r="BM19" s="58">
        <v>6745.9</v>
      </c>
      <c r="BN19" s="58">
        <v>2242.5</v>
      </c>
      <c r="BO19" s="58">
        <v>829.3</v>
      </c>
      <c r="BP19" s="60"/>
      <c r="BQ19" s="60">
        <v>16928.8</v>
      </c>
      <c r="BR19" s="60">
        <v>66791</v>
      </c>
      <c r="BS19" s="60">
        <v>15215.7</v>
      </c>
      <c r="BT19" s="60">
        <v>33267.1</v>
      </c>
      <c r="BU19" s="60">
        <v>10402.5</v>
      </c>
      <c r="BV19" s="60">
        <v>32049</v>
      </c>
      <c r="BW19" s="60">
        <v>11391.7</v>
      </c>
      <c r="BX19" s="60">
        <v>43438.8</v>
      </c>
      <c r="BY19" s="60">
        <v>1831.9</v>
      </c>
      <c r="BZ19" s="60">
        <v>3059.9</v>
      </c>
      <c r="CA19" s="60"/>
      <c r="CB19" s="60">
        <f>AVERAGE(BH8:BH19)</f>
        <v>1737.433333333334</v>
      </c>
      <c r="CC19" s="60">
        <f>AVERAGE(BI8:BI19)</f>
        <v>1014.358333333333</v>
      </c>
      <c r="CD19" s="60">
        <f>AVERAGE(BJ8:BJ19)</f>
        <v>955.3333333333334</v>
      </c>
      <c r="CE19" s="60">
        <f>AVERAGE(BK8:BK19)</f>
        <v>5705.675</v>
      </c>
      <c r="CF19" s="60">
        <f>AVERAGE(BL8:BL19)</f>
        <v>6663.433333333333</v>
      </c>
      <c r="CG19" s="60">
        <f>AVERAGE(BM8:BM19)</f>
        <v>7883.908333333333</v>
      </c>
      <c r="CH19" s="60">
        <f>AVERAGE(BN8:BN19)</f>
        <v>2898.183333333333</v>
      </c>
      <c r="CI19" s="60">
        <f>AVERAGE(BO8:BO19)</f>
        <v>520.2333333333333</v>
      </c>
      <c r="CJ19" s="60"/>
      <c r="CK19" s="60">
        <f>AVERAGE(BQ8:BQ19)</f>
        <v>18640.525</v>
      </c>
      <c r="CL19" s="60">
        <f>AVERAGE(BR8:BR19)</f>
        <v>67158.566666666666</v>
      </c>
      <c r="CM19" s="60">
        <f>AVERAGE(BS8:BS19)</f>
        <v>18455.150000000005</v>
      </c>
      <c r="CN19" s="60">
        <f>AVERAGE(BT8:BT19)</f>
        <v>30000.625</v>
      </c>
      <c r="CO19" s="60">
        <f>AVERAGE(BU8:BU19)</f>
        <v>9834.224999999999</v>
      </c>
      <c r="CP19" s="60">
        <f>AVERAGE(BV8:BV19)</f>
        <v>32660.275</v>
      </c>
      <c r="CQ19" s="60">
        <f>AVERAGE(BW8:BW19)</f>
        <v>14526.083333333334</v>
      </c>
      <c r="CR19" s="60">
        <f>AVERAGE(BX8:BX19)</f>
        <v>48568.5</v>
      </c>
      <c r="CS19" s="60">
        <f>AVERAGE(BY8:BY19)</f>
        <v>1898.358333333333</v>
      </c>
      <c r="CT19" s="60">
        <f>AVERAGE(BZ8:BZ19)</f>
        <v>3252.758333333334</v>
      </c>
      <c r="CU19" s="7"/>
      <c r="CV19" s="61">
        <v>498193232.0516951</v>
      </c>
      <c r="CW19" s="61">
        <v>1054845.1</v>
      </c>
      <c r="CX19" s="26">
        <v>6.8</v>
      </c>
      <c r="CY19" s="26">
        <v>48.3</v>
      </c>
      <c r="CZ19" s="7"/>
      <c r="DA19" s="62">
        <v>953.40744</v>
      </c>
      <c r="DB19" s="62">
        <v>1203.38622</v>
      </c>
      <c r="DC19" s="62">
        <v>981.1828599999999</v>
      </c>
      <c r="DD19" s="62">
        <v>806.77906</v>
      </c>
      <c r="DE19" s="62">
        <v>944.3642799999999</v>
      </c>
      <c r="DF19" s="62">
        <v>950.17774</v>
      </c>
      <c r="DG19" s="62">
        <v>720.8690399999999</v>
      </c>
      <c r="DH19" s="62">
        <v>658.8588</v>
      </c>
      <c r="DI19" s="62">
        <v>1110.37086</v>
      </c>
      <c r="DJ19" s="62">
        <v>2640.60272</v>
      </c>
      <c r="DK19" s="11"/>
      <c r="DL19" s="2"/>
      <c r="DM19" s="4"/>
      <c r="DN19" s="63">
        <v>246.971</v>
      </c>
      <c r="DO19" s="64">
        <f>AVERAGE(DN8:DN19)</f>
        <v>233.3275381380546</v>
      </c>
    </row>
    <row r="20" ht="12.75" customHeight="1">
      <c r="A20" s="50">
        <v>39539</v>
      </c>
      <c r="B20" s="51">
        <v>2895</v>
      </c>
      <c r="C20" s="51">
        <v>2308</v>
      </c>
      <c r="D20" s="51">
        <v>2733</v>
      </c>
      <c r="E20" s="51">
        <v>420</v>
      </c>
      <c r="F20" s="51">
        <v>3520</v>
      </c>
      <c r="G20" s="51">
        <v>3250</v>
      </c>
      <c r="H20" s="66">
        <f>AVERAGE(B15:B20)</f>
        <v>3143.5</v>
      </c>
      <c r="I20" s="66">
        <f>AVERAGE(C15:C20)</f>
        <v>2645.166666666667</v>
      </c>
      <c r="J20" s="66">
        <f>AVERAGE(D15:D20)</f>
        <v>3143.333333333333</v>
      </c>
      <c r="K20" s="66">
        <f>AVERAGE(E15:E20)</f>
        <v>498.3333333333333</v>
      </c>
      <c r="L20" s="66">
        <f>AVERAGE(F15:F20)</f>
        <v>3709.833333333333</v>
      </c>
      <c r="M20" s="66">
        <f>AVERAGE(G15:G20)</f>
        <v>3708.833333333333</v>
      </c>
      <c r="N20" s="67">
        <f>AVERAGE(B9:B20)</f>
        <v>3395.5</v>
      </c>
      <c r="O20" s="67">
        <f>AVERAGE(C9:C20)</f>
        <v>3123</v>
      </c>
      <c r="P20" s="67">
        <f>AVERAGE(D9:D20)</f>
        <v>3352.25</v>
      </c>
      <c r="Q20" s="67">
        <f>AVERAGE(E9:E20)</f>
        <v>770.8333333333334</v>
      </c>
      <c r="R20" s="67">
        <f>AVERAGE(F9:F20)</f>
        <v>3389.5</v>
      </c>
      <c r="S20" s="67">
        <f>AVERAGE(G9:G20)</f>
        <v>3510.583333333333</v>
      </c>
      <c r="T20" s="52"/>
      <c r="U20" s="17">
        <v>11720.2</v>
      </c>
      <c r="V20" s="17">
        <v>8864</v>
      </c>
      <c r="W20" s="63">
        <v>766</v>
      </c>
      <c r="X20" s="63">
        <v>7311.449448</v>
      </c>
      <c r="Y20" s="65">
        <f>AVERAGE(U9:U20)</f>
        <v>11120.025</v>
      </c>
      <c r="Z20" s="65">
        <f>AVERAGE(V9:V20)</f>
        <v>8325.333333333334</v>
      </c>
      <c r="AA20" s="65">
        <f>AVERAGE(W9:W20)</f>
        <v>1349.818181818182</v>
      </c>
      <c r="AB20" s="65">
        <f>AVERAGE(X9:X20)</f>
        <v>7069.004524</v>
      </c>
      <c r="AC20" s="65"/>
      <c r="AD20" s="53">
        <v>4.054536349819792</v>
      </c>
      <c r="AE20" s="53">
        <v>3.313885309826741</v>
      </c>
      <c r="AF20" s="53">
        <f>AVERAGE(AD9:AD20)</f>
        <v>4.034313500420637</v>
      </c>
      <c r="AG20" s="53">
        <f>AVERAGE(AE9:AE20)</f>
        <v>3.334039905263669</v>
      </c>
      <c r="AH20" s="20"/>
      <c r="AI20" s="54">
        <v>174.1</v>
      </c>
      <c r="AJ20" s="54">
        <v>699.5</v>
      </c>
      <c r="AK20" s="54">
        <v>202.5</v>
      </c>
      <c r="AL20" s="55">
        <v>748.8</v>
      </c>
      <c r="AM20" s="55">
        <v>2787.7</v>
      </c>
      <c r="AN20" s="56">
        <v>85.654</v>
      </c>
      <c r="AO20" s="56">
        <v>58.39299999999999</v>
      </c>
      <c r="AP20" s="56">
        <f>AVERAGE(AI15:AI20)</f>
        <v>163.1833333333333</v>
      </c>
      <c r="AQ20" s="56">
        <f>AVERAGE(AJ15:AJ20)</f>
        <v>671.5</v>
      </c>
      <c r="AR20" s="56">
        <f>AVERAGE(AK15:AK20)</f>
        <v>197.05</v>
      </c>
      <c r="AS20" s="56">
        <f>AVERAGE(AL15:AL20)</f>
        <v>692.85</v>
      </c>
      <c r="AT20" s="56">
        <f>AVERAGE(AM15:AM20)</f>
        <v>2795.45</v>
      </c>
      <c r="AU20" s="56">
        <f>AVERAGE(AN15:AN20)</f>
        <v>75.27966666666667</v>
      </c>
      <c r="AV20" s="56">
        <f>AVERAGE(AO15:AO20)</f>
        <v>55.78583333333333</v>
      </c>
      <c r="AW20" s="53">
        <f>AVERAGE(AI9:AI20)</f>
        <v>159.1916666666667</v>
      </c>
      <c r="AX20" s="53">
        <f>AVERAGE(AJ9:AJ20)</f>
        <v>679.2916666666666</v>
      </c>
      <c r="AY20" s="53">
        <f>AVERAGE(AK9:AK20)</f>
        <v>202.6416666666667</v>
      </c>
      <c r="AZ20" s="53">
        <f>AVERAGE(AL9:AL20)</f>
        <v>714.0749999999999</v>
      </c>
      <c r="BA20" s="53">
        <f>AVERAGE(AM9:AM20)</f>
        <v>2779.241666666667</v>
      </c>
      <c r="BB20" s="53">
        <f>AVERAGE(AN9:AN20)</f>
        <v>77.21625000000002</v>
      </c>
      <c r="BC20" s="53">
        <f>AVERAGE(AO9:AO20)</f>
        <v>56.12241666666667</v>
      </c>
      <c r="BD20" s="53"/>
      <c r="BE20" s="57">
        <v>34108</v>
      </c>
      <c r="BF20" s="57">
        <v>0</v>
      </c>
      <c r="BG20" s="7"/>
      <c r="BH20" s="60">
        <v>1712.2</v>
      </c>
      <c r="BI20" s="58">
        <v>2574.2</v>
      </c>
      <c r="BJ20" s="58">
        <v>1294.3</v>
      </c>
      <c r="BK20" s="58">
        <v>7006.4</v>
      </c>
      <c r="BL20" s="58">
        <v>8815.299999999999</v>
      </c>
      <c r="BM20" s="58">
        <v>6523.6</v>
      </c>
      <c r="BN20" s="58">
        <v>1463.6</v>
      </c>
      <c r="BO20" s="58">
        <v>703.6</v>
      </c>
      <c r="BP20" s="60"/>
      <c r="BQ20" s="60">
        <v>19340.6</v>
      </c>
      <c r="BR20" s="60">
        <v>80757.600000000006</v>
      </c>
      <c r="BS20" s="60">
        <v>14186.7</v>
      </c>
      <c r="BT20" s="60">
        <v>47116.6</v>
      </c>
      <c r="BU20" s="60">
        <v>9669</v>
      </c>
      <c r="BV20" s="60">
        <v>35879.6</v>
      </c>
      <c r="BW20" s="60">
        <v>11633.2</v>
      </c>
      <c r="BX20" s="60">
        <v>44403.6</v>
      </c>
      <c r="BY20" s="60">
        <v>2352.2</v>
      </c>
      <c r="BZ20" s="60">
        <v>3049</v>
      </c>
      <c r="CA20" s="60"/>
      <c r="CB20" s="60">
        <f>AVERAGE(BH9:BH20)</f>
        <v>1752.966666666667</v>
      </c>
      <c r="CC20" s="60">
        <f>AVERAGE(BI9:BI20)</f>
        <v>1114.733333333333</v>
      </c>
      <c r="CD20" s="60">
        <f>AVERAGE(BJ9:BJ20)</f>
        <v>919.3833333333332</v>
      </c>
      <c r="CE20" s="60">
        <f>AVERAGE(BK9:BK20)</f>
        <v>5705.224999999999</v>
      </c>
      <c r="CF20" s="60">
        <f>AVERAGE(BL9:BL20)</f>
        <v>6967.841666666667</v>
      </c>
      <c r="CG20" s="60">
        <f>AVERAGE(BM9:BM20)</f>
        <v>7850.891666666666</v>
      </c>
      <c r="CH20" s="60">
        <f>AVERAGE(BN9:BN20)</f>
        <v>2716.491666666666</v>
      </c>
      <c r="CI20" s="60">
        <f>AVERAGE(BO9:BO20)</f>
        <v>537.5166666666668</v>
      </c>
      <c r="CJ20" s="60"/>
      <c r="CK20" s="60">
        <f>AVERAGE(BQ9:BQ20)</f>
        <v>18760.775</v>
      </c>
      <c r="CL20" s="60">
        <f>AVERAGE(BR9:BR20)</f>
        <v>67480.358333333323</v>
      </c>
      <c r="CM20" s="60">
        <f>AVERAGE(BS9:BS20)</f>
        <v>17638.241666666672</v>
      </c>
      <c r="CN20" s="60">
        <f>AVERAGE(BT9:BT20)</f>
        <v>31119.683333333331</v>
      </c>
      <c r="CO20" s="60">
        <f>AVERAGE(BU9:BU20)</f>
        <v>9813.433333333332</v>
      </c>
      <c r="CP20" s="60">
        <f>AVERAGE(BV9:BV20)</f>
        <v>32796.8</v>
      </c>
      <c r="CQ20" s="60">
        <f>AVERAGE(BW9:BW20)</f>
        <v>13736.3</v>
      </c>
      <c r="CR20" s="60">
        <f>AVERAGE(BX9:BX20)</f>
        <v>48408.266666666670</v>
      </c>
      <c r="CS20" s="60">
        <f>AVERAGE(BY9:BY20)</f>
        <v>1898.625</v>
      </c>
      <c r="CT20" s="60">
        <f>AVERAGE(BZ9:BZ20)</f>
        <v>3195.016666666666</v>
      </c>
      <c r="CU20" s="7"/>
      <c r="CV20" s="61">
        <v>498362085.4532338</v>
      </c>
      <c r="CW20" s="61">
        <v>1052625.766666667</v>
      </c>
      <c r="CX20" s="26">
        <v>6.9</v>
      </c>
      <c r="CY20" s="26">
        <v>48.8</v>
      </c>
      <c r="CZ20" s="7"/>
      <c r="DA20" s="62">
        <v>904.1624999999999</v>
      </c>
      <c r="DB20" s="62">
        <v>1166.211</v>
      </c>
      <c r="DC20" s="62">
        <v>932.0804999999999</v>
      </c>
      <c r="DD20" s="62">
        <v>744.9029999999999</v>
      </c>
      <c r="DE20" s="62">
        <v>906.0659999999999</v>
      </c>
      <c r="DF20" s="62">
        <v>915.5835</v>
      </c>
      <c r="DG20" s="62">
        <v>650.997</v>
      </c>
      <c r="DH20" s="62">
        <v>629.424</v>
      </c>
      <c r="DI20" s="62">
        <v>1142.1</v>
      </c>
      <c r="DJ20" s="62">
        <v>2497.392</v>
      </c>
      <c r="DK20" s="11"/>
      <c r="DL20" s="2"/>
      <c r="DM20" s="4"/>
      <c r="DN20" s="63">
        <v>247.9363333333334</v>
      </c>
      <c r="DO20" s="64">
        <f>AVERAGE(DN9:DN20)</f>
        <v>234.958971471388</v>
      </c>
    </row>
    <row r="21" ht="12.75" customHeight="1">
      <c r="A21" s="50">
        <v>39569</v>
      </c>
      <c r="B21" s="51">
        <v>2845</v>
      </c>
      <c r="C21" s="51">
        <v>2278</v>
      </c>
      <c r="D21" s="51">
        <v>2705</v>
      </c>
      <c r="E21" s="51">
        <v>540</v>
      </c>
      <c r="F21" s="51">
        <v>3538</v>
      </c>
      <c r="G21" s="51">
        <v>3135</v>
      </c>
      <c r="H21" s="66">
        <f>AVERAGE(B16:B21)</f>
        <v>3011</v>
      </c>
      <c r="I21" s="66">
        <f>AVERAGE(C16:C21)</f>
        <v>2493.166666666667</v>
      </c>
      <c r="J21" s="66">
        <f>AVERAGE(D16:D21)</f>
        <v>2933.333333333333</v>
      </c>
      <c r="K21" s="66">
        <f>AVERAGE(E16:E21)</f>
        <v>481.6666666666667</v>
      </c>
      <c r="L21" s="66">
        <f>AVERAGE(F16:F21)</f>
        <v>3650.333333333333</v>
      </c>
      <c r="M21" s="66">
        <f>AVERAGE(G16:G21)</f>
        <v>3556.666666666667</v>
      </c>
      <c r="N21" s="67">
        <f>AVERAGE(B10:B21)</f>
        <v>3367.583333333333</v>
      </c>
      <c r="O21" s="67">
        <f>AVERAGE(C10:C21)</f>
        <v>3044.083333333333</v>
      </c>
      <c r="P21" s="67">
        <f>AVERAGE(D10:D21)</f>
        <v>3344.5</v>
      </c>
      <c r="Q21" s="67">
        <f>AVERAGE(E10:E21)</f>
        <v>711.6666666666666</v>
      </c>
      <c r="R21" s="67">
        <f>AVERAGE(F10:F21)</f>
        <v>3455.333333333333</v>
      </c>
      <c r="S21" s="67">
        <f>AVERAGE(G10:G21)</f>
        <v>3533.083333333333</v>
      </c>
      <c r="T21" s="52"/>
      <c r="U21" s="17">
        <v>12304.2</v>
      </c>
      <c r="V21" s="17">
        <v>9255</v>
      </c>
      <c r="W21" s="63">
        <v>384</v>
      </c>
      <c r="X21" s="63">
        <v>7578.161544</v>
      </c>
      <c r="Y21" s="65">
        <f>AVERAGE(U10:U21)</f>
        <v>11127.266666666668</v>
      </c>
      <c r="Z21" s="65">
        <f>AVERAGE(V10:V21)</f>
        <v>8332.333333333334</v>
      </c>
      <c r="AA21" s="65">
        <f>AVERAGE(W10:W21)</f>
        <v>1269.333333333333</v>
      </c>
      <c r="AB21" s="65">
        <f>AVERAGE(X10:X21)</f>
        <v>7088.395582000001</v>
      </c>
      <c r="AC21" s="65"/>
      <c r="AD21" s="53">
        <v>3.925259249762191</v>
      </c>
      <c r="AE21" s="53">
        <v>3.285245469208817</v>
      </c>
      <c r="AF21" s="53">
        <f>AVERAGE(AD10:AD21)</f>
        <v>4.033250901240263</v>
      </c>
      <c r="AG21" s="53">
        <f>AVERAGE(AE10:AE21)</f>
        <v>3.332630823592865</v>
      </c>
      <c r="AH21" s="20"/>
      <c r="AI21" s="54">
        <v>169.8</v>
      </c>
      <c r="AJ21" s="54">
        <v>712.1</v>
      </c>
      <c r="AK21" s="54">
        <v>209.2</v>
      </c>
      <c r="AL21" s="55">
        <v>759.9</v>
      </c>
      <c r="AM21" s="55">
        <v>2825.6</v>
      </c>
      <c r="AN21" s="56">
        <v>92.21999999999998</v>
      </c>
      <c r="AO21" s="56">
        <v>64.649</v>
      </c>
      <c r="AP21" s="56">
        <f>AVERAGE(AI16:AI21)</f>
        <v>167.1833333333334</v>
      </c>
      <c r="AQ21" s="56">
        <f>AVERAGE(AJ16:AJ21)</f>
        <v>680.9666666666666</v>
      </c>
      <c r="AR21" s="56">
        <f>AVERAGE(AK16:AK21)</f>
        <v>198.25</v>
      </c>
      <c r="AS21" s="56">
        <f>AVERAGE(AL16:AL21)</f>
        <v>707.4166666666666</v>
      </c>
      <c r="AT21" s="56">
        <f>AVERAGE(AM16:AM21)</f>
        <v>2801.733333333333</v>
      </c>
      <c r="AU21" s="56">
        <f>AVERAGE(AN16:AN21)</f>
        <v>81.90949999999999</v>
      </c>
      <c r="AV21" s="56">
        <f>AVERAGE(AO16:AO21)</f>
        <v>57.33866666666666</v>
      </c>
      <c r="AW21" s="53">
        <f>AVERAGE(AI10:AI21)</f>
        <v>158.3</v>
      </c>
      <c r="AX21" s="53">
        <f>AVERAGE(AJ10:AJ21)</f>
        <v>678.6</v>
      </c>
      <c r="AY21" s="53">
        <f>AVERAGE(AK10:AK21)</f>
        <v>201.8</v>
      </c>
      <c r="AZ21" s="53">
        <f>AVERAGE(AL10:AL21)</f>
        <v>711.8000000000001</v>
      </c>
      <c r="BA21" s="53">
        <f>AVERAGE(AM10:AM21)</f>
        <v>2776.183333333333</v>
      </c>
      <c r="BB21" s="53">
        <f>AVERAGE(AN10:AN21)</f>
        <v>75.85100000000001</v>
      </c>
      <c r="BC21" s="53">
        <f>AVERAGE(AO10:AO21)</f>
        <v>55.8185</v>
      </c>
      <c r="BD21" s="53"/>
      <c r="BE21" s="57">
        <v>68249</v>
      </c>
      <c r="BF21" s="57">
        <v>0</v>
      </c>
      <c r="BG21" s="7"/>
      <c r="BH21" s="60">
        <v>2395</v>
      </c>
      <c r="BI21" s="58">
        <v>2871.5</v>
      </c>
      <c r="BJ21" s="58">
        <v>1180.1</v>
      </c>
      <c r="BK21" s="58">
        <v>7880</v>
      </c>
      <c r="BL21" s="58">
        <v>7759.3</v>
      </c>
      <c r="BM21" s="58">
        <v>7294.4</v>
      </c>
      <c r="BN21" s="58">
        <v>2682.8</v>
      </c>
      <c r="BO21" s="58">
        <v>499.1</v>
      </c>
      <c r="BP21" s="60"/>
      <c r="BQ21" s="60">
        <v>18054.9</v>
      </c>
      <c r="BR21" s="60">
        <v>90313.5</v>
      </c>
      <c r="BS21" s="60">
        <v>18644.5</v>
      </c>
      <c r="BT21" s="60">
        <v>51204.9</v>
      </c>
      <c r="BU21" s="60">
        <v>9080.5</v>
      </c>
      <c r="BV21" s="60">
        <v>32439.2</v>
      </c>
      <c r="BW21" s="60">
        <v>15894.7</v>
      </c>
      <c r="BX21" s="60">
        <v>45729.7</v>
      </c>
      <c r="BY21" s="60">
        <v>2897.5</v>
      </c>
      <c r="BZ21" s="60">
        <v>3369</v>
      </c>
      <c r="CA21" s="60"/>
      <c r="CB21" s="60">
        <f>AVERAGE(BH10:BH21)</f>
        <v>1836.425</v>
      </c>
      <c r="CC21" s="60">
        <f>AVERAGE(BI10:BI21)</f>
        <v>1231.683333333333</v>
      </c>
      <c r="CD21" s="60">
        <f>AVERAGE(BJ10:BJ21)</f>
        <v>893.3166666666667</v>
      </c>
      <c r="CE21" s="60">
        <f>AVERAGE(BK10:BK21)</f>
        <v>5826.708333333333</v>
      </c>
      <c r="CF21" s="60">
        <f>AVERAGE(BL10:BL21)</f>
        <v>7118.55</v>
      </c>
      <c r="CG21" s="60">
        <f>AVERAGE(BM10:BM21)</f>
        <v>7823.516666666666</v>
      </c>
      <c r="CH21" s="60">
        <f>AVERAGE(BN10:BN21)</f>
        <v>2639.708333333333</v>
      </c>
      <c r="CI21" s="60">
        <f>AVERAGE(BO10:BO21)</f>
        <v>540.5000000000001</v>
      </c>
      <c r="CJ21" s="60"/>
      <c r="CK21" s="60">
        <f>AVERAGE(BQ10:BQ21)</f>
        <v>18555.475</v>
      </c>
      <c r="CL21" s="60">
        <f>AVERAGE(BR10:BR21)</f>
        <v>67603.608333333323</v>
      </c>
      <c r="CM21" s="60">
        <f>AVERAGE(BS10:BS21)</f>
        <v>16987.25</v>
      </c>
      <c r="CN21" s="60">
        <f>AVERAGE(BT10:BT21)</f>
        <v>32028.766666666666</v>
      </c>
      <c r="CO21" s="60">
        <f>AVERAGE(BU10:BU21)</f>
        <v>9722.383333333333</v>
      </c>
      <c r="CP21" s="60">
        <f>AVERAGE(BV10:BV21)</f>
        <v>32626.616666666669</v>
      </c>
      <c r="CQ21" s="60">
        <f>AVERAGE(BW10:BW21)</f>
        <v>12850.141666666668</v>
      </c>
      <c r="CR21" s="60">
        <f>AVERAGE(BX10:BX21)</f>
        <v>48205.983333333337</v>
      </c>
      <c r="CS21" s="60">
        <f>AVERAGE(BY10:BY21)</f>
        <v>1912.25</v>
      </c>
      <c r="CT21" s="60">
        <f>AVERAGE(BZ10:BZ21)</f>
        <v>3227.483333333334</v>
      </c>
      <c r="CU21" s="7"/>
      <c r="CV21" s="61">
        <v>498530996.0845167</v>
      </c>
      <c r="CW21" s="61">
        <v>1052625.766666667</v>
      </c>
      <c r="CX21" s="26">
        <v>6.9</v>
      </c>
      <c r="CY21" s="26">
        <v>48.8</v>
      </c>
      <c r="CZ21" s="7"/>
      <c r="DA21" s="62">
        <v>922.96028</v>
      </c>
      <c r="DB21" s="62">
        <v>1261.03626</v>
      </c>
      <c r="DC21" s="62">
        <v>970.5223000000001</v>
      </c>
      <c r="DD21" s="62">
        <v>776.4178400000001</v>
      </c>
      <c r="DE21" s="62">
        <v>921.6748200000001</v>
      </c>
      <c r="DF21" s="62">
        <v>965.3804600000001</v>
      </c>
      <c r="DG21" s="62">
        <v>649.80003</v>
      </c>
      <c r="DH21" s="62">
        <v>667.79647</v>
      </c>
      <c r="DI21" s="62">
        <v>1144.70213</v>
      </c>
      <c r="DJ21" s="62">
        <v>2389.67014</v>
      </c>
      <c r="DK21" s="11"/>
      <c r="DL21" s="2"/>
      <c r="DM21" s="4"/>
      <c r="DN21" s="63">
        <v>255.611</v>
      </c>
      <c r="DO21" s="64">
        <f>AVERAGE(DN10:DN21)</f>
        <v>237.3053182455816</v>
      </c>
    </row>
    <row r="22" ht="12.75" customHeight="1">
      <c r="A22" s="50">
        <v>39600</v>
      </c>
      <c r="B22" s="51">
        <v>2874</v>
      </c>
      <c r="C22" s="51">
        <v>2444</v>
      </c>
      <c r="D22" s="51">
        <v>2774</v>
      </c>
      <c r="E22" s="51">
        <v>560</v>
      </c>
      <c r="F22" s="51">
        <v>3494</v>
      </c>
      <c r="G22" s="51">
        <v>3168</v>
      </c>
      <c r="H22" s="66">
        <f>AVERAGE(B17:B22)</f>
        <v>2942.666666666667</v>
      </c>
      <c r="I22" s="66">
        <f>AVERAGE(C17:C22)</f>
        <v>2418.5</v>
      </c>
      <c r="J22" s="66">
        <f>AVERAGE(D17:D22)</f>
        <v>2824</v>
      </c>
      <c r="K22" s="66">
        <f>AVERAGE(E17:E22)</f>
        <v>480</v>
      </c>
      <c r="L22" s="66">
        <f>AVERAGE(F17:F22)</f>
        <v>3597</v>
      </c>
      <c r="M22" s="66">
        <f>AVERAGE(G17:G22)</f>
        <v>3421</v>
      </c>
      <c r="N22" s="67">
        <f>AVERAGE(B11:B22)</f>
        <v>3316.833333333333</v>
      </c>
      <c r="O22" s="67">
        <f>AVERAGE(C11:C22)</f>
        <v>2952.916666666667</v>
      </c>
      <c r="P22" s="67">
        <f>AVERAGE(D11:D22)</f>
        <v>3324.416666666667</v>
      </c>
      <c r="Q22" s="67">
        <f>AVERAGE(E11:E22)</f>
        <v>660</v>
      </c>
      <c r="R22" s="67">
        <f>AVERAGE(F11:F22)</f>
        <v>3511.5</v>
      </c>
      <c r="S22" s="67">
        <f>AVERAGE(G11:G22)</f>
        <v>3556.833333333333</v>
      </c>
      <c r="T22" s="52"/>
      <c r="U22" s="17">
        <v>11403.3</v>
      </c>
      <c r="V22" s="17">
        <v>8520</v>
      </c>
      <c r="W22" s="63">
        <v>100</v>
      </c>
      <c r="X22" s="63">
        <v>7231.163664</v>
      </c>
      <c r="Y22" s="65">
        <f>AVERAGE(U11:U22)</f>
        <v>11129.008333333333</v>
      </c>
      <c r="Z22" s="65">
        <f>AVERAGE(V11:V22)</f>
        <v>8335.083333333334</v>
      </c>
      <c r="AA22" s="65">
        <f>AVERAGE(W11:W22)</f>
        <v>1269.5</v>
      </c>
      <c r="AB22" s="65">
        <f>AVERAGE(X11:X22)</f>
        <v>7105.896673333334</v>
      </c>
      <c r="AC22" s="65"/>
      <c r="AD22" s="53">
        <v>3.879954572650719</v>
      </c>
      <c r="AE22" s="53">
        <v>3.253199596360097</v>
      </c>
      <c r="AF22" s="53">
        <f>AVERAGE(AD11:AD22)</f>
        <v>4.032990304597742</v>
      </c>
      <c r="AG22" s="53">
        <f>AVERAGE(AE11:AE22)</f>
        <v>3.332550339417081</v>
      </c>
      <c r="AH22" s="20"/>
      <c r="AI22" s="54">
        <v>145.5</v>
      </c>
      <c r="AJ22" s="54">
        <v>677</v>
      </c>
      <c r="AK22" s="54">
        <v>204.7</v>
      </c>
      <c r="AL22" s="55">
        <v>707.1</v>
      </c>
      <c r="AM22" s="55">
        <v>2680</v>
      </c>
      <c r="AN22" s="56">
        <v>75.11</v>
      </c>
      <c r="AO22" s="56">
        <v>50.201</v>
      </c>
      <c r="AP22" s="56">
        <f>AVERAGE(AI17:AI22)</f>
        <v>164.5833333333333</v>
      </c>
      <c r="AQ22" s="56">
        <f>AVERAGE(AJ17:AJ22)</f>
        <v>688.35</v>
      </c>
      <c r="AR22" s="56">
        <f>AVERAGE(AK17:AK22)</f>
        <v>197.85</v>
      </c>
      <c r="AS22" s="56">
        <f>AVERAGE(AL17:AL22)</f>
        <v>730.9833333333332</v>
      </c>
      <c r="AT22" s="56">
        <f>AVERAGE(AM17:AM22)</f>
        <v>2782.216666666667</v>
      </c>
      <c r="AU22" s="56">
        <f>AVERAGE(AN17:AN22)</f>
        <v>80.88800000000001</v>
      </c>
      <c r="AV22" s="56">
        <f>AVERAGE(AO17:AO22)</f>
        <v>54.67133333333334</v>
      </c>
      <c r="AW22" s="53">
        <f>AVERAGE(AI11:AI22)</f>
        <v>157.1916666666667</v>
      </c>
      <c r="AX22" s="53">
        <f>AVERAGE(AJ11:AJ22)</f>
        <v>678.7916666666666</v>
      </c>
      <c r="AY22" s="53">
        <f>AVERAGE(AK11:AK22)</f>
        <v>201.2166666666666</v>
      </c>
      <c r="AZ22" s="53">
        <f>AVERAGE(AL11:AL22)</f>
        <v>709.5250000000001</v>
      </c>
      <c r="BA22" s="53">
        <f>AVERAGE(AM11:AM22)</f>
        <v>2774.183333333333</v>
      </c>
      <c r="BB22" s="53">
        <f>AVERAGE(AN11:AN22)</f>
        <v>74.41358333333334</v>
      </c>
      <c r="BC22" s="53">
        <f>AVERAGE(AO11:AO22)</f>
        <v>55.19025000000001</v>
      </c>
      <c r="BD22" s="53"/>
      <c r="BE22" s="57">
        <v>93467.833333333328</v>
      </c>
      <c r="BF22" s="57">
        <v>0</v>
      </c>
      <c r="BG22" s="7"/>
      <c r="BH22" s="60">
        <v>1844.1</v>
      </c>
      <c r="BI22" s="58">
        <v>1776.3</v>
      </c>
      <c r="BJ22" s="58">
        <v>906.5</v>
      </c>
      <c r="BK22" s="58">
        <v>7173.4</v>
      </c>
      <c r="BL22" s="58">
        <v>6406.8</v>
      </c>
      <c r="BM22" s="58">
        <v>6956.7</v>
      </c>
      <c r="BN22" s="58">
        <v>3723.4</v>
      </c>
      <c r="BO22" s="58">
        <v>529</v>
      </c>
      <c r="BP22" s="60"/>
      <c r="BQ22" s="60">
        <v>19833</v>
      </c>
      <c r="BR22" s="60">
        <v>90549.2</v>
      </c>
      <c r="BS22" s="60">
        <v>20353.5</v>
      </c>
      <c r="BT22" s="60">
        <v>53629.4</v>
      </c>
      <c r="BU22" s="60">
        <v>8376.1</v>
      </c>
      <c r="BV22" s="60">
        <v>31484.2</v>
      </c>
      <c r="BW22" s="60">
        <v>16077.8</v>
      </c>
      <c r="BX22" s="60">
        <v>47097.6</v>
      </c>
      <c r="BY22" s="60">
        <v>2823.3</v>
      </c>
      <c r="BZ22" s="60">
        <v>3764.7</v>
      </c>
      <c r="CA22" s="60"/>
      <c r="CB22" s="60">
        <f>AVERAGE(BH11:BH22)</f>
        <v>1869.191666666667</v>
      </c>
      <c r="CC22" s="60">
        <f>AVERAGE(BI11:BI22)</f>
        <v>1260.391666666667</v>
      </c>
      <c r="CD22" s="60">
        <f>AVERAGE(BJ11:BJ22)</f>
        <v>882.625</v>
      </c>
      <c r="CE22" s="60">
        <f>AVERAGE(BK11:BK22)</f>
        <v>5935.441666666667</v>
      </c>
      <c r="CF22" s="60">
        <f>AVERAGE(BL11:BL22)</f>
        <v>7304.625000000001</v>
      </c>
      <c r="CG22" s="60">
        <f>AVERAGE(BM11:BM22)</f>
        <v>7480.741666666666</v>
      </c>
      <c r="CH22" s="60">
        <f>AVERAGE(BN11:BN22)</f>
        <v>2658.858333333333</v>
      </c>
      <c r="CI22" s="60">
        <f>AVERAGE(BO11:BO22)</f>
        <v>515.6333333333333</v>
      </c>
      <c r="CJ22" s="60"/>
      <c r="CK22" s="60">
        <f>AVERAGE(BQ11:BQ22)</f>
        <v>18738.525</v>
      </c>
      <c r="CL22" s="60">
        <f>AVERAGE(BR11:BR22)</f>
        <v>68812.333333333328</v>
      </c>
      <c r="CM22" s="60">
        <f>AVERAGE(BS11:BS22)</f>
        <v>16347.45</v>
      </c>
      <c r="CN22" s="60">
        <f>AVERAGE(BT11:BT22)</f>
        <v>33888.475000000006</v>
      </c>
      <c r="CO22" s="60">
        <f>AVERAGE(BU11:BU22)</f>
        <v>9476.641666666668</v>
      </c>
      <c r="CP22" s="60">
        <f>AVERAGE(BV11:BV22)</f>
        <v>32093.883333333331</v>
      </c>
      <c r="CQ22" s="60">
        <f>AVERAGE(BW11:BW22)</f>
        <v>11297.366666666663</v>
      </c>
      <c r="CR22" s="60">
        <f>AVERAGE(BX11:BX22)</f>
        <v>47246.591666666667</v>
      </c>
      <c r="CS22" s="60">
        <f>AVERAGE(BY11:BY22)</f>
        <v>1983.108333333333</v>
      </c>
      <c r="CT22" s="60">
        <f>AVERAGE(BZ11:BZ22)</f>
        <v>3256.266666666666</v>
      </c>
      <c r="CU22" s="7"/>
      <c r="CV22" s="61">
        <v>498699963.9649407</v>
      </c>
      <c r="CW22" s="61">
        <v>1052625.766666667</v>
      </c>
      <c r="CX22" s="26">
        <v>7</v>
      </c>
      <c r="CY22" s="26">
        <v>49.8</v>
      </c>
      <c r="CZ22" s="7"/>
      <c r="DA22" s="62">
        <v>987.19973</v>
      </c>
      <c r="DB22" s="62">
        <v>1313.48305</v>
      </c>
      <c r="DC22" s="62">
        <v>1012.89133</v>
      </c>
      <c r="DD22" s="62">
        <v>779.0977700000001</v>
      </c>
      <c r="DE22" s="62">
        <v>897.27913</v>
      </c>
      <c r="DF22" s="62">
        <v>996.1917900000001</v>
      </c>
      <c r="DG22" s="62">
        <v>722.5762500000001</v>
      </c>
      <c r="DH22" s="62">
        <v>718.0802200000001</v>
      </c>
      <c r="DI22" s="62">
        <v>1161.26032</v>
      </c>
      <c r="DJ22" s="62">
        <v>2374.54613</v>
      </c>
      <c r="DK22" s="11"/>
      <c r="DL22" s="2"/>
      <c r="DM22" s="4"/>
      <c r="DN22" s="63">
        <v>263.5444333333334</v>
      </c>
      <c r="DO22" s="64">
        <f>AVERAGE(DN11:DN22)</f>
        <v>240.431487690026</v>
      </c>
    </row>
    <row r="23" ht="12.75" customHeight="1">
      <c r="A23" s="50">
        <v>39630</v>
      </c>
      <c r="B23" s="51">
        <v>2905</v>
      </c>
      <c r="C23" s="51">
        <v>2493</v>
      </c>
      <c r="D23" s="51">
        <v>2900</v>
      </c>
      <c r="E23" s="51">
        <v>410</v>
      </c>
      <c r="F23" s="51">
        <v>3490</v>
      </c>
      <c r="G23" s="51">
        <v>3590</v>
      </c>
      <c r="H23" s="66">
        <f>AVERAGE(B18:B23)</f>
        <v>2923</v>
      </c>
      <c r="I23" s="66">
        <f>AVERAGE(C18:C23)</f>
        <v>2407.333333333333</v>
      </c>
      <c r="J23" s="66">
        <f>AVERAGE(D18:D23)</f>
        <v>2816.5</v>
      </c>
      <c r="K23" s="66">
        <f>AVERAGE(E18:E23)</f>
        <v>456.6666666666667</v>
      </c>
      <c r="L23" s="66">
        <f>AVERAGE(F18:F23)</f>
        <v>3559.833333333333</v>
      </c>
      <c r="M23" s="66">
        <f>AVERAGE(G18:G23)</f>
        <v>3388.833333333333</v>
      </c>
      <c r="N23" s="67">
        <f>AVERAGE(B12:B23)</f>
        <v>3259.416666666667</v>
      </c>
      <c r="O23" s="67">
        <f>AVERAGE(C12:C23)</f>
        <v>2850.666666666667</v>
      </c>
      <c r="P23" s="67">
        <f>AVERAGE(D12:D23)</f>
        <v>3280.583333333333</v>
      </c>
      <c r="Q23" s="67">
        <f>AVERAGE(E12:E23)</f>
        <v>597.5</v>
      </c>
      <c r="R23" s="67">
        <f>AVERAGE(F12:F23)</f>
        <v>3557.166666666667</v>
      </c>
      <c r="S23" s="67">
        <f>AVERAGE(G12:G23)</f>
        <v>3605.5</v>
      </c>
      <c r="T23" s="52"/>
      <c r="U23" s="17">
        <v>11503.4</v>
      </c>
      <c r="V23" s="17">
        <v>8585</v>
      </c>
      <c r="W23" s="63">
        <v>155</v>
      </c>
      <c r="X23" s="63">
        <v>7222.091824</v>
      </c>
      <c r="Y23" s="65">
        <f>AVERAGE(U12:U23)</f>
        <v>11149.275</v>
      </c>
      <c r="Z23" s="65">
        <f>AVERAGE(V12:V23)</f>
        <v>8354</v>
      </c>
      <c r="AA23" s="65">
        <f>AVERAGE(W12:W23)</f>
        <v>1270.75</v>
      </c>
      <c r="AB23" s="65">
        <f>AVERAGE(X12:X23)</f>
        <v>7134.132775333334</v>
      </c>
      <c r="AC23" s="65"/>
      <c r="AD23" s="53">
        <v>3.878587846693352</v>
      </c>
      <c r="AE23" s="53">
        <v>3.242984095497857</v>
      </c>
      <c r="AF23" s="53">
        <f>AVERAGE(AD12:AD23)</f>
        <v>4.03199776053853</v>
      </c>
      <c r="AG23" s="53">
        <f>AVERAGE(AE12:AE23)</f>
        <v>3.332209821905129</v>
      </c>
      <c r="AH23" s="20"/>
      <c r="AI23" s="54">
        <v>152.7</v>
      </c>
      <c r="AJ23" s="54">
        <v>711.1</v>
      </c>
      <c r="AK23" s="54">
        <v>202.9</v>
      </c>
      <c r="AL23" s="55">
        <v>745.8</v>
      </c>
      <c r="AM23" s="55">
        <v>2719.1</v>
      </c>
      <c r="AN23" s="56">
        <v>74.012</v>
      </c>
      <c r="AO23" s="56">
        <v>46.492</v>
      </c>
      <c r="AP23" s="56">
        <f>AVERAGE(AI18:AI23)</f>
        <v>161.5333333333333</v>
      </c>
      <c r="AQ23" s="56">
        <f>AVERAGE(AJ18:AJ23)</f>
        <v>693.5</v>
      </c>
      <c r="AR23" s="56">
        <f>AVERAGE(AK18:AK23)</f>
        <v>200.6166666666667</v>
      </c>
      <c r="AS23" s="56">
        <f>AVERAGE(AL18:AL23)</f>
        <v>731.9833333333332</v>
      </c>
      <c r="AT23" s="56">
        <f>AVERAGE(AM18:AM23)</f>
        <v>2759.45</v>
      </c>
      <c r="AU23" s="56">
        <f>AVERAGE(AN18:AN23)</f>
        <v>80.71050000000001</v>
      </c>
      <c r="AV23" s="56">
        <f>AVERAGE(AO18:AO23)</f>
        <v>54.142</v>
      </c>
      <c r="AW23" s="53">
        <f>AVERAGE(AI12:AI23)</f>
        <v>156.9416666666667</v>
      </c>
      <c r="AX23" s="53">
        <f>AVERAGE(AJ12:AJ23)</f>
        <v>681.5166666666668</v>
      </c>
      <c r="AY23" s="53">
        <f>AVERAGE(AK12:AK23)</f>
        <v>201.2833333333333</v>
      </c>
      <c r="AZ23" s="53">
        <f>AVERAGE(AL12:AL23)</f>
        <v>711.1666666666666</v>
      </c>
      <c r="BA23" s="53">
        <f>AVERAGE(AM12:AM23)</f>
        <v>2772.925</v>
      </c>
      <c r="BB23" s="53">
        <f>AVERAGE(AN12:AN23)</f>
        <v>73.35916666666668</v>
      </c>
      <c r="BC23" s="53">
        <f>AVERAGE(AO12:AO23)</f>
        <v>54.60641666666667</v>
      </c>
      <c r="BD23" s="53"/>
      <c r="BE23" s="57">
        <v>118686.6666666667</v>
      </c>
      <c r="BF23" s="57">
        <v>0</v>
      </c>
      <c r="BG23" s="7"/>
      <c r="BH23" s="60">
        <v>2777.7</v>
      </c>
      <c r="BI23" s="58">
        <v>1755.2</v>
      </c>
      <c r="BJ23" s="58">
        <v>1153.2</v>
      </c>
      <c r="BK23" s="58">
        <v>8294.200000000001</v>
      </c>
      <c r="BL23" s="58">
        <v>5563.8</v>
      </c>
      <c r="BM23" s="58">
        <v>5945</v>
      </c>
      <c r="BN23" s="58">
        <v>3570.9</v>
      </c>
      <c r="BO23" s="58">
        <v>625.8</v>
      </c>
      <c r="BP23" s="60"/>
      <c r="BQ23" s="60">
        <v>19531.2</v>
      </c>
      <c r="BR23" s="60">
        <v>79938.7</v>
      </c>
      <c r="BS23" s="60">
        <v>16587.3</v>
      </c>
      <c r="BT23" s="60">
        <v>45274.5</v>
      </c>
      <c r="BU23" s="60">
        <v>8272.5</v>
      </c>
      <c r="BV23" s="60">
        <v>36731.7</v>
      </c>
      <c r="BW23" s="60">
        <v>13928.4</v>
      </c>
      <c r="BX23" s="60">
        <v>50142.4</v>
      </c>
      <c r="BY23" s="60">
        <v>2749.6</v>
      </c>
      <c r="BZ23" s="60">
        <v>3635.1</v>
      </c>
      <c r="CA23" s="60"/>
      <c r="CB23" s="60">
        <f>AVERAGE(BH12:BH23)</f>
        <v>1973.875</v>
      </c>
      <c r="CC23" s="60">
        <f>AVERAGE(BI12:BI23)</f>
        <v>1330.266666666667</v>
      </c>
      <c r="CD23" s="60">
        <f>AVERAGE(BJ12:BJ23)</f>
        <v>914.3666666666668</v>
      </c>
      <c r="CE23" s="60">
        <f>AVERAGE(BK12:BK23)</f>
        <v>6200.841666666666</v>
      </c>
      <c r="CF23" s="60">
        <f>AVERAGE(BL12:BL23)</f>
        <v>7412.033333333334</v>
      </c>
      <c r="CG23" s="60">
        <f>AVERAGE(BM12:BM23)</f>
        <v>7519.95</v>
      </c>
      <c r="CH23" s="60">
        <f>AVERAGE(BN12:BN23)</f>
        <v>2648.116666666667</v>
      </c>
      <c r="CI23" s="60">
        <f>AVERAGE(BO12:BO23)</f>
        <v>529.325</v>
      </c>
      <c r="CJ23" s="60"/>
      <c r="CK23" s="60">
        <f>AVERAGE(BQ12:BQ23)</f>
        <v>18894.166666666668</v>
      </c>
      <c r="CL23" s="60">
        <f>AVERAGE(BR12:BR23)</f>
        <v>68813.583333333328</v>
      </c>
      <c r="CM23" s="60">
        <f>AVERAGE(BS12:BS23)</f>
        <v>15143.333333333330</v>
      </c>
      <c r="CN23" s="60">
        <f>AVERAGE(BT12:BT23)</f>
        <v>35096.166666666672</v>
      </c>
      <c r="CO23" s="60">
        <f>AVERAGE(BU12:BU23)</f>
        <v>9332.116666666667</v>
      </c>
      <c r="CP23" s="60">
        <f>AVERAGE(BV12:BV23)</f>
        <v>32148.883333333335</v>
      </c>
      <c r="CQ23" s="60">
        <f>AVERAGE(BW12:BW23)</f>
        <v>11450.575</v>
      </c>
      <c r="CR23" s="60">
        <f>AVERAGE(BX12:BX23)</f>
        <v>47533.183333333327</v>
      </c>
      <c r="CS23" s="60">
        <f>AVERAGE(BY12:BY23)</f>
        <v>2062.083333333333</v>
      </c>
      <c r="CT23" s="60">
        <f>AVERAGE(BZ12:BZ23)</f>
        <v>3275.9</v>
      </c>
      <c r="CU23" s="7"/>
      <c r="CV23" s="61">
        <v>498868989.1139094</v>
      </c>
      <c r="CW23" s="61">
        <v>1050970.866666667</v>
      </c>
      <c r="CX23" s="26">
        <v>7</v>
      </c>
      <c r="CY23" s="26">
        <v>50</v>
      </c>
      <c r="CZ23" s="7"/>
      <c r="DA23" s="62">
        <v>957.5660300000001</v>
      </c>
      <c r="DB23" s="62">
        <v>1072.27116</v>
      </c>
      <c r="DC23" s="62">
        <v>975.9442</v>
      </c>
      <c r="DD23" s="62">
        <v>714.84744</v>
      </c>
      <c r="DE23" s="62">
        <v>806.10456</v>
      </c>
      <c r="DF23" s="62">
        <v>910.03628</v>
      </c>
      <c r="DG23" s="62">
        <v>737.6617200000001</v>
      </c>
      <c r="DH23" s="62">
        <v>720.55101</v>
      </c>
      <c r="DI23" s="62">
        <v>1150.21995</v>
      </c>
      <c r="DJ23" s="62">
        <v>2347.33592</v>
      </c>
      <c r="DK23" s="11"/>
      <c r="DL23" s="2"/>
      <c r="DM23" s="4"/>
      <c r="DN23" s="63">
        <v>259.2679677419355</v>
      </c>
      <c r="DO23" s="64">
        <f>AVERAGE(DN12:DN23)</f>
        <v>242.9783505932518</v>
      </c>
    </row>
    <row r="24" ht="12.75" customHeight="1">
      <c r="A24" s="50">
        <v>39661</v>
      </c>
      <c r="B24" s="51">
        <v>2778</v>
      </c>
      <c r="C24" s="51">
        <v>2328</v>
      </c>
      <c r="D24" s="51">
        <v>2808</v>
      </c>
      <c r="E24" s="51">
        <v>390</v>
      </c>
      <c r="F24" s="51">
        <v>3448</v>
      </c>
      <c r="G24" s="51">
        <v>3424</v>
      </c>
      <c r="H24" s="66">
        <f>AVERAGE(B19:B24)</f>
        <v>2883.833333333333</v>
      </c>
      <c r="I24" s="66">
        <f>AVERAGE(C19:C24)</f>
        <v>2376.166666666667</v>
      </c>
      <c r="J24" s="66">
        <f>AVERAGE(D19:D24)</f>
        <v>2794</v>
      </c>
      <c r="K24" s="66">
        <f>AVERAGE(E19:E24)</f>
        <v>446.6666666666667</v>
      </c>
      <c r="L24" s="66">
        <f>AVERAGE(F19:F24)</f>
        <v>3519</v>
      </c>
      <c r="M24" s="66">
        <f>AVERAGE(G19:G24)</f>
        <v>3344.5</v>
      </c>
      <c r="N24" s="67">
        <f>AVERAGE(B13:B24)</f>
        <v>3169</v>
      </c>
      <c r="O24" s="67">
        <f>AVERAGE(C13:C24)</f>
        <v>2727.583333333333</v>
      </c>
      <c r="P24" s="67">
        <f>AVERAGE(D13:D24)</f>
        <v>3191.25</v>
      </c>
      <c r="Q24" s="67">
        <f>AVERAGE(E13:E24)</f>
        <v>542.5</v>
      </c>
      <c r="R24" s="67">
        <f>AVERAGE(F13:F24)</f>
        <v>3591.333333333333</v>
      </c>
      <c r="S24" s="67">
        <f>AVERAGE(G13:G24)</f>
        <v>3610.833333333333</v>
      </c>
      <c r="T24" s="52"/>
      <c r="U24" s="17">
        <v>11072.2</v>
      </c>
      <c r="V24" s="17">
        <v>8235</v>
      </c>
      <c r="W24" s="63">
        <v>926</v>
      </c>
      <c r="X24" s="63">
        <v>7144.981184</v>
      </c>
      <c r="Y24" s="65">
        <f>AVERAGE(U13:U24)</f>
        <v>11158.825</v>
      </c>
      <c r="Z24" s="65">
        <f>AVERAGE(V13:V24)</f>
        <v>8363.416666666666</v>
      </c>
      <c r="AA24" s="65">
        <f>AVERAGE(W13:W24)</f>
        <v>1271.666666666667</v>
      </c>
      <c r="AB24" s="65">
        <f>AVERAGE(X13:X24)</f>
        <v>7142.713224000002</v>
      </c>
      <c r="AC24" s="65"/>
      <c r="AD24" s="53">
        <v>3.915978924311589</v>
      </c>
      <c r="AE24" s="53">
        <v>3.269956440509498</v>
      </c>
      <c r="AF24" s="53">
        <f>AVERAGE(AD13:AD24)</f>
        <v>4.032226448243493</v>
      </c>
      <c r="AG24" s="53">
        <f>AVERAGE(AE13:AE24)</f>
        <v>3.331599063932353</v>
      </c>
      <c r="AH24" s="20"/>
      <c r="AI24" s="54">
        <v>140.1</v>
      </c>
      <c r="AJ24" s="54">
        <v>676.6</v>
      </c>
      <c r="AK24" s="54">
        <v>199</v>
      </c>
      <c r="AL24" s="55">
        <v>704.1</v>
      </c>
      <c r="AM24" s="55">
        <v>2627.3</v>
      </c>
      <c r="AN24" s="56">
        <v>66.97000000000001</v>
      </c>
      <c r="AO24" s="56">
        <v>41.833</v>
      </c>
      <c r="AP24" s="56">
        <f>AVERAGE(AI19:AI24)</f>
        <v>158.0166666666667</v>
      </c>
      <c r="AQ24" s="56">
        <f>AVERAGE(AJ19:AJ24)</f>
        <v>696.9166666666666</v>
      </c>
      <c r="AR24" s="56">
        <f>AVERAGE(AK19:AK24)</f>
        <v>203.5666666666667</v>
      </c>
      <c r="AS24" s="56">
        <f>AVERAGE(AL19:AL24)</f>
        <v>732.0833333333334</v>
      </c>
      <c r="AT24" s="56">
        <f>AVERAGE(AM19:AM24)</f>
        <v>2742.833333333333</v>
      </c>
      <c r="AU24" s="56">
        <f>AVERAGE(AN19:AN24)</f>
        <v>79.22133333333333</v>
      </c>
      <c r="AV24" s="56">
        <f>AVERAGE(AO19:AO24)</f>
        <v>53.04199999999999</v>
      </c>
      <c r="AW24" s="53">
        <f>AVERAGE(AI13:AI24)</f>
        <v>156.4166666666667</v>
      </c>
      <c r="AX24" s="53">
        <f>AVERAGE(AJ13:AJ24)</f>
        <v>679.9833333333335</v>
      </c>
      <c r="AY24" s="53">
        <f>AVERAGE(AK13:AK24)</f>
        <v>200.3833333333333</v>
      </c>
      <c r="AZ24" s="53">
        <f>AVERAGE(AL13:AL24)</f>
        <v>708.8250000000002</v>
      </c>
      <c r="BA24" s="53">
        <f>AVERAGE(AM13:AM24)</f>
        <v>2760.733333333333</v>
      </c>
      <c r="BB24" s="53">
        <f>AVERAGE(AN13:AN24)</f>
        <v>72.96575000000001</v>
      </c>
      <c r="BC24" s="53">
        <f>AVERAGE(AO13:AO24)</f>
        <v>53.66249999999999</v>
      </c>
      <c r="BD24" s="53"/>
      <c r="BE24" s="57">
        <v>143905.5</v>
      </c>
      <c r="BF24" s="57">
        <v>0</v>
      </c>
      <c r="BG24" s="7"/>
      <c r="BH24" s="60">
        <v>3025.5</v>
      </c>
      <c r="BI24" s="58">
        <v>1022.5</v>
      </c>
      <c r="BJ24" s="58">
        <v>596.9</v>
      </c>
      <c r="BK24" s="58">
        <v>6336.9</v>
      </c>
      <c r="BL24" s="58">
        <v>3338.8</v>
      </c>
      <c r="BM24" s="58">
        <v>4928.1</v>
      </c>
      <c r="BN24" s="58">
        <v>2757.7</v>
      </c>
      <c r="BO24" s="58">
        <v>565.3</v>
      </c>
      <c r="BP24" s="60"/>
      <c r="BQ24" s="60">
        <v>21742.3</v>
      </c>
      <c r="BR24" s="60">
        <v>70284.8</v>
      </c>
      <c r="BS24" s="60">
        <v>11786.3</v>
      </c>
      <c r="BT24" s="60">
        <v>39125.8</v>
      </c>
      <c r="BU24" s="60">
        <v>8968.4</v>
      </c>
      <c r="BV24" s="60">
        <v>29517.9</v>
      </c>
      <c r="BW24" s="60">
        <v>9181.700000000001</v>
      </c>
      <c r="BX24" s="60">
        <v>44041.8</v>
      </c>
      <c r="BY24" s="60">
        <v>3004.1</v>
      </c>
      <c r="BZ24" s="60">
        <v>4351.3</v>
      </c>
      <c r="CA24" s="60"/>
      <c r="CB24" s="60">
        <f>AVERAGE(BH13:BH24)</f>
        <v>2072.25</v>
      </c>
      <c r="CC24" s="60">
        <f>AVERAGE(BI13:BI24)</f>
        <v>1372.1</v>
      </c>
      <c r="CD24" s="60">
        <f>AVERAGE(BJ13:BJ24)</f>
        <v>897.0833333333334</v>
      </c>
      <c r="CE24" s="60">
        <f>AVERAGE(BK13:BK24)</f>
        <v>6328.625</v>
      </c>
      <c r="CF24" s="60">
        <f>AVERAGE(BL13:BL24)</f>
        <v>7386.950000000001</v>
      </c>
      <c r="CG24" s="60">
        <f>AVERAGE(BM13:BM24)</f>
        <v>7286.733333333334</v>
      </c>
      <c r="CH24" s="60">
        <f>AVERAGE(BN13:BN24)</f>
        <v>2648.866666666667</v>
      </c>
      <c r="CI24" s="60">
        <f>AVERAGE(BO13:BO24)</f>
        <v>538.4916666666667</v>
      </c>
      <c r="CJ24" s="60"/>
      <c r="CK24" s="60">
        <f>AVERAGE(BQ13:BQ24)</f>
        <v>19061.533333333333</v>
      </c>
      <c r="CL24" s="60">
        <f>AVERAGE(BR13:BR24)</f>
        <v>68415.825</v>
      </c>
      <c r="CM24" s="60">
        <f>AVERAGE(BS13:BS24)</f>
        <v>14364.491666666663</v>
      </c>
      <c r="CN24" s="60">
        <f>AVERAGE(BT13:BT24)</f>
        <v>35725.258333333339</v>
      </c>
      <c r="CO24" s="60">
        <f>AVERAGE(BU13:BU24)</f>
        <v>9130.941666666668</v>
      </c>
      <c r="CP24" s="60">
        <f>AVERAGE(BV13:BV24)</f>
        <v>31837.516666666674</v>
      </c>
      <c r="CQ24" s="60">
        <f>AVERAGE(BW13:BW24)</f>
        <v>11340.241666666667</v>
      </c>
      <c r="CR24" s="60">
        <f>AVERAGE(BX13:BX24)</f>
        <v>46851.225000000006</v>
      </c>
      <c r="CS24" s="60">
        <f>AVERAGE(BY13:BY24)</f>
        <v>2152.525</v>
      </c>
      <c r="CT24" s="60">
        <f>AVERAGE(BZ13:BZ24)</f>
        <v>3375.383333333334</v>
      </c>
      <c r="CU24" s="7"/>
      <c r="CV24" s="61">
        <v>499038071.5508329</v>
      </c>
      <c r="CW24" s="61">
        <v>1050970.866666667</v>
      </c>
      <c r="CX24" s="26">
        <v>7.1</v>
      </c>
      <c r="CY24" s="26">
        <v>49.2</v>
      </c>
      <c r="CZ24" s="7"/>
      <c r="DA24" s="62">
        <v>882.1045</v>
      </c>
      <c r="DB24" s="62">
        <v>880.10275</v>
      </c>
      <c r="DC24" s="62">
        <v>904.12375</v>
      </c>
      <c r="DD24" s="62">
        <v>590.51625</v>
      </c>
      <c r="DE24" s="62">
        <v>715.292</v>
      </c>
      <c r="DF24" s="62">
        <v>796.02925</v>
      </c>
      <c r="DG24" s="62">
        <v>645.898</v>
      </c>
      <c r="DH24" s="62">
        <v>640.5600000000001</v>
      </c>
      <c r="DI24" s="62">
        <v>1184.36875</v>
      </c>
      <c r="DJ24" s="62">
        <v>2337.37675</v>
      </c>
      <c r="DK24" s="11"/>
      <c r="DL24" s="2"/>
      <c r="DM24" s="4"/>
      <c r="DN24" s="63">
        <v>260.2809032258065</v>
      </c>
      <c r="DO24" s="64">
        <f>AVERAGE(DN13:DN24)</f>
        <v>244.9392484427142</v>
      </c>
    </row>
    <row r="25" ht="12.75" customHeight="1">
      <c r="A25" s="50">
        <v>39692</v>
      </c>
      <c r="B25" s="51">
        <v>2515</v>
      </c>
      <c r="C25" s="51">
        <v>2138</v>
      </c>
      <c r="D25" s="51">
        <v>2653</v>
      </c>
      <c r="E25" s="51">
        <v>380</v>
      </c>
      <c r="F25" s="51">
        <v>3428</v>
      </c>
      <c r="G25" s="51">
        <v>3150</v>
      </c>
      <c r="H25" s="66">
        <f>AVERAGE(B20:B25)</f>
        <v>2802</v>
      </c>
      <c r="I25" s="66">
        <f>AVERAGE(C20:C25)</f>
        <v>2331.5</v>
      </c>
      <c r="J25" s="66">
        <f>AVERAGE(D20:D25)</f>
        <v>2762.166666666667</v>
      </c>
      <c r="K25" s="66">
        <f>AVERAGE(E20:E25)</f>
        <v>450</v>
      </c>
      <c r="L25" s="66">
        <f>AVERAGE(F20:F25)</f>
        <v>3486.333333333333</v>
      </c>
      <c r="M25" s="66">
        <f>AVERAGE(G20:G25)</f>
        <v>3286.166666666667</v>
      </c>
      <c r="N25" s="67">
        <f>AVERAGE(B14:B25)</f>
        <v>3054.25</v>
      </c>
      <c r="O25" s="67">
        <f>AVERAGE(C14:C25)</f>
        <v>2592.916666666667</v>
      </c>
      <c r="P25" s="67">
        <f>AVERAGE(D14:D25)</f>
        <v>3072.333333333333</v>
      </c>
      <c r="Q25" s="67">
        <f>AVERAGE(E14:E25)</f>
        <v>500.8333333333333</v>
      </c>
      <c r="R25" s="67">
        <f>AVERAGE(F14:F25)</f>
        <v>3603.5</v>
      </c>
      <c r="S25" s="67">
        <f>AVERAGE(G14:G25)</f>
        <v>3555.666666666667</v>
      </c>
      <c r="T25" s="52"/>
      <c r="U25" s="17">
        <v>10537.6</v>
      </c>
      <c r="V25" s="17">
        <v>7852</v>
      </c>
      <c r="W25" s="63">
        <v>1971</v>
      </c>
      <c r="X25" s="63">
        <v>6861.032592</v>
      </c>
      <c r="Y25" s="65">
        <f>AVERAGE(U14:U25)</f>
        <v>11167.025</v>
      </c>
      <c r="Z25" s="65">
        <f>AVERAGE(V14:V25)</f>
        <v>8372</v>
      </c>
      <c r="AA25" s="65">
        <f>AVERAGE(W14:W25)</f>
        <v>1277.416666666667</v>
      </c>
      <c r="AB25" s="65">
        <f>AVERAGE(X14:X25)</f>
        <v>7152.352054</v>
      </c>
      <c r="AC25" s="65"/>
      <c r="AD25" s="53">
        <v>4.016467678623223</v>
      </c>
      <c r="AE25" s="53">
        <v>3.349319665474234</v>
      </c>
      <c r="AF25" s="53">
        <f>AVERAGE(AD14:AD25)</f>
        <v>4.034953746381453</v>
      </c>
      <c r="AG25" s="53">
        <f>AVERAGE(AE14:AE25)</f>
        <v>3.330700441432988</v>
      </c>
      <c r="AH25" s="20"/>
      <c r="AI25" s="54">
        <v>142.3</v>
      </c>
      <c r="AJ25" s="54">
        <v>677.5</v>
      </c>
      <c r="AK25" s="54">
        <v>199.7</v>
      </c>
      <c r="AL25" s="55">
        <v>722.9</v>
      </c>
      <c r="AM25" s="55">
        <v>2684.9</v>
      </c>
      <c r="AN25" s="56">
        <v>56.515</v>
      </c>
      <c r="AO25" s="56">
        <v>36.786</v>
      </c>
      <c r="AP25" s="56">
        <f>AVERAGE(AI20:AI25)</f>
        <v>154.0833333333333</v>
      </c>
      <c r="AQ25" s="56">
        <f>AVERAGE(AJ20:AJ25)</f>
        <v>692.2999999999998</v>
      </c>
      <c r="AR25" s="56">
        <f>AVERAGE(AK20:AK25)</f>
        <v>203</v>
      </c>
      <c r="AS25" s="56">
        <f>AVERAGE(AL20:AL25)</f>
        <v>731.4333333333333</v>
      </c>
      <c r="AT25" s="56">
        <f>AVERAGE(AM20:AM25)</f>
        <v>2720.766666666667</v>
      </c>
      <c r="AU25" s="56">
        <f>AVERAGE(AN20:AN25)</f>
        <v>75.08016666666667</v>
      </c>
      <c r="AV25" s="56">
        <f>AVERAGE(AO20:AO25)</f>
        <v>49.72566666666666</v>
      </c>
      <c r="AW25" s="53">
        <f>AVERAGE(AI14:AI25)</f>
        <v>156.675</v>
      </c>
      <c r="AX25" s="53">
        <f>AVERAGE(AJ14:AJ25)</f>
        <v>681.7750000000001</v>
      </c>
      <c r="AY25" s="53">
        <f>AVERAGE(AK14:AK25)</f>
        <v>201.0416666666667</v>
      </c>
      <c r="AZ25" s="53">
        <f>AVERAGE(AL14:AL25)</f>
        <v>711.5666666666667</v>
      </c>
      <c r="BA25" s="53">
        <f>AVERAGE(AM14:AM25)</f>
        <v>2762.449999999999</v>
      </c>
      <c r="BB25" s="53">
        <f>AVERAGE(AN14:AN25)</f>
        <v>72.62516666666667</v>
      </c>
      <c r="BC25" s="53">
        <f>AVERAGE(AO14:AO25)</f>
        <v>52.54316666666667</v>
      </c>
      <c r="BD25" s="53"/>
      <c r="BE25" s="57">
        <v>143905.5</v>
      </c>
      <c r="BF25" s="57">
        <v>0</v>
      </c>
      <c r="BG25" s="7"/>
      <c r="BH25" s="60">
        <v>3519.3</v>
      </c>
      <c r="BI25" s="58">
        <v>269.5</v>
      </c>
      <c r="BJ25" s="58">
        <v>734.2</v>
      </c>
      <c r="BK25" s="58">
        <v>5305.7</v>
      </c>
      <c r="BL25" s="58">
        <v>3548.3</v>
      </c>
      <c r="BM25" s="58">
        <v>5806.5</v>
      </c>
      <c r="BN25" s="58">
        <v>2286.2</v>
      </c>
      <c r="BO25" s="58">
        <v>552.3</v>
      </c>
      <c r="BP25" s="60"/>
      <c r="BQ25" s="60">
        <v>17948.8</v>
      </c>
      <c r="BR25" s="60">
        <v>71828.2</v>
      </c>
      <c r="BS25" s="60">
        <v>13496.7</v>
      </c>
      <c r="BT25" s="60">
        <v>35927.7</v>
      </c>
      <c r="BU25" s="60">
        <v>8208.700000000001</v>
      </c>
      <c r="BV25" s="60">
        <v>32859.5</v>
      </c>
      <c r="BW25" s="60">
        <v>11184.2</v>
      </c>
      <c r="BX25" s="60">
        <v>48463.5</v>
      </c>
      <c r="BY25" s="60">
        <v>2832.8</v>
      </c>
      <c r="BZ25" s="60">
        <v>3040.9</v>
      </c>
      <c r="CA25" s="60"/>
      <c r="CB25" s="60">
        <f>AVERAGE(BH14:BH25)</f>
        <v>2203.433333333333</v>
      </c>
      <c r="CC25" s="60">
        <f>AVERAGE(BI14:BI25)</f>
        <v>1342.5</v>
      </c>
      <c r="CD25" s="60">
        <f>AVERAGE(BJ14:BJ25)</f>
        <v>901.8166666666667</v>
      </c>
      <c r="CE25" s="60">
        <f>AVERAGE(BK14:BK25)</f>
        <v>6386.816666666666</v>
      </c>
      <c r="CF25" s="60">
        <f>AVERAGE(BL14:BL25)</f>
        <v>7105.191666666668</v>
      </c>
      <c r="CG25" s="60">
        <f>AVERAGE(BM14:BM25)</f>
        <v>7125.166666666668</v>
      </c>
      <c r="CH25" s="60">
        <f>AVERAGE(BN14:BN25)</f>
        <v>2595.791666666667</v>
      </c>
      <c r="CI25" s="60">
        <f>AVERAGE(BO14:BO25)</f>
        <v>552.025</v>
      </c>
      <c r="CJ25" s="60"/>
      <c r="CK25" s="60">
        <f>AVERAGE(BQ14:BQ25)</f>
        <v>19072.858333333334</v>
      </c>
      <c r="CL25" s="60">
        <f>AVERAGE(BR14:BR25)</f>
        <v>70330.549999999988</v>
      </c>
      <c r="CM25" s="60">
        <f>AVERAGE(BS14:BS25)</f>
        <v>14687.291666666664</v>
      </c>
      <c r="CN25" s="60">
        <f>AVERAGE(BT14:BT25)</f>
        <v>36898.375000000007</v>
      </c>
      <c r="CO25" s="60">
        <f>AVERAGE(BU14:BU25)</f>
        <v>9061.775</v>
      </c>
      <c r="CP25" s="60">
        <f>AVERAGE(BV14:BV25)</f>
        <v>32154.650000000005</v>
      </c>
      <c r="CQ25" s="60">
        <f>AVERAGE(BW14:BW25)</f>
        <v>11539.416666666666</v>
      </c>
      <c r="CR25" s="60">
        <f>AVERAGE(BX14:BX25)</f>
        <v>46851.425</v>
      </c>
      <c r="CS25" s="60">
        <f>AVERAGE(BY14:BY25)</f>
        <v>2196.45</v>
      </c>
      <c r="CT25" s="60">
        <f>AVERAGE(BZ14:BZ25)</f>
        <v>3356.550000000001</v>
      </c>
      <c r="CU25" s="7"/>
      <c r="CV25" s="61">
        <v>499207211.2951278</v>
      </c>
      <c r="CW25" s="61">
        <v>1050970.866666667</v>
      </c>
      <c r="CX25" s="26">
        <v>7.2</v>
      </c>
      <c r="CY25" s="26">
        <v>44.8</v>
      </c>
      <c r="CZ25" s="7"/>
      <c r="DA25" s="62">
        <v>851.9473999999999</v>
      </c>
      <c r="DB25" s="62">
        <v>817.2024</v>
      </c>
      <c r="DC25" s="62">
        <v>860.2862</v>
      </c>
      <c r="DD25" s="62">
        <v>535.7678999999999</v>
      </c>
      <c r="DE25" s="62">
        <v>694.2051</v>
      </c>
      <c r="DF25" s="62">
        <v>771.3389999999999</v>
      </c>
      <c r="DG25" s="62">
        <v>672.6632</v>
      </c>
      <c r="DH25" s="62">
        <v>651.8162</v>
      </c>
      <c r="DI25" s="62">
        <v>1155.6187</v>
      </c>
      <c r="DJ25" s="62">
        <v>2308.4578</v>
      </c>
      <c r="DK25" s="11"/>
      <c r="DL25" s="2"/>
      <c r="DM25" s="4"/>
      <c r="DN25" s="63">
        <v>256.2918333333334</v>
      </c>
      <c r="DO25" s="64">
        <f>AVERAGE(DN14:DN25)</f>
        <v>246.5178178871586</v>
      </c>
    </row>
    <row r="26" ht="12.75" customHeight="1">
      <c r="A26" s="50">
        <v>39722</v>
      </c>
      <c r="B26" s="51">
        <v>2385</v>
      </c>
      <c r="C26" s="51">
        <v>2015</v>
      </c>
      <c r="D26" s="51">
        <v>2483</v>
      </c>
      <c r="E26" s="51">
        <v>400</v>
      </c>
      <c r="F26" s="51">
        <v>3420</v>
      </c>
      <c r="G26" s="51">
        <v>3075</v>
      </c>
      <c r="H26" s="66">
        <f>AVERAGE(B21:B26)</f>
        <v>2717</v>
      </c>
      <c r="I26" s="66">
        <f>AVERAGE(C21:C26)</f>
        <v>2282.666666666667</v>
      </c>
      <c r="J26" s="66">
        <f>AVERAGE(D21:D26)</f>
        <v>2720.5</v>
      </c>
      <c r="K26" s="66">
        <f>AVERAGE(E21:E26)</f>
        <v>446.6666666666667</v>
      </c>
      <c r="L26" s="66">
        <f>AVERAGE(F21:F26)</f>
        <v>3469.666666666667</v>
      </c>
      <c r="M26" s="66">
        <f>AVERAGE(G21:G26)</f>
        <v>3257</v>
      </c>
      <c r="N26" s="51">
        <v>3765</v>
      </c>
      <c r="O26" s="51">
        <v>3262</v>
      </c>
      <c r="P26" s="51">
        <v>4032</v>
      </c>
      <c r="Q26" s="51">
        <v>1041</v>
      </c>
      <c r="R26" s="51">
        <v>4046</v>
      </c>
      <c r="S26" s="51">
        <v>3820</v>
      </c>
      <c r="T26" s="52"/>
      <c r="U26" s="17">
        <v>10738.4</v>
      </c>
      <c r="V26" s="17">
        <v>8040</v>
      </c>
      <c r="W26" s="63">
        <v>2498</v>
      </c>
      <c r="X26" s="63">
        <v>7082.83908</v>
      </c>
      <c r="Y26" s="65">
        <f>AVERAGE(U15:U26)</f>
        <v>11173.25</v>
      </c>
      <c r="Z26" s="65">
        <f>AVERAGE(V15:V26)</f>
        <v>8378.25</v>
      </c>
      <c r="AA26" s="65">
        <f>AVERAGE(W15:W26)</f>
        <v>1286.583333333333</v>
      </c>
      <c r="AB26" s="65">
        <f>AVERAGE(X15:X26)</f>
        <v>7160.819104666668</v>
      </c>
      <c r="AC26" s="65"/>
      <c r="AD26" s="53">
        <v>4.114161477252251</v>
      </c>
      <c r="AE26" s="53">
        <v>3.402349699826441</v>
      </c>
      <c r="AF26" s="53">
        <f>AVERAGE(AD15:AD26)</f>
        <v>4.037268059063707</v>
      </c>
      <c r="AG26" s="53">
        <f>AVERAGE(AE15:AE26)</f>
        <v>3.329924967232563</v>
      </c>
      <c r="AH26" s="20"/>
      <c r="AI26" s="54">
        <v>153.7</v>
      </c>
      <c r="AJ26" s="54">
        <v>685.2</v>
      </c>
      <c r="AK26" s="54">
        <v>205.5</v>
      </c>
      <c r="AL26" s="55">
        <v>726.1</v>
      </c>
      <c r="AM26" s="55">
        <v>2823</v>
      </c>
      <c r="AN26" s="56">
        <v>58.64800000000001</v>
      </c>
      <c r="AO26" s="56">
        <v>43.94600000000001</v>
      </c>
      <c r="AP26" s="56">
        <f>AVERAGE(AI21:AI26)</f>
        <v>150.6833333333334</v>
      </c>
      <c r="AQ26" s="56">
        <f>AVERAGE(AJ21:AJ26)</f>
        <v>689.9166666666666</v>
      </c>
      <c r="AR26" s="56">
        <f>AVERAGE(AK21:AK26)</f>
        <v>203.5</v>
      </c>
      <c r="AS26" s="56">
        <f>AVERAGE(AL21:AL26)</f>
        <v>727.6500000000001</v>
      </c>
      <c r="AT26" s="56">
        <f>AVERAGE(AM21:AM26)</f>
        <v>2726.65</v>
      </c>
      <c r="AU26" s="56">
        <f>AVERAGE(AN21:AN26)</f>
        <v>70.57916666666667</v>
      </c>
      <c r="AV26" s="56">
        <f>AVERAGE(AO21:AO26)</f>
        <v>47.31783333333333</v>
      </c>
      <c r="AW26" s="53">
        <f>AVERAGE(AI15:AI26)</f>
        <v>156.9333333333333</v>
      </c>
      <c r="AX26" s="53">
        <f>AVERAGE(AJ15:AJ26)</f>
        <v>680.7083333333334</v>
      </c>
      <c r="AY26" s="53">
        <f>AVERAGE(AK15:AK26)</f>
        <v>200.275</v>
      </c>
      <c r="AZ26" s="53">
        <f>AVERAGE(AL15:AL26)</f>
        <v>710.25</v>
      </c>
      <c r="BA26" s="53">
        <f>AVERAGE(AM15:AM26)</f>
        <v>2761.05</v>
      </c>
      <c r="BB26" s="53">
        <f>AVERAGE(AN15:AN26)</f>
        <v>72.92941666666667</v>
      </c>
      <c r="BC26" s="53">
        <f>AVERAGE(AO15:AO26)</f>
        <v>51.55183333333333</v>
      </c>
      <c r="BD26" s="53"/>
      <c r="BE26" s="57">
        <v>103372</v>
      </c>
      <c r="BF26" s="57">
        <v>0</v>
      </c>
      <c r="BG26" s="7"/>
      <c r="BH26" s="60">
        <v>4087.7</v>
      </c>
      <c r="BI26" s="58">
        <v>1485.8</v>
      </c>
      <c r="BJ26" s="58">
        <v>646.6</v>
      </c>
      <c r="BK26" s="58">
        <v>6639.5</v>
      </c>
      <c r="BL26" s="58">
        <v>5129.4</v>
      </c>
      <c r="BM26" s="58">
        <v>5550.2</v>
      </c>
      <c r="BN26" s="58">
        <v>1542.5</v>
      </c>
      <c r="BO26" s="58">
        <v>432</v>
      </c>
      <c r="BP26" s="60"/>
      <c r="BQ26" s="60">
        <v>18122.2</v>
      </c>
      <c r="BR26" s="60">
        <v>62964.1</v>
      </c>
      <c r="BS26" s="60">
        <v>9718.5</v>
      </c>
      <c r="BT26" s="60">
        <v>33800</v>
      </c>
      <c r="BU26" s="60">
        <v>8533.6</v>
      </c>
      <c r="BV26" s="60">
        <v>33370.9</v>
      </c>
      <c r="BW26" s="60">
        <v>14208.2</v>
      </c>
      <c r="BX26" s="60">
        <v>50372.7</v>
      </c>
      <c r="BY26" s="60">
        <v>2714.4</v>
      </c>
      <c r="BZ26" s="60">
        <v>3730.2</v>
      </c>
      <c r="CA26" s="60"/>
      <c r="CB26" s="60">
        <f>AVERAGE(BH15:BH26)</f>
        <v>2345.866666666667</v>
      </c>
      <c r="CC26" s="60">
        <f>AVERAGE(BI15:BI26)</f>
        <v>1440.416666666667</v>
      </c>
      <c r="CD26" s="60">
        <f>AVERAGE(BJ15:BJ26)</f>
        <v>870.3583333333335</v>
      </c>
      <c r="CE26" s="60">
        <f>AVERAGE(BK15:BK26)</f>
        <v>6415.633333333334</v>
      </c>
      <c r="CF26" s="60">
        <f>AVERAGE(BL15:BL26)</f>
        <v>6891.808333333334</v>
      </c>
      <c r="CG26" s="60">
        <f>AVERAGE(BM15:BM26)</f>
        <v>6883.808333333333</v>
      </c>
      <c r="CH26" s="60">
        <f>AVERAGE(BN15:BN26)</f>
        <v>2533.891666666667</v>
      </c>
      <c r="CI26" s="60">
        <f>AVERAGE(BO15:BO26)</f>
        <v>551.0666666666667</v>
      </c>
      <c r="CJ26" s="60"/>
      <c r="CK26" s="60">
        <f>AVERAGE(BQ15:BQ26)</f>
        <v>18961.725</v>
      </c>
      <c r="CL26" s="60">
        <f>AVERAGE(BR15:BR26)</f>
        <v>71592.358333333323</v>
      </c>
      <c r="CM26" s="60">
        <f>AVERAGE(BS15:BS26)</f>
        <v>14705.775</v>
      </c>
      <c r="CN26" s="60">
        <f>AVERAGE(BT15:BT26)</f>
        <v>37895.6</v>
      </c>
      <c r="CO26" s="60">
        <f>AVERAGE(BU15:BU26)</f>
        <v>8848.783333333333</v>
      </c>
      <c r="CP26" s="60">
        <f>AVERAGE(BV15:BV26)</f>
        <v>32191.191666666669</v>
      </c>
      <c r="CQ26" s="60">
        <f>AVERAGE(BW15:BW26)</f>
        <v>11797.425</v>
      </c>
      <c r="CR26" s="60">
        <f>AVERAGE(BX15:BX26)</f>
        <v>46424.933333333327</v>
      </c>
      <c r="CS26" s="60">
        <f>AVERAGE(BY15:BY26)</f>
        <v>2226.108333333333</v>
      </c>
      <c r="CT26" s="60">
        <f>AVERAGE(BZ15:BZ26)</f>
        <v>3395.841666666667</v>
      </c>
      <c r="CU26" s="7"/>
      <c r="CV26" s="61">
        <v>499376408.3662175</v>
      </c>
      <c r="CW26" s="61">
        <v>1022304.166666667</v>
      </c>
      <c r="CX26" s="26">
        <v>7.3</v>
      </c>
      <c r="CY26" s="26">
        <v>38.9</v>
      </c>
      <c r="CZ26" s="7"/>
      <c r="DA26" s="62">
        <v>695.4339199999999</v>
      </c>
      <c r="DB26" s="62">
        <v>711.9204999999999</v>
      </c>
      <c r="DC26" s="62">
        <v>789.10767</v>
      </c>
      <c r="DD26" s="62">
        <v>408.41755</v>
      </c>
      <c r="DE26" s="62">
        <v>559.04494</v>
      </c>
      <c r="DF26" s="62">
        <v>641.47784</v>
      </c>
      <c r="DG26" s="62">
        <v>533.56568</v>
      </c>
      <c r="DH26" s="62">
        <v>530.56812</v>
      </c>
      <c r="DI26" s="62">
        <v>989.1948</v>
      </c>
      <c r="DJ26" s="62">
        <v>2283.39133</v>
      </c>
      <c r="DK26" s="11"/>
      <c r="DL26" s="2"/>
      <c r="DM26" s="4"/>
      <c r="DN26" s="63">
        <v>245.4676774193548</v>
      </c>
      <c r="DO26" s="64">
        <f>AVERAGE(DN15:DN26)</f>
        <v>247.2300974570511</v>
      </c>
    </row>
    <row r="27" ht="12.75" customHeight="1">
      <c r="A27" s="50">
        <v>39753</v>
      </c>
      <c r="B27" s="51">
        <v>2142</v>
      </c>
      <c r="C27" s="51">
        <v>1818</v>
      </c>
      <c r="D27" s="51">
        <v>2316</v>
      </c>
      <c r="E27" s="51">
        <v>380</v>
      </c>
      <c r="F27" s="51">
        <v>3246</v>
      </c>
      <c r="G27" s="51">
        <v>2880</v>
      </c>
      <c r="H27" s="66">
        <f>AVERAGE(B22:B27)</f>
        <v>2599.833333333333</v>
      </c>
      <c r="I27" s="66">
        <f>AVERAGE(C22:C27)</f>
        <v>2206</v>
      </c>
      <c r="J27" s="66">
        <f>AVERAGE(D22:D27)</f>
        <v>2655.666666666667</v>
      </c>
      <c r="K27" s="66">
        <f>AVERAGE(E22:E27)</f>
        <v>420</v>
      </c>
      <c r="L27" s="66">
        <f>AVERAGE(F22:F27)</f>
        <v>3421</v>
      </c>
      <c r="M27" s="66">
        <f>AVERAGE(G22:G27)</f>
        <v>3214.5</v>
      </c>
      <c r="N27" s="51">
        <v>3783</v>
      </c>
      <c r="O27" s="51">
        <v>3309</v>
      </c>
      <c r="P27" s="51">
        <v>3764</v>
      </c>
      <c r="Q27" s="51">
        <v>1034</v>
      </c>
      <c r="R27" s="51">
        <v>4043</v>
      </c>
      <c r="S27" s="51">
        <v>3818</v>
      </c>
      <c r="T27" s="52"/>
      <c r="U27" s="17">
        <v>10250</v>
      </c>
      <c r="V27" s="17">
        <v>7681</v>
      </c>
      <c r="W27" s="63">
        <v>2353</v>
      </c>
      <c r="X27" s="63">
        <v>6900.041504</v>
      </c>
      <c r="Y27" s="65">
        <f>AVERAGE(U16:U27)</f>
        <v>11176.883333333331</v>
      </c>
      <c r="Z27" s="65">
        <f>AVERAGE(V16:V27)</f>
        <v>8380.833333333334</v>
      </c>
      <c r="AA27" s="65">
        <f>AVERAGE(W16:W27)</f>
        <v>1291.666666666667</v>
      </c>
      <c r="AB27" s="65">
        <f>AVERAGE(X16:X27)</f>
        <v>7168.227774</v>
      </c>
      <c r="AC27" s="65"/>
      <c r="AD27" s="53">
        <v>4.170714667594156</v>
      </c>
      <c r="AE27" s="53">
        <v>3.415158372254795</v>
      </c>
      <c r="AF27" s="53">
        <f>AVERAGE(AD16:AD27)</f>
        <v>4.037287181559253</v>
      </c>
      <c r="AG27" s="53">
        <f>AVERAGE(AE16:AE27)</f>
        <v>3.328178276716081</v>
      </c>
      <c r="AH27" s="20"/>
      <c r="AI27" s="54">
        <v>138.7</v>
      </c>
      <c r="AJ27" s="54">
        <v>637.1</v>
      </c>
      <c r="AK27" s="54">
        <v>191.4</v>
      </c>
      <c r="AL27" s="55">
        <v>653.7</v>
      </c>
      <c r="AM27" s="55">
        <v>2698.9</v>
      </c>
      <c r="AN27" s="56">
        <v>47.7</v>
      </c>
      <c r="AO27" s="56">
        <v>43.632</v>
      </c>
      <c r="AP27" s="56">
        <f>AVERAGE(AI22:AI27)</f>
        <v>145.5</v>
      </c>
      <c r="AQ27" s="56">
        <f>AVERAGE(AJ22:AJ27)</f>
        <v>677.4166666666666</v>
      </c>
      <c r="AR27" s="56">
        <f>AVERAGE(AK22:AK27)</f>
        <v>200.5333333333333</v>
      </c>
      <c r="AS27" s="56">
        <f>AVERAGE(AL22:AL27)</f>
        <v>709.9499999999999</v>
      </c>
      <c r="AT27" s="56">
        <f>AVERAGE(AM22:AM27)</f>
        <v>2705.533333333333</v>
      </c>
      <c r="AU27" s="56">
        <f>AVERAGE(AN22:AN27)</f>
        <v>63.15916666666667</v>
      </c>
      <c r="AV27" s="56">
        <f>AVERAGE(AO22:AO27)</f>
        <v>43.815</v>
      </c>
      <c r="AW27" s="53">
        <f>AVERAGE(AI16:AI27)</f>
        <v>156.3416666666667</v>
      </c>
      <c r="AX27" s="53">
        <f>AVERAGE(AJ16:AJ27)</f>
        <v>679.1916666666667</v>
      </c>
      <c r="AY27" s="53">
        <f>AVERAGE(AK16:AK27)</f>
        <v>199.3916666666667</v>
      </c>
      <c r="AZ27" s="53">
        <f>AVERAGE(AL16:AL27)</f>
        <v>708.6833333333334</v>
      </c>
      <c r="BA27" s="53">
        <f>AVERAGE(AM16:AM27)</f>
        <v>2753.633333333333</v>
      </c>
      <c r="BB27" s="53">
        <f>AVERAGE(AN16:AN27)</f>
        <v>72.53433333333334</v>
      </c>
      <c r="BC27" s="53">
        <f>AVERAGE(AO16:AO27)</f>
        <v>50.57683333333333</v>
      </c>
      <c r="BD27" s="53"/>
      <c r="BE27" s="57">
        <v>74958</v>
      </c>
      <c r="BF27" s="57">
        <v>0</v>
      </c>
      <c r="BG27" s="7"/>
      <c r="BH27" s="60">
        <v>2572</v>
      </c>
      <c r="BI27" s="58">
        <v>410.3</v>
      </c>
      <c r="BJ27" s="58">
        <v>547.5</v>
      </c>
      <c r="BK27" s="58">
        <v>5288.7</v>
      </c>
      <c r="BL27" s="58">
        <v>2768.5</v>
      </c>
      <c r="BM27" s="58">
        <v>8620.6</v>
      </c>
      <c r="BN27" s="58">
        <v>1717.9</v>
      </c>
      <c r="BO27" s="58">
        <v>532</v>
      </c>
      <c r="BP27" s="60"/>
      <c r="BQ27" s="60">
        <v>17130.1</v>
      </c>
      <c r="BR27" s="60">
        <v>53601.8</v>
      </c>
      <c r="BS27" s="60">
        <v>5269.7</v>
      </c>
      <c r="BT27" s="60">
        <v>29218.7</v>
      </c>
      <c r="BU27" s="60">
        <v>8840.200000000001</v>
      </c>
      <c r="BV27" s="60">
        <v>26665.6</v>
      </c>
      <c r="BW27" s="60">
        <v>14847.8</v>
      </c>
      <c r="BX27" s="60">
        <v>46453</v>
      </c>
      <c r="BY27" s="60">
        <v>1448.5</v>
      </c>
      <c r="BZ27" s="60">
        <v>2176.5</v>
      </c>
      <c r="CA27" s="60"/>
      <c r="CB27" s="60">
        <f>AVERAGE(BH16:BH27)</f>
        <v>2394.733333333333</v>
      </c>
      <c r="CC27" s="60">
        <f>AVERAGE(BI16:BI27)</f>
        <v>1436.625</v>
      </c>
      <c r="CD27" s="60">
        <f>AVERAGE(BJ16:BJ27)</f>
        <v>853.225</v>
      </c>
      <c r="CE27" s="60">
        <f>AVERAGE(BK16:BK27)</f>
        <v>6373.316666666667</v>
      </c>
      <c r="CF27" s="60">
        <f>AVERAGE(BL16:BL27)</f>
        <v>6041.775000000001</v>
      </c>
      <c r="CG27" s="60">
        <f>AVERAGE(BM16:BM27)</f>
        <v>6825.858333333334</v>
      </c>
      <c r="CH27" s="60">
        <f>AVERAGE(BN16:BN27)</f>
        <v>2440.85</v>
      </c>
      <c r="CI27" s="60">
        <f>AVERAGE(BO16:BO27)</f>
        <v>550.2583333333333</v>
      </c>
      <c r="CJ27" s="60"/>
      <c r="CK27" s="60">
        <f>AVERAGE(BQ16:BQ27)</f>
        <v>18887.666666666668</v>
      </c>
      <c r="CL27" s="60">
        <f>AVERAGE(BR16:BR27)</f>
        <v>71920.999999999985</v>
      </c>
      <c r="CM27" s="60">
        <f>AVERAGE(BS16:BS27)</f>
        <v>14373.1</v>
      </c>
      <c r="CN27" s="60">
        <f>AVERAGE(BT16:BT27)</f>
        <v>38491.541666666664</v>
      </c>
      <c r="CO27" s="60">
        <f>AVERAGE(BU16:BU27)</f>
        <v>8837.008333333333</v>
      </c>
      <c r="CP27" s="60">
        <f>AVERAGE(BV16:BV27)</f>
        <v>31741.350000000006</v>
      </c>
      <c r="CQ27" s="60">
        <f>AVERAGE(BW16:BW27)</f>
        <v>12268.25</v>
      </c>
      <c r="CR27" s="60">
        <f>AVERAGE(BX16:BX27)</f>
        <v>45861.691666666673</v>
      </c>
      <c r="CS27" s="60">
        <f>AVERAGE(BY16:BY27)</f>
        <v>2214.783333333333</v>
      </c>
      <c r="CT27" s="60">
        <f>AVERAGE(BZ16:BZ27)</f>
        <v>3341.775</v>
      </c>
      <c r="CU27" s="7"/>
      <c r="CV27" s="61">
        <v>499545662.7835318</v>
      </c>
      <c r="CW27" s="61">
        <v>1022304.166666667</v>
      </c>
      <c r="CX27" s="26">
        <v>7.5</v>
      </c>
      <c r="CY27" s="26">
        <v>36.5</v>
      </c>
      <c r="CZ27" s="7"/>
      <c r="DA27" s="62">
        <v>648.4880000000001</v>
      </c>
      <c r="DB27" s="62">
        <v>657.145</v>
      </c>
      <c r="DC27" s="62">
        <v>779.917</v>
      </c>
      <c r="DD27" s="62">
        <v>384.056</v>
      </c>
      <c r="DE27" s="62">
        <v>414.749</v>
      </c>
      <c r="DF27" s="62">
        <v>565.8530000000001</v>
      </c>
      <c r="DG27" s="62">
        <v>373.825</v>
      </c>
      <c r="DH27" s="62">
        <v>366.742</v>
      </c>
      <c r="DI27" s="62">
        <v>870.422</v>
      </c>
      <c r="DJ27" s="62">
        <v>2187.073</v>
      </c>
      <c r="DK27" s="11"/>
      <c r="DL27" s="2"/>
      <c r="DM27" s="4"/>
      <c r="DN27" s="63">
        <v>227.8477333333333</v>
      </c>
      <c r="DO27" s="64">
        <f>AVERAGE(DN16:DN27)</f>
        <v>247.0325724570511</v>
      </c>
    </row>
    <row r="28" ht="12.75" customHeight="1">
      <c r="A28" s="50">
        <v>39783</v>
      </c>
      <c r="B28" s="51">
        <v>1995</v>
      </c>
      <c r="C28" s="51">
        <v>1708</v>
      </c>
      <c r="D28" s="51">
        <v>2260</v>
      </c>
      <c r="E28" s="51">
        <v>390</v>
      </c>
      <c r="F28" s="51">
        <v>3038</v>
      </c>
      <c r="G28" s="51">
        <v>2760</v>
      </c>
      <c r="H28" s="66">
        <f>AVERAGE(B23:B28)</f>
        <v>2453.333333333333</v>
      </c>
      <c r="I28" s="66">
        <f>AVERAGE(C23:C28)</f>
        <v>2083.333333333333</v>
      </c>
      <c r="J28" s="66">
        <f>AVERAGE(D23:D28)</f>
        <v>2570</v>
      </c>
      <c r="K28" s="66">
        <f>AVERAGE(E23:E28)</f>
        <v>391.6666666666667</v>
      </c>
      <c r="L28" s="66">
        <f>AVERAGE(F23:F28)</f>
        <v>3345</v>
      </c>
      <c r="M28" s="66">
        <f>AVERAGE(G23:G28)</f>
        <v>3146.5</v>
      </c>
      <c r="N28" s="51">
        <v>3720</v>
      </c>
      <c r="O28" s="51">
        <v>3237</v>
      </c>
      <c r="P28" s="51">
        <v>3679</v>
      </c>
      <c r="Q28" s="51">
        <v>1001</v>
      </c>
      <c r="R28" s="51">
        <v>4002</v>
      </c>
      <c r="S28" s="51">
        <v>3736</v>
      </c>
      <c r="T28" s="52"/>
      <c r="U28" s="17">
        <v>10824.6</v>
      </c>
      <c r="V28" s="17">
        <v>8112</v>
      </c>
      <c r="W28" s="63">
        <v>2158</v>
      </c>
      <c r="X28" s="63">
        <v>7215.741536</v>
      </c>
      <c r="Y28" s="65">
        <f>AVERAGE(U17:U28)</f>
        <v>11182.066666666666</v>
      </c>
      <c r="Z28" s="65">
        <f>AVERAGE(V17:V28)</f>
        <v>8385.416666666666</v>
      </c>
      <c r="AA28" s="65">
        <f>AVERAGE(W17:W28)</f>
        <v>1298.25</v>
      </c>
      <c r="AB28" s="65">
        <f>AVERAGE(X17:X28)</f>
        <v>7178.546992000001</v>
      </c>
      <c r="AC28" s="65"/>
      <c r="AD28" s="53">
        <v>4.183475978095184</v>
      </c>
      <c r="AE28" s="53">
        <v>3.402482828054724</v>
      </c>
      <c r="AF28" s="53">
        <f>AVERAGE(AD17:AD28)</f>
        <v>4.03910262490846</v>
      </c>
      <c r="AG28" s="53">
        <f>AVERAGE(AE17:AE28)</f>
        <v>3.328356782373168</v>
      </c>
      <c r="AH28" s="20"/>
      <c r="AI28" s="54">
        <v>165.1</v>
      </c>
      <c r="AJ28" s="54">
        <v>650.6</v>
      </c>
      <c r="AK28" s="17">
        <v>215.4</v>
      </c>
      <c r="AL28" s="55">
        <v>613.6</v>
      </c>
      <c r="AM28" s="55">
        <v>2944.4</v>
      </c>
      <c r="AN28" s="56">
        <v>83.46199999999999</v>
      </c>
      <c r="AO28" s="56">
        <v>52.733</v>
      </c>
      <c r="AP28" s="56">
        <f>AVERAGE(AI23:AI28)</f>
        <v>148.7666666666667</v>
      </c>
      <c r="AQ28" s="56">
        <f>AVERAGE(AJ23:AJ28)</f>
        <v>673.0166666666665</v>
      </c>
      <c r="AR28" s="56">
        <f>AVERAGE(AK23:AK28)</f>
        <v>202.3166666666666</v>
      </c>
      <c r="AS28" s="56">
        <f>AVERAGE(AL23:AL28)</f>
        <v>694.3666666666668</v>
      </c>
      <c r="AT28" s="56">
        <f>AVERAGE(AM23:AM28)</f>
        <v>2749.6</v>
      </c>
      <c r="AU28" s="56">
        <f>AVERAGE(AN23:AN28)</f>
        <v>64.55116666666667</v>
      </c>
      <c r="AV28" s="56">
        <f>AVERAGE(AO23:AO28)</f>
        <v>44.237</v>
      </c>
      <c r="AW28" s="53">
        <f>AVERAGE(AI17:AI28)</f>
        <v>156.675</v>
      </c>
      <c r="AX28" s="53">
        <f>AVERAGE(AJ17:AJ28)</f>
        <v>680.6833333333335</v>
      </c>
      <c r="AY28" s="53">
        <f>AVERAGE(AK17:AK28)</f>
        <v>200.0833333333334</v>
      </c>
      <c r="AZ28" s="53">
        <f>AVERAGE(AL17:AL28)</f>
        <v>712.6750000000001</v>
      </c>
      <c r="BA28" s="53">
        <f>AVERAGE(AM17:AM28)</f>
        <v>2765.908333333333</v>
      </c>
      <c r="BB28" s="53">
        <f>AVERAGE(AN17:AN28)</f>
        <v>72.71958333333335</v>
      </c>
      <c r="BC28" s="53">
        <f>AVERAGE(AO17:AO28)</f>
        <v>49.45416666666667</v>
      </c>
      <c r="BD28" s="53"/>
      <c r="BE28" s="57">
        <v>52799</v>
      </c>
      <c r="BF28" s="57">
        <v>0</v>
      </c>
      <c r="BG28" s="7"/>
      <c r="BH28" s="60">
        <v>3040</v>
      </c>
      <c r="BI28" s="58">
        <v>484.9</v>
      </c>
      <c r="BJ28" s="58">
        <v>866</v>
      </c>
      <c r="BK28" s="58">
        <v>5439.3</v>
      </c>
      <c r="BL28" s="58">
        <v>4863.9</v>
      </c>
      <c r="BM28" s="58">
        <v>10903.2</v>
      </c>
      <c r="BN28" s="58">
        <v>1355.7</v>
      </c>
      <c r="BO28" s="58">
        <v>361.2</v>
      </c>
      <c r="BP28" s="60"/>
      <c r="BQ28" s="60">
        <v>18218</v>
      </c>
      <c r="BR28" s="60">
        <v>84986.5</v>
      </c>
      <c r="BS28" s="60">
        <v>20827.7</v>
      </c>
      <c r="BT28" s="60">
        <v>45971.7</v>
      </c>
      <c r="BU28" s="60">
        <v>7127.1</v>
      </c>
      <c r="BV28" s="60">
        <v>28355.5</v>
      </c>
      <c r="BW28" s="60">
        <v>13545.7</v>
      </c>
      <c r="BX28" s="60">
        <v>45064.2</v>
      </c>
      <c r="BY28" s="60">
        <v>1524.3</v>
      </c>
      <c r="BZ28" s="60">
        <v>1900</v>
      </c>
      <c r="CA28" s="60"/>
      <c r="CB28" s="60">
        <f>AVERAGE(BH17:BH28)</f>
        <v>2520.133333333333</v>
      </c>
      <c r="CC28" s="60">
        <f>AVERAGE(BI17:BI28)</f>
        <v>1399.208333333333</v>
      </c>
      <c r="CD28" s="60">
        <f>AVERAGE(BJ17:BJ28)</f>
        <v>876.9916666666667</v>
      </c>
      <c r="CE28" s="60">
        <f>AVERAGE(BK17:BK28)</f>
        <v>6357.133333333334</v>
      </c>
      <c r="CF28" s="60">
        <f>AVERAGE(BL17:BL28)</f>
        <v>5307.908333333334</v>
      </c>
      <c r="CG28" s="60">
        <f>AVERAGE(BM17:BM28)</f>
        <v>7038.424999999999</v>
      </c>
      <c r="CH28" s="60">
        <f>AVERAGE(BN17:BN28)</f>
        <v>2343.891666666667</v>
      </c>
      <c r="CI28" s="60">
        <f>AVERAGE(BO17:BO28)</f>
        <v>532.1416666666667</v>
      </c>
      <c r="CJ28" s="60"/>
      <c r="CK28" s="60">
        <f>AVERAGE(BQ17:BQ28)</f>
        <v>18706.925</v>
      </c>
      <c r="CL28" s="60">
        <f>AVERAGE(BR17:BR28)</f>
        <v>74082.775000000009</v>
      </c>
      <c r="CM28" s="60">
        <f>AVERAGE(BS17:BS28)</f>
        <v>14922.683333333336</v>
      </c>
      <c r="CN28" s="60">
        <f>AVERAGE(BT17:BT28)</f>
        <v>40141.375</v>
      </c>
      <c r="CO28" s="60">
        <f>AVERAGE(BU17:BU28)</f>
        <v>8853.233333333334</v>
      </c>
      <c r="CP28" s="60">
        <f>AVERAGE(BV17:BV28)</f>
        <v>31407.091666666664</v>
      </c>
      <c r="CQ28" s="60">
        <f>AVERAGE(BW17:BW28)</f>
        <v>12851.6</v>
      </c>
      <c r="CR28" s="60">
        <f>AVERAGE(BX17:BX28)</f>
        <v>46214.683333333327</v>
      </c>
      <c r="CS28" s="60">
        <f>AVERAGE(BY17:BY28)</f>
        <v>2233.833333333333</v>
      </c>
      <c r="CT28" s="60">
        <f>AVERAGE(BZ17:BZ28)</f>
        <v>3222.608333333333</v>
      </c>
      <c r="CU28" s="7"/>
      <c r="CV28" s="61">
        <v>499714974.5665071</v>
      </c>
      <c r="CW28" s="61">
        <v>1022304.166666667</v>
      </c>
      <c r="CX28" s="26">
        <v>7.7</v>
      </c>
      <c r="CY28" s="26">
        <v>33.1</v>
      </c>
      <c r="CZ28" s="7"/>
      <c r="DA28" s="62">
        <v>549.0941399999999</v>
      </c>
      <c r="DB28" s="62">
        <v>564.7187699999999</v>
      </c>
      <c r="DC28" s="62">
        <v>622.0090799999999</v>
      </c>
      <c r="DD28" s="62">
        <v>374.24709</v>
      </c>
      <c r="DE28" s="62">
        <v>412.19262</v>
      </c>
      <c r="DF28" s="62">
        <v>550.5821999999999</v>
      </c>
      <c r="DG28" s="62">
        <v>357.1344</v>
      </c>
      <c r="DH28" s="62">
        <v>339.27768</v>
      </c>
      <c r="DI28" s="62">
        <v>731.38149</v>
      </c>
      <c r="DJ28" s="62">
        <v>2101.88475</v>
      </c>
      <c r="DK28" s="11"/>
      <c r="DL28" s="2"/>
      <c r="DM28" s="4"/>
      <c r="DN28" s="63">
        <v>226.5246451612903</v>
      </c>
      <c r="DO28" s="64">
        <f>AVERAGE(DN17:DN28)</f>
        <v>247.0552821344704</v>
      </c>
    </row>
    <row r="29" ht="12.75" customHeight="1">
      <c r="A29" s="50">
        <v>39814</v>
      </c>
      <c r="B29" s="51">
        <v>1868</v>
      </c>
      <c r="C29" s="51">
        <v>1645</v>
      </c>
      <c r="D29" s="51">
        <v>2213</v>
      </c>
      <c r="E29" s="51">
        <v>370</v>
      </c>
      <c r="F29" s="51">
        <v>2860</v>
      </c>
      <c r="G29" s="51">
        <v>2648</v>
      </c>
      <c r="H29" s="66">
        <f>AVERAGE(B24:B29)</f>
        <v>2280.5</v>
      </c>
      <c r="I29" s="66">
        <f>AVERAGE(C24:C29)</f>
        <v>1942</v>
      </c>
      <c r="J29" s="66">
        <f>AVERAGE(D24:D29)</f>
        <v>2455.5</v>
      </c>
      <c r="K29" s="66">
        <f>AVERAGE(E24:E29)</f>
        <v>385</v>
      </c>
      <c r="L29" s="66">
        <f>AVERAGE(F24:F29)</f>
        <v>3240</v>
      </c>
      <c r="M29" s="66">
        <f>AVERAGE(G24:G29)</f>
        <v>2989.5</v>
      </c>
      <c r="N29" s="68"/>
      <c r="O29" s="69"/>
      <c r="P29" s="69"/>
      <c r="Q29" s="69"/>
      <c r="R29" s="69"/>
      <c r="S29" s="69"/>
      <c r="T29" s="70"/>
      <c r="U29" s="17">
        <v>11088.1</v>
      </c>
      <c r="V29" s="17">
        <v>8328</v>
      </c>
      <c r="W29" s="63">
        <v>1950</v>
      </c>
      <c r="X29" s="63">
        <v>7318.70692</v>
      </c>
      <c r="Y29" s="65">
        <f>AVERAGE(U18:U29)</f>
        <v>11173.441666666666</v>
      </c>
      <c r="Z29" s="65">
        <f>AVERAGE(V18:V29)</f>
        <v>8378.25</v>
      </c>
      <c r="AA29" s="65">
        <f>AVERAGE(W18:W29)</f>
        <v>1308.916666666667</v>
      </c>
      <c r="AB29" s="65">
        <f>AVERAGE(X18:X29)</f>
        <v>7184.594885333333</v>
      </c>
      <c r="AC29" s="65"/>
      <c r="AD29" s="53">
        <v>4.177135576878931</v>
      </c>
      <c r="AE29" s="53">
        <v>3.381236931270374</v>
      </c>
      <c r="AF29" s="53">
        <f>AVERAGE(AD18:AD29)</f>
        <v>4.042136652392255</v>
      </c>
      <c r="AG29" s="53">
        <f>AVERAGE(AE18:AE29)</f>
        <v>3.330548184027315</v>
      </c>
      <c r="AH29" s="20"/>
      <c r="AI29" s="54">
        <v>173.6</v>
      </c>
      <c r="AJ29" s="54">
        <v>666.8</v>
      </c>
      <c r="AK29" s="54">
        <v>183.5</v>
      </c>
      <c r="AL29" s="55">
        <v>715.1</v>
      </c>
      <c r="AM29" s="55">
        <v>2775.5</v>
      </c>
      <c r="AN29" s="56">
        <v>92.676</v>
      </c>
      <c r="AO29" s="56">
        <v>62.064</v>
      </c>
      <c r="AP29" s="56">
        <f>AVERAGE(AI24:AI29)</f>
        <v>152.25</v>
      </c>
      <c r="AQ29" s="56">
        <f>AVERAGE(AJ24:AJ29)</f>
        <v>665.6333333333333</v>
      </c>
      <c r="AR29" s="56">
        <f>AVERAGE(AK24:AK29)</f>
        <v>199.0833333333333</v>
      </c>
      <c r="AS29" s="56">
        <f>AVERAGE(AL24:AL29)</f>
        <v>689.25</v>
      </c>
      <c r="AT29" s="56">
        <f>AVERAGE(AM24:AM29)</f>
        <v>2759</v>
      </c>
      <c r="AU29" s="56">
        <f>AVERAGE(AN24:AN29)</f>
        <v>67.66183333333333</v>
      </c>
      <c r="AV29" s="56">
        <f>AVERAGE(AO24:AO29)</f>
        <v>46.83233333333334</v>
      </c>
      <c r="AW29" s="53">
        <f>AVERAGE(AI18:AI29)</f>
        <v>156.8916666666667</v>
      </c>
      <c r="AX29" s="53">
        <f>AVERAGE(AJ18:AJ29)</f>
        <v>679.5666666666667</v>
      </c>
      <c r="AY29" s="53">
        <f>AVERAGE(AK18:AK29)</f>
        <v>199.85</v>
      </c>
      <c r="AZ29" s="53">
        <f>AVERAGE(AL18:AL29)</f>
        <v>710.6166666666667</v>
      </c>
      <c r="BA29" s="53">
        <f>AVERAGE(AM18:AM29)</f>
        <v>2759.225</v>
      </c>
      <c r="BB29" s="53">
        <f>AVERAGE(AN18:AN29)</f>
        <v>74.18616666666668</v>
      </c>
      <c r="BC29" s="53">
        <f>AVERAGE(AO18:AO29)</f>
        <v>50.48716666666667</v>
      </c>
      <c r="BD29" s="53"/>
      <c r="BE29" s="57">
        <v>46262</v>
      </c>
      <c r="BF29" s="57">
        <v>0</v>
      </c>
      <c r="BG29" s="7"/>
      <c r="BH29" s="60">
        <v>2725.5</v>
      </c>
      <c r="BI29" s="60">
        <v>1354.5</v>
      </c>
      <c r="BJ29" s="60">
        <v>916.9</v>
      </c>
      <c r="BK29" s="60">
        <v>4541.5</v>
      </c>
      <c r="BL29" s="60">
        <v>482.5</v>
      </c>
      <c r="BM29" s="60">
        <v>4747.7</v>
      </c>
      <c r="BN29" s="60">
        <v>2515.7</v>
      </c>
      <c r="BO29" s="60">
        <v>489.3</v>
      </c>
      <c r="BP29" s="60"/>
      <c r="BQ29" s="60">
        <v>17875.9</v>
      </c>
      <c r="BR29" s="60">
        <v>70201.2</v>
      </c>
      <c r="BS29" s="60">
        <v>15146.1</v>
      </c>
      <c r="BT29" s="60">
        <v>36835.1</v>
      </c>
      <c r="BU29" s="60">
        <v>6193.6</v>
      </c>
      <c r="BV29" s="60">
        <v>26848.3</v>
      </c>
      <c r="BW29" s="60">
        <v>6980.1</v>
      </c>
      <c r="BX29" s="60">
        <v>35357.9</v>
      </c>
      <c r="BY29" s="60">
        <v>1673.5</v>
      </c>
      <c r="BZ29" s="60">
        <v>2877.5</v>
      </c>
      <c r="CA29" s="60"/>
      <c r="CB29" s="60">
        <f>AVERAGE(BH18:BH29)</f>
        <v>2604.825</v>
      </c>
      <c r="CC29" s="60">
        <f>AVERAGE(BI18:BI29)</f>
        <v>1412.641666666666</v>
      </c>
      <c r="CD29" s="60">
        <f>AVERAGE(BJ18:BJ29)</f>
        <v>890.6416666666665</v>
      </c>
      <c r="CE29" s="60">
        <f>AVERAGE(BK18:BK29)</f>
        <v>6284.549999999999</v>
      </c>
      <c r="CF29" s="60">
        <f>AVERAGE(BL18:BL29)</f>
        <v>5152.175000000001</v>
      </c>
      <c r="CG29" s="60">
        <f>AVERAGE(BM18:BM29)</f>
        <v>6816.441666666666</v>
      </c>
      <c r="CH29" s="60">
        <f>AVERAGE(BN18:BN29)</f>
        <v>2369.025</v>
      </c>
      <c r="CI29" s="60">
        <f>AVERAGE(BO18:BO29)</f>
        <v>546.3166666666667</v>
      </c>
      <c r="CJ29" s="60"/>
      <c r="CK29" s="60">
        <f>AVERAGE(BQ18:BQ29)</f>
        <v>18483.641666666666</v>
      </c>
      <c r="CL29" s="60">
        <f>AVERAGE(BR18:BR29)</f>
        <v>73855.474999999991</v>
      </c>
      <c r="CM29" s="60">
        <f>AVERAGE(BS18:BS29)</f>
        <v>14445.341666666669</v>
      </c>
      <c r="CN29" s="60">
        <f>AVERAGE(BT18:BT29)</f>
        <v>40482.675</v>
      </c>
      <c r="CO29" s="60">
        <f>AVERAGE(BU18:BU29)</f>
        <v>8649.750000000002</v>
      </c>
      <c r="CP29" s="60">
        <f>AVERAGE(BV18:BV29)</f>
        <v>31313.108333333326</v>
      </c>
      <c r="CQ29" s="60">
        <f>AVERAGE(BW18:BW29)</f>
        <v>12602.45</v>
      </c>
      <c r="CR29" s="60">
        <f>AVERAGE(BX18:BX29)</f>
        <v>45589.391666666663</v>
      </c>
      <c r="CS29" s="60">
        <f>AVERAGE(BY18:BY29)</f>
        <v>2262.158333333333</v>
      </c>
      <c r="CT29" s="60">
        <f>AVERAGE(BZ18:BZ29)</f>
        <v>3211.95</v>
      </c>
      <c r="CU29" s="7"/>
      <c r="CV29" s="61">
        <v>499837386.7060526</v>
      </c>
      <c r="CW29" s="61">
        <v>975582.7333333334</v>
      </c>
      <c r="CX29" s="26">
        <v>8.1</v>
      </c>
      <c r="CY29" s="26">
        <v>34.9</v>
      </c>
      <c r="CZ29" s="7"/>
      <c r="DA29" s="62">
        <v>591.1976999999999</v>
      </c>
      <c r="DB29" s="62">
        <v>612.1781</v>
      </c>
      <c r="DC29" s="62">
        <v>612.1781</v>
      </c>
      <c r="DD29" s="62">
        <v>421.1066</v>
      </c>
      <c r="DE29" s="62">
        <v>427.101</v>
      </c>
      <c r="DF29" s="62">
        <v>549.9861999999999</v>
      </c>
      <c r="DG29" s="62">
        <v>452.5772</v>
      </c>
      <c r="DH29" s="62">
        <v>438.3405</v>
      </c>
      <c r="DI29" s="62">
        <v>681.8629999999999</v>
      </c>
      <c r="DJ29" s="62">
        <v>1954.9237</v>
      </c>
      <c r="DK29" s="11"/>
      <c r="DL29" s="2"/>
      <c r="DM29" s="4"/>
      <c r="DN29" s="63">
        <v>229.1656</v>
      </c>
      <c r="DO29" s="64">
        <f>AVERAGE(DN18:DN29)</f>
        <v>246.6947864355457</v>
      </c>
    </row>
    <row r="30" ht="12.75" customHeight="1">
      <c r="A30" s="50">
        <v>39845</v>
      </c>
      <c r="B30" s="51">
        <v>1813</v>
      </c>
      <c r="C30" s="51">
        <v>1633</v>
      </c>
      <c r="D30" s="51">
        <v>2143</v>
      </c>
      <c r="E30" s="51">
        <v>360</v>
      </c>
      <c r="F30" s="51">
        <v>2720</v>
      </c>
      <c r="G30" s="51">
        <v>2498</v>
      </c>
      <c r="H30" s="66">
        <f>AVERAGE(B25:B30)</f>
        <v>2119.666666666667</v>
      </c>
      <c r="I30" s="66">
        <f>AVERAGE(C25:C30)</f>
        <v>1826.166666666667</v>
      </c>
      <c r="J30" s="66">
        <f>AVERAGE(D25:D30)</f>
        <v>2344.666666666667</v>
      </c>
      <c r="K30" s="66">
        <f>AVERAGE(E25:E30)</f>
        <v>380</v>
      </c>
      <c r="L30" s="66">
        <f>AVERAGE(F25:F30)</f>
        <v>3118.666666666667</v>
      </c>
      <c r="M30" s="66">
        <f>AVERAGE(G25:G30)</f>
        <v>2835.166666666667</v>
      </c>
      <c r="N30" s="11"/>
      <c r="O30" s="2"/>
      <c r="P30" s="2"/>
      <c r="Q30" s="2"/>
      <c r="R30" s="2"/>
      <c r="S30" s="2"/>
      <c r="T30" s="70"/>
      <c r="U30" s="17">
        <v>10413.2</v>
      </c>
      <c r="V30" s="17">
        <v>7850</v>
      </c>
      <c r="W30" s="63">
        <v>1447</v>
      </c>
      <c r="X30" s="63">
        <v>6692.296368</v>
      </c>
      <c r="Y30" s="65">
        <f>AVERAGE(U19:U30)</f>
        <v>11136.725</v>
      </c>
      <c r="Z30" s="65">
        <f>AVERAGE(V19:V30)</f>
        <v>8351</v>
      </c>
      <c r="AA30" s="65">
        <f>AVERAGE(W19:W30)</f>
        <v>1320.666666666667</v>
      </c>
      <c r="AB30" s="65">
        <f>AVERAGE(X19:X30)</f>
        <v>7168.681366</v>
      </c>
      <c r="AC30" s="65"/>
      <c r="AD30" s="53">
        <v>4.14085239235619</v>
      </c>
      <c r="AE30" s="53">
        <v>3.35583386931235</v>
      </c>
      <c r="AF30" s="53">
        <f>AVERAGE(AD19:AD30)</f>
        <v>4.045880357986736</v>
      </c>
      <c r="AG30" s="53">
        <f>AVERAGE(AE19:AE30)</f>
        <v>3.332745723958155</v>
      </c>
      <c r="AH30" s="20"/>
      <c r="AI30" s="54">
        <v>162.2</v>
      </c>
      <c r="AJ30" s="54">
        <v>625.7</v>
      </c>
      <c r="AK30" s="54">
        <v>174</v>
      </c>
      <c r="AL30" s="55">
        <v>667.1</v>
      </c>
      <c r="AM30" s="55">
        <v>2599.1</v>
      </c>
      <c r="AN30" s="56">
        <v>94.904</v>
      </c>
      <c r="AO30" s="56">
        <v>45.94899999999999</v>
      </c>
      <c r="AP30" s="56">
        <f>AVERAGE(AI25:AI30)</f>
        <v>155.9333333333333</v>
      </c>
      <c r="AQ30" s="56">
        <f>AVERAGE(AJ25:AJ30)</f>
        <v>657.15</v>
      </c>
      <c r="AR30" s="56">
        <f>AVERAGE(AK25:AK30)</f>
        <v>194.9166666666667</v>
      </c>
      <c r="AS30" s="56">
        <f>AVERAGE(AL25:AL30)</f>
        <v>683.0833333333334</v>
      </c>
      <c r="AT30" s="56">
        <f>AVERAGE(AM25:AM30)</f>
        <v>2754.3</v>
      </c>
      <c r="AU30" s="56">
        <f>AVERAGE(AN25:AN30)</f>
        <v>72.3175</v>
      </c>
      <c r="AV30" s="56">
        <f>AVERAGE(AO25:AO30)</f>
        <v>47.51833333333334</v>
      </c>
      <c r="AW30" s="53">
        <f>AVERAGE(AI19:AI30)</f>
        <v>156.975</v>
      </c>
      <c r="AX30" s="53">
        <f>AVERAGE(AJ19:AJ30)</f>
        <v>677.0333333333334</v>
      </c>
      <c r="AY30" s="53">
        <f>AVERAGE(AK19:AK30)</f>
        <v>199.2416666666667</v>
      </c>
      <c r="AZ30" s="53">
        <f>AVERAGE(AL19:AL30)</f>
        <v>707.5833333333334</v>
      </c>
      <c r="BA30" s="53">
        <f>AVERAGE(AM19:AM30)</f>
        <v>2748.566666666667</v>
      </c>
      <c r="BB30" s="53">
        <f>AVERAGE(AN19:AN30)</f>
        <v>75.76941666666669</v>
      </c>
      <c r="BC30" s="53">
        <f>AVERAGE(AO19:AO30)</f>
        <v>50.28016666666667</v>
      </c>
      <c r="BD30" s="53"/>
      <c r="BE30" s="57">
        <v>57119</v>
      </c>
      <c r="BF30" s="57">
        <v>0</v>
      </c>
      <c r="BG30" s="7"/>
      <c r="BH30" s="60">
        <v>2098.3</v>
      </c>
      <c r="BI30" s="60">
        <v>1838.7</v>
      </c>
      <c r="BJ30" s="60">
        <v>830.1</v>
      </c>
      <c r="BK30" s="60">
        <v>4764.2</v>
      </c>
      <c r="BL30" s="60">
        <v>3679.6</v>
      </c>
      <c r="BM30" s="60">
        <v>4402.3</v>
      </c>
      <c r="BN30" s="60">
        <v>1237.5</v>
      </c>
      <c r="BO30" s="60">
        <v>565.4</v>
      </c>
      <c r="BP30" s="60"/>
      <c r="BQ30" s="60">
        <v>17533.8</v>
      </c>
      <c r="BR30" s="60">
        <v>73911.3</v>
      </c>
      <c r="BS30" s="60">
        <v>16442</v>
      </c>
      <c r="BT30" s="60">
        <v>38286.1</v>
      </c>
      <c r="BU30" s="60">
        <v>7924.2</v>
      </c>
      <c r="BV30" s="60">
        <v>28934.5</v>
      </c>
      <c r="BW30" s="60">
        <v>12238.1</v>
      </c>
      <c r="BX30" s="60">
        <v>39502.9</v>
      </c>
      <c r="BY30" s="60">
        <v>1439.6</v>
      </c>
      <c r="BZ30" s="60">
        <v>2975.4</v>
      </c>
      <c r="CA30" s="60"/>
      <c r="CB30" s="60">
        <f>AVERAGE(BH19:BH30)</f>
        <v>2635.975</v>
      </c>
      <c r="CC30" s="60">
        <f>AVERAGE(BI19:BI30)</f>
        <v>1505.933333333333</v>
      </c>
      <c r="CD30" s="60">
        <f>AVERAGE(BJ19:BJ30)</f>
        <v>896.9749999999999</v>
      </c>
      <c r="CE30" s="60">
        <f>AVERAGE(BK19:BK30)</f>
        <v>6202.325000000001</v>
      </c>
      <c r="CF30" s="60">
        <f>AVERAGE(BL19:BL30)</f>
        <v>4910.175</v>
      </c>
      <c r="CG30" s="60">
        <f>AVERAGE(BM19:BM30)</f>
        <v>6535.349999999999</v>
      </c>
      <c r="CH30" s="60">
        <f>AVERAGE(BN19:BN30)</f>
        <v>2258.033333333333</v>
      </c>
      <c r="CI30" s="60">
        <f>AVERAGE(BO19:BO30)</f>
        <v>557.025</v>
      </c>
      <c r="CJ30" s="60"/>
      <c r="CK30" s="60">
        <f>AVERAGE(BQ19:BQ30)</f>
        <v>18521.633333333331</v>
      </c>
      <c r="CL30" s="60">
        <f>AVERAGE(BR19:BR30)</f>
        <v>74677.325</v>
      </c>
      <c r="CM30" s="60">
        <f>AVERAGE(BS19:BS30)</f>
        <v>14806.225</v>
      </c>
      <c r="CN30" s="60">
        <f>AVERAGE(BT19:BT30)</f>
        <v>40804.8</v>
      </c>
      <c r="CO30" s="60">
        <f>AVERAGE(BU19:BU30)</f>
        <v>8466.366666666667</v>
      </c>
      <c r="CP30" s="60">
        <f>AVERAGE(BV19:BV30)</f>
        <v>31261.325</v>
      </c>
      <c r="CQ30" s="60">
        <f>AVERAGE(BW19:BW30)</f>
        <v>12592.633333333333</v>
      </c>
      <c r="CR30" s="60">
        <f>AVERAGE(BX19:BX30)</f>
        <v>45005.675</v>
      </c>
      <c r="CS30" s="60">
        <f>AVERAGE(BY19:BY30)</f>
        <v>2274.308333333333</v>
      </c>
      <c r="CT30" s="60">
        <f>AVERAGE(BZ19:BZ30)</f>
        <v>3160.791666666667</v>
      </c>
      <c r="CU30" s="7"/>
      <c r="CV30" s="61">
        <v>499959828.8321558</v>
      </c>
      <c r="CW30" s="61">
        <v>975582.7333333334</v>
      </c>
      <c r="CX30" s="26">
        <v>8.4</v>
      </c>
      <c r="CY30" s="26">
        <v>35.5</v>
      </c>
      <c r="CZ30" s="7"/>
      <c r="DA30" s="62">
        <v>583.814</v>
      </c>
      <c r="DB30" s="62">
        <v>628.3025</v>
      </c>
      <c r="DC30" s="62">
        <v>593.1799999999999</v>
      </c>
      <c r="DD30" s="62">
        <v>446.446</v>
      </c>
      <c r="DE30" s="62">
        <v>448.7875</v>
      </c>
      <c r="DF30" s="62">
        <v>525.2764999999999</v>
      </c>
      <c r="DG30" s="62">
        <v>445.6655</v>
      </c>
      <c r="DH30" s="62">
        <v>430.0555</v>
      </c>
      <c r="DI30" s="62">
        <v>604.8874999999999</v>
      </c>
      <c r="DJ30" s="62">
        <v>1995.7385</v>
      </c>
      <c r="DK30" s="11"/>
      <c r="DL30" s="2"/>
      <c r="DM30" s="4"/>
      <c r="DN30" s="63">
        <v>228.2586</v>
      </c>
      <c r="DO30" s="64">
        <f>AVERAGE(DN19:DN30)</f>
        <v>245.5973105734767</v>
      </c>
    </row>
    <row r="31" ht="12.75" customHeight="1">
      <c r="A31" s="50">
        <v>39873</v>
      </c>
      <c r="B31" s="51">
        <v>1822</v>
      </c>
      <c r="C31" s="51">
        <v>1628</v>
      </c>
      <c r="D31" s="51">
        <v>2144</v>
      </c>
      <c r="E31" s="51">
        <v>360</v>
      </c>
      <c r="F31" s="51">
        <v>2496</v>
      </c>
      <c r="G31" s="51">
        <v>2406</v>
      </c>
      <c r="H31" s="66">
        <f>AVERAGE(B26:B31)</f>
        <v>2004.166666666667</v>
      </c>
      <c r="I31" s="66">
        <f>AVERAGE(C26:C31)</f>
        <v>1741.166666666667</v>
      </c>
      <c r="J31" s="66">
        <f>AVERAGE(D26:D31)</f>
        <v>2259.833333333333</v>
      </c>
      <c r="K31" s="66">
        <f>AVERAGE(E26:E31)</f>
        <v>376.6666666666667</v>
      </c>
      <c r="L31" s="66">
        <f>AVERAGE(F26:F31)</f>
        <v>2963.333333333333</v>
      </c>
      <c r="M31" s="66">
        <f>AVERAGE(G26:G31)</f>
        <v>2711.166666666667</v>
      </c>
      <c r="N31" s="11"/>
      <c r="O31" s="2"/>
      <c r="P31" s="2"/>
      <c r="Q31" s="2"/>
      <c r="R31" s="2"/>
      <c r="S31" s="2"/>
      <c r="T31" s="70"/>
      <c r="U31" s="17">
        <v>11726.2</v>
      </c>
      <c r="V31" s="17">
        <v>8855</v>
      </c>
      <c r="W31" s="63">
        <v>1460</v>
      </c>
      <c r="X31" s="63">
        <v>7477.46412</v>
      </c>
      <c r="Y31" s="65">
        <f>AVERAGE(U20:U31)</f>
        <v>11131.783333333333</v>
      </c>
      <c r="Z31" s="65">
        <f>AVERAGE(V20:V31)</f>
        <v>8348.083333333334</v>
      </c>
      <c r="AA31" s="65">
        <f>AVERAGE(W20:W31)</f>
        <v>1347.333333333333</v>
      </c>
      <c r="AB31" s="65">
        <f>AVERAGE(X20:X31)</f>
        <v>7169.664148666667</v>
      </c>
      <c r="AC31" s="65"/>
      <c r="AD31" s="53">
        <v>4.0943974727268</v>
      </c>
      <c r="AE31" s="53">
        <v>3.328590906329465</v>
      </c>
      <c r="AF31" s="53">
        <f>AVERAGE(AD20:AD31)</f>
        <v>4.045960182230364</v>
      </c>
      <c r="AG31" s="53">
        <f>AVERAGE(AE20:AE31)</f>
        <v>3.333353598660449</v>
      </c>
      <c r="AH31" s="20"/>
      <c r="AI31" s="54">
        <v>173.6</v>
      </c>
      <c r="AJ31" s="54">
        <v>709.6</v>
      </c>
      <c r="AK31" s="54">
        <v>200.6</v>
      </c>
      <c r="AL31" s="55">
        <v>748.3</v>
      </c>
      <c r="AM31" s="55">
        <v>2870.9</v>
      </c>
      <c r="AN31" s="56">
        <v>105.415</v>
      </c>
      <c r="AO31" s="56">
        <v>52.696</v>
      </c>
      <c r="AP31" s="56">
        <f>AVERAGE(AI26:AI31)</f>
        <v>161.15</v>
      </c>
      <c r="AQ31" s="56">
        <f>AVERAGE(AJ26:AJ31)</f>
        <v>662.4999999999999</v>
      </c>
      <c r="AR31" s="56">
        <f>AVERAGE(AK26:AK31)</f>
        <v>195.0666666666666</v>
      </c>
      <c r="AS31" s="56">
        <f>AVERAGE(AL26:AL31)</f>
        <v>687.3166666666666</v>
      </c>
      <c r="AT31" s="56">
        <f>AVERAGE(AM26:AM31)</f>
        <v>2785.3</v>
      </c>
      <c r="AU31" s="56">
        <f>AVERAGE(AN26:AN31)</f>
        <v>80.4675</v>
      </c>
      <c r="AV31" s="56">
        <f>AVERAGE(AO26:AO31)</f>
        <v>50.16999999999999</v>
      </c>
      <c r="AW31" s="53">
        <f>AVERAGE(AI20:AI31)</f>
        <v>157.6166666666666</v>
      </c>
      <c r="AX31" s="53">
        <f>AVERAGE(AJ20:AJ31)</f>
        <v>677.4</v>
      </c>
      <c r="AY31" s="53">
        <f>AVERAGE(AK20:AK31)</f>
        <v>199.0333333333333</v>
      </c>
      <c r="AZ31" s="53">
        <f>AVERAGE(AL20:AL31)</f>
        <v>709.375</v>
      </c>
      <c r="BA31" s="53">
        <f>AVERAGE(AM20:AM31)</f>
        <v>2753.033333333333</v>
      </c>
      <c r="BB31" s="53">
        <f>AVERAGE(AN20:AN31)</f>
        <v>77.77383333333334</v>
      </c>
      <c r="BC31" s="53">
        <f>AVERAGE(AO20:AO31)</f>
        <v>49.94783333333334</v>
      </c>
      <c r="BD31" s="53"/>
      <c r="BE31" s="57">
        <v>63724</v>
      </c>
      <c r="BF31" s="57">
        <v>6921</v>
      </c>
      <c r="BG31" s="7"/>
      <c r="BH31" s="60">
        <v>2525.3</v>
      </c>
      <c r="BI31" s="60">
        <v>2188.5</v>
      </c>
      <c r="BJ31" s="60">
        <v>980.6</v>
      </c>
      <c r="BK31" s="60">
        <v>5816.3</v>
      </c>
      <c r="BL31" s="60">
        <v>2546.5</v>
      </c>
      <c r="BM31" s="60">
        <v>7683.1</v>
      </c>
      <c r="BN31" s="60">
        <v>2068.4</v>
      </c>
      <c r="BO31" s="60">
        <v>628.9</v>
      </c>
      <c r="BP31" s="60"/>
      <c r="BQ31" s="60">
        <v>17822.9</v>
      </c>
      <c r="BR31" s="60">
        <v>74128</v>
      </c>
      <c r="BS31" s="60">
        <v>13857.4</v>
      </c>
      <c r="BT31" s="60">
        <v>38199</v>
      </c>
      <c r="BU31" s="60">
        <v>8274.799999999999</v>
      </c>
      <c r="BV31" s="60">
        <v>32660.1</v>
      </c>
      <c r="BW31" s="60">
        <v>13464.7</v>
      </c>
      <c r="BX31" s="60">
        <v>47277.1</v>
      </c>
      <c r="BY31" s="60">
        <v>2229.3</v>
      </c>
      <c r="BZ31" s="60">
        <v>2922.5</v>
      </c>
      <c r="CA31" s="60"/>
      <c r="CB31" s="60">
        <f>AVERAGE(BH20:BH31)</f>
        <v>2693.55</v>
      </c>
      <c r="CC31" s="60">
        <f>AVERAGE(BI20:BI31)</f>
        <v>1502.658333333334</v>
      </c>
      <c r="CD31" s="60">
        <f>AVERAGE(BJ20:BJ31)</f>
        <v>887.7416666666667</v>
      </c>
      <c r="CE31" s="60">
        <f>AVERAGE(BK20:BK31)</f>
        <v>6207.175</v>
      </c>
      <c r="CF31" s="60">
        <f>AVERAGE(BL20:BL31)</f>
        <v>4575.224999999999</v>
      </c>
      <c r="CG31" s="60">
        <f>AVERAGE(BM20:BM31)</f>
        <v>6613.450000000001</v>
      </c>
      <c r="CH31" s="60">
        <f>AVERAGE(BN20:BN31)</f>
        <v>2243.525</v>
      </c>
      <c r="CI31" s="60">
        <f>AVERAGE(BO20:BO31)</f>
        <v>540.3249999999999</v>
      </c>
      <c r="CJ31" s="60"/>
      <c r="CK31" s="60">
        <f>AVERAGE(BQ20:BQ31)</f>
        <v>18596.141666666666</v>
      </c>
      <c r="CL31" s="60">
        <f>AVERAGE(BR20:BR31)</f>
        <v>75288.741666666669</v>
      </c>
      <c r="CM31" s="60">
        <f>AVERAGE(BS20:BS31)</f>
        <v>14693.033333333333</v>
      </c>
      <c r="CN31" s="60">
        <f>AVERAGE(BT20:BT31)</f>
        <v>41215.791666666664</v>
      </c>
      <c r="CO31" s="60">
        <f>AVERAGE(BU20:BU31)</f>
        <v>8289.058333333334</v>
      </c>
      <c r="CP31" s="60">
        <f>AVERAGE(BV20:BV31)</f>
        <v>31312.25</v>
      </c>
      <c r="CQ31" s="60">
        <f>AVERAGE(BW20:BW31)</f>
        <v>12765.383333333333</v>
      </c>
      <c r="CR31" s="60">
        <f>AVERAGE(BX20:BX31)</f>
        <v>45325.533333333333</v>
      </c>
      <c r="CS31" s="60">
        <f>AVERAGE(BY20:BY31)</f>
        <v>2307.425</v>
      </c>
      <c r="CT31" s="60">
        <f>AVERAGE(BZ20:BZ31)</f>
        <v>3149.341666666667</v>
      </c>
      <c r="CU31" s="7"/>
      <c r="CV31" s="61">
        <v>500082300.9521622</v>
      </c>
      <c r="CW31" s="61">
        <v>975582.7333333334</v>
      </c>
      <c r="CX31" s="26">
        <v>8.6</v>
      </c>
      <c r="CY31" s="26">
        <v>36</v>
      </c>
      <c r="CZ31" s="7"/>
      <c r="DA31" s="62">
        <v>558.28511</v>
      </c>
      <c r="DB31" s="62">
        <v>581.32301</v>
      </c>
      <c r="DC31" s="62">
        <v>544.46237</v>
      </c>
      <c r="DD31" s="62">
        <v>459.22214</v>
      </c>
      <c r="DE31" s="62">
        <v>450.77491</v>
      </c>
      <c r="DF31" s="62">
        <v>479.95625</v>
      </c>
      <c r="DG31" s="62">
        <v>383.965</v>
      </c>
      <c r="DH31" s="62">
        <v>368.6064</v>
      </c>
      <c r="DI31" s="62">
        <v>530.63963</v>
      </c>
      <c r="DJ31" s="62">
        <v>1893.71538</v>
      </c>
      <c r="DK31" s="11"/>
      <c r="DL31" s="2"/>
      <c r="DM31" s="4"/>
      <c r="DN31" s="63">
        <v>233.3885</v>
      </c>
      <c r="DO31" s="64">
        <f>AVERAGE(DN20:DN31)</f>
        <v>244.4654355734767</v>
      </c>
    </row>
    <row r="32" ht="12.75" customHeight="1">
      <c r="A32" s="50">
        <v>39904</v>
      </c>
      <c r="B32" s="51">
        <v>1878</v>
      </c>
      <c r="C32" s="51">
        <v>1645</v>
      </c>
      <c r="D32" s="51">
        <v>2178</v>
      </c>
      <c r="E32" s="51">
        <v>370</v>
      </c>
      <c r="F32" s="51">
        <v>2418</v>
      </c>
      <c r="G32" s="51">
        <v>2385</v>
      </c>
      <c r="H32" s="66">
        <f>AVERAGE(B27:B32)</f>
        <v>1919.666666666667</v>
      </c>
      <c r="I32" s="66">
        <f>AVERAGE(C27:C32)</f>
        <v>1679.5</v>
      </c>
      <c r="J32" s="66">
        <f>AVERAGE(D27:D32)</f>
        <v>2209</v>
      </c>
      <c r="K32" s="66">
        <f>AVERAGE(E27:E32)</f>
        <v>371.6666666666667</v>
      </c>
      <c r="L32" s="66">
        <f>AVERAGE(F27:F32)</f>
        <v>2796.333333333333</v>
      </c>
      <c r="M32" s="66">
        <f>AVERAGE(G27:G32)</f>
        <v>2596.166666666667</v>
      </c>
      <c r="N32" s="11"/>
      <c r="O32" s="2"/>
      <c r="P32" s="2"/>
      <c r="Q32" s="2"/>
      <c r="R32" s="2"/>
      <c r="S32" s="2"/>
      <c r="T32" s="70"/>
      <c r="U32" s="17">
        <v>11882.7</v>
      </c>
      <c r="V32" s="17">
        <v>9041</v>
      </c>
      <c r="W32" s="63">
        <v>1109</v>
      </c>
      <c r="X32" s="63">
        <v>7324.603616</v>
      </c>
      <c r="Y32" s="65">
        <f>AVERAGE(U21:U32)</f>
        <v>11145.325</v>
      </c>
      <c r="Z32" s="65">
        <f>AVERAGE(V21:V32)</f>
        <v>8362.833333333334</v>
      </c>
      <c r="AA32" s="65">
        <f>AVERAGE(W21:W32)</f>
        <v>1375.916666666667</v>
      </c>
      <c r="AB32" s="65">
        <f>AVERAGE(X21:X32)</f>
        <v>7170.760329333333</v>
      </c>
      <c r="AC32" s="65"/>
      <c r="AD32" s="53">
        <v>4.017453093299777</v>
      </c>
      <c r="AE32" s="53">
        <v>3.314510850304322</v>
      </c>
      <c r="AF32" s="53">
        <f>AVERAGE(AD21:AD32)</f>
        <v>4.042869910853696</v>
      </c>
      <c r="AG32" s="53">
        <f>AVERAGE(AE21:AE32)</f>
        <v>3.333405727033581</v>
      </c>
      <c r="AH32" s="20"/>
      <c r="AI32" s="54">
        <v>168.7</v>
      </c>
      <c r="AJ32" s="54">
        <v>700.3</v>
      </c>
      <c r="AK32" s="54">
        <v>204.9</v>
      </c>
      <c r="AL32" s="55">
        <v>745.9</v>
      </c>
      <c r="AM32" s="55">
        <v>2793.2</v>
      </c>
      <c r="AN32" s="56">
        <v>113.969</v>
      </c>
      <c r="AO32" s="56">
        <v>58.13399999999999</v>
      </c>
      <c r="AP32" s="56">
        <f>AVERAGE(AI27:AI32)</f>
        <v>163.65</v>
      </c>
      <c r="AQ32" s="56">
        <f>AVERAGE(AJ27:AJ32)</f>
        <v>665.0166666666665</v>
      </c>
      <c r="AR32" s="56">
        <f>AVERAGE(AK27:AK32)</f>
        <v>194.9666666666667</v>
      </c>
      <c r="AS32" s="56">
        <f>AVERAGE(AL27:AL32)</f>
        <v>690.6166666666667</v>
      </c>
      <c r="AT32" s="56">
        <f>AVERAGE(AM27:AM32)</f>
        <v>2780.333333333333</v>
      </c>
      <c r="AU32" s="56">
        <f>AVERAGE(AN27:AN32)</f>
        <v>89.68766666666666</v>
      </c>
      <c r="AV32" s="56">
        <f>AVERAGE(AO27:AO32)</f>
        <v>52.53466666666666</v>
      </c>
      <c r="AW32" s="53">
        <f>AVERAGE(AI21:AI32)</f>
        <v>157.1666666666667</v>
      </c>
      <c r="AX32" s="53">
        <f>AVERAGE(AJ21:AJ32)</f>
        <v>677.4666666666668</v>
      </c>
      <c r="AY32" s="53">
        <f>AVERAGE(AK21:AK32)</f>
        <v>199.2333333333333</v>
      </c>
      <c r="AZ32" s="53">
        <f>AVERAGE(AL21:AL32)</f>
        <v>709.1333333333336</v>
      </c>
      <c r="BA32" s="53">
        <f>AVERAGE(AM21:AM32)</f>
        <v>2753.491666666667</v>
      </c>
      <c r="BB32" s="53">
        <f>AVERAGE(AN21:AN32)</f>
        <v>80.13341666666666</v>
      </c>
      <c r="BC32" s="53">
        <f>AVERAGE(AO21:AO32)</f>
        <v>49.92625</v>
      </c>
      <c r="BD32" s="53"/>
      <c r="BE32" s="57">
        <v>105676</v>
      </c>
      <c r="BF32" s="57">
        <v>59486.5</v>
      </c>
      <c r="BG32" s="7"/>
      <c r="BH32" s="60">
        <v>2744.2</v>
      </c>
      <c r="BI32" s="60">
        <v>2884.1</v>
      </c>
      <c r="BJ32" s="60">
        <v>1054.1</v>
      </c>
      <c r="BK32" s="60">
        <v>7617.1</v>
      </c>
      <c r="BL32" s="60">
        <v>1856.4</v>
      </c>
      <c r="BM32" s="60">
        <v>6928.3</v>
      </c>
      <c r="BN32" s="60">
        <v>2376.4</v>
      </c>
      <c r="BO32" s="60">
        <v>558.7</v>
      </c>
      <c r="BP32" s="60"/>
      <c r="BQ32" s="60">
        <v>16859.3</v>
      </c>
      <c r="BR32" s="60">
        <v>82512</v>
      </c>
      <c r="BS32" s="60">
        <v>15113.7</v>
      </c>
      <c r="BT32" s="60">
        <v>42930.1</v>
      </c>
      <c r="BU32" s="60">
        <v>8704.9</v>
      </c>
      <c r="BV32" s="60">
        <v>37275.2</v>
      </c>
      <c r="BW32" s="60">
        <v>14038.1</v>
      </c>
      <c r="BX32" s="60">
        <v>46912.4</v>
      </c>
      <c r="BY32" s="60">
        <v>2216.4</v>
      </c>
      <c r="BZ32" s="60">
        <v>2161.6</v>
      </c>
      <c r="CA32" s="60"/>
      <c r="CB32" s="60">
        <f>AVERAGE(BH21:BH32)</f>
        <v>2779.55</v>
      </c>
      <c r="CC32" s="60">
        <f>AVERAGE(BI21:BI32)</f>
        <v>1528.483333333333</v>
      </c>
      <c r="CD32" s="60">
        <f>AVERAGE(BJ21:BJ32)</f>
        <v>867.725</v>
      </c>
      <c r="CE32" s="60">
        <f>AVERAGE(BK21:BK32)</f>
        <v>6258.066666666667</v>
      </c>
      <c r="CF32" s="60">
        <f>AVERAGE(BL21:BL32)</f>
        <v>3995.316666666667</v>
      </c>
      <c r="CG32" s="60">
        <f>AVERAGE(BM21:BM32)</f>
        <v>6647.175</v>
      </c>
      <c r="CH32" s="60">
        <f>AVERAGE(BN21:BN32)</f>
        <v>2319.591666666667</v>
      </c>
      <c r="CI32" s="60">
        <f>AVERAGE(BO21:BO32)</f>
        <v>528.2499999999999</v>
      </c>
      <c r="CJ32" s="60"/>
      <c r="CK32" s="60">
        <f>AVERAGE(BQ21:BQ32)</f>
        <v>18389.366666666665</v>
      </c>
      <c r="CL32" s="60">
        <f>AVERAGE(BR21:BR32)</f>
        <v>75434.941666666666</v>
      </c>
      <c r="CM32" s="60">
        <f>AVERAGE(BS21:BS32)</f>
        <v>14770.283333333333</v>
      </c>
      <c r="CN32" s="60">
        <f>AVERAGE(BT21:BT32)</f>
        <v>40866.916666666664</v>
      </c>
      <c r="CO32" s="60">
        <f>AVERAGE(BU21:BU32)</f>
        <v>8208.716666666667</v>
      </c>
      <c r="CP32" s="60">
        <f>AVERAGE(BV21:BV32)</f>
        <v>31428.55</v>
      </c>
      <c r="CQ32" s="60">
        <f>AVERAGE(BW21:BW32)</f>
        <v>12965.791666666670</v>
      </c>
      <c r="CR32" s="60">
        <f>AVERAGE(BX21:BX32)</f>
        <v>45534.600000000006</v>
      </c>
      <c r="CS32" s="60">
        <f>AVERAGE(BY21:BY32)</f>
        <v>2296.108333333333</v>
      </c>
      <c r="CT32" s="60">
        <f>AVERAGE(BZ21:BZ32)</f>
        <v>3075.391666666667</v>
      </c>
      <c r="CU32" s="7"/>
      <c r="CV32" s="61">
        <v>500204803.0734194</v>
      </c>
      <c r="CW32" s="61">
        <v>979513.2333333334</v>
      </c>
      <c r="CX32" s="26">
        <v>8.800000000000001</v>
      </c>
      <c r="CY32" s="26">
        <v>39.5</v>
      </c>
      <c r="CZ32" s="7"/>
      <c r="DA32" s="62">
        <v>606.66939</v>
      </c>
      <c r="DB32" s="62">
        <v>638.47977</v>
      </c>
      <c r="DC32" s="62">
        <v>611.2137300000001</v>
      </c>
      <c r="DD32" s="62">
        <v>531.68778</v>
      </c>
      <c r="DE32" s="62">
        <v>543.04863</v>
      </c>
      <c r="DF32" s="62">
        <v>565.7703300000001</v>
      </c>
      <c r="DG32" s="62">
        <v>469.5818</v>
      </c>
      <c r="DH32" s="62">
        <v>454.434</v>
      </c>
      <c r="DI32" s="62">
        <v>469.5818</v>
      </c>
      <c r="DJ32" s="62">
        <v>1826.06729</v>
      </c>
      <c r="DK32" s="11"/>
      <c r="DL32" s="2"/>
      <c r="DM32" s="4"/>
      <c r="DN32" s="63">
        <v>233.1291</v>
      </c>
      <c r="DO32" s="64">
        <f>AVERAGE(DN21:DN32)</f>
        <v>243.2314994623656</v>
      </c>
    </row>
    <row r="33" ht="12.75" customHeight="1">
      <c r="A33" s="50">
        <v>39934</v>
      </c>
      <c r="B33" s="51">
        <v>1926</v>
      </c>
      <c r="C33" s="51">
        <v>1662</v>
      </c>
      <c r="D33" s="51">
        <v>2184</v>
      </c>
      <c r="E33" s="51">
        <v>380</v>
      </c>
      <c r="F33" s="51">
        <v>2378</v>
      </c>
      <c r="G33" s="51">
        <v>2478</v>
      </c>
      <c r="H33" s="66">
        <f>AVERAGE(B28:B33)</f>
        <v>1883.666666666667</v>
      </c>
      <c r="I33" s="66">
        <f>AVERAGE(C28:C33)</f>
        <v>1653.5</v>
      </c>
      <c r="J33" s="66">
        <f>AVERAGE(D28:D33)</f>
        <v>2187</v>
      </c>
      <c r="K33" s="66">
        <f>AVERAGE(E28:E33)</f>
        <v>371.6666666666667</v>
      </c>
      <c r="L33" s="66">
        <f>AVERAGE(F28:F33)</f>
        <v>2651.666666666667</v>
      </c>
      <c r="M33" s="66">
        <f>AVERAGE(G28:G33)</f>
        <v>2529.166666666667</v>
      </c>
      <c r="N33" s="11"/>
      <c r="O33" s="2"/>
      <c r="P33" s="2"/>
      <c r="Q33" s="2"/>
      <c r="R33" s="2"/>
      <c r="S33" s="2"/>
      <c r="T33" s="70"/>
      <c r="U33" s="17">
        <v>12381.3</v>
      </c>
      <c r="V33" s="17">
        <v>9386</v>
      </c>
      <c r="W33" s="63">
        <v>456</v>
      </c>
      <c r="X33" s="63">
        <v>7622.61356</v>
      </c>
      <c r="Y33" s="65">
        <f>AVERAGE(U22:U33)</f>
        <v>11151.75</v>
      </c>
      <c r="Z33" s="65">
        <f>AVERAGE(V22:V33)</f>
        <v>8373.75</v>
      </c>
      <c r="AA33" s="65">
        <f>AVERAGE(W22:W33)</f>
        <v>1381.916666666667</v>
      </c>
      <c r="AB33" s="65">
        <f>AVERAGE(X22:X33)</f>
        <v>7174.464663999999</v>
      </c>
      <c r="AC33" s="65"/>
      <c r="AD33" s="53">
        <v>3.939412479560898</v>
      </c>
      <c r="AE33" s="53">
        <v>3.293648800769085</v>
      </c>
      <c r="AF33" s="53">
        <f>AVERAGE(AD22:AD33)</f>
        <v>4.044049346670255</v>
      </c>
      <c r="AG33" s="53">
        <f>AVERAGE(AE22:AE33)</f>
        <v>3.334106004663603</v>
      </c>
      <c r="AH33" s="20"/>
      <c r="AI33" s="54">
        <v>166.1</v>
      </c>
      <c r="AJ33" s="54">
        <v>715.2</v>
      </c>
      <c r="AK33" s="54">
        <v>201.1</v>
      </c>
      <c r="AL33" s="55">
        <v>756.8</v>
      </c>
      <c r="AM33" s="55">
        <v>2825.2</v>
      </c>
      <c r="AN33" s="56">
        <v>119.777</v>
      </c>
      <c r="AO33" s="56">
        <v>63.07099999999999</v>
      </c>
      <c r="AP33" s="56">
        <f>AVERAGE(AI28:AI33)</f>
        <v>168.2166666666667</v>
      </c>
      <c r="AQ33" s="56">
        <f>AVERAGE(AJ28:AJ33)</f>
        <v>678.0333333333333</v>
      </c>
      <c r="AR33" s="56">
        <f>AVERAGE(AK28:AK33)</f>
        <v>196.5833333333333</v>
      </c>
      <c r="AS33" s="56">
        <f>AVERAGE(AL28:AL33)</f>
        <v>707.8000000000001</v>
      </c>
      <c r="AT33" s="56">
        <f>AVERAGE(AM28:AM33)</f>
        <v>2801.383333333333</v>
      </c>
      <c r="AU33" s="56">
        <f>AVERAGE(AN28:AN33)</f>
        <v>101.7005</v>
      </c>
      <c r="AV33" s="56">
        <f>AVERAGE(AO28:AO33)</f>
        <v>55.77449999999999</v>
      </c>
      <c r="AW33" s="53">
        <f>AVERAGE(AI22:AI33)</f>
        <v>156.8583333333333</v>
      </c>
      <c r="AX33" s="53">
        <f>AVERAGE(AJ22:AJ33)</f>
        <v>677.725</v>
      </c>
      <c r="AY33" s="53">
        <f>AVERAGE(AK22:AK33)</f>
        <v>198.5583333333333</v>
      </c>
      <c r="AZ33" s="53">
        <f>AVERAGE(AL22:AL33)</f>
        <v>708.875</v>
      </c>
      <c r="BA33" s="53">
        <f>AVERAGE(AM22:AM33)</f>
        <v>2753.458333333333</v>
      </c>
      <c r="BB33" s="53">
        <f>AVERAGE(AN22:AN33)</f>
        <v>82.42983333333335</v>
      </c>
      <c r="BC33" s="53">
        <f>AVERAGE(AO22:AO33)</f>
        <v>49.79475</v>
      </c>
      <c r="BD33" s="53"/>
      <c r="BE33" s="57">
        <v>134693</v>
      </c>
      <c r="BF33" s="57">
        <v>106118.5</v>
      </c>
      <c r="BG33" s="7"/>
      <c r="BH33" s="60">
        <v>2789.3</v>
      </c>
      <c r="BI33" s="60">
        <v>1932.9</v>
      </c>
      <c r="BJ33" s="60">
        <v>846.5</v>
      </c>
      <c r="BK33" s="60">
        <v>7315.4</v>
      </c>
      <c r="BL33" s="60">
        <v>2786.8</v>
      </c>
      <c r="BM33" s="60">
        <v>6462</v>
      </c>
      <c r="BN33" s="60">
        <v>2260.4</v>
      </c>
      <c r="BO33" s="60">
        <v>433.5</v>
      </c>
      <c r="BP33" s="60"/>
      <c r="BQ33" s="60">
        <v>17029.2</v>
      </c>
      <c r="BR33" s="60">
        <v>81281.7</v>
      </c>
      <c r="BS33" s="60">
        <v>18692.5</v>
      </c>
      <c r="BT33" s="60">
        <v>42298.6</v>
      </c>
      <c r="BU33" s="60">
        <v>7920.4</v>
      </c>
      <c r="BV33" s="60">
        <v>40524.3</v>
      </c>
      <c r="BW33" s="60">
        <v>14651.8</v>
      </c>
      <c r="BX33" s="60">
        <v>44719.3</v>
      </c>
      <c r="BY33" s="60">
        <v>2530.6</v>
      </c>
      <c r="BZ33" s="60">
        <v>2459</v>
      </c>
      <c r="CA33" s="60"/>
      <c r="CB33" s="60">
        <f>AVERAGE(BH22:BH33)</f>
        <v>2812.408333333333</v>
      </c>
      <c r="CC33" s="60">
        <f>AVERAGE(BI22:BI33)</f>
        <v>1450.266666666667</v>
      </c>
      <c r="CD33" s="60">
        <f>AVERAGE(BJ22:BJ33)</f>
        <v>839.9250000000001</v>
      </c>
      <c r="CE33" s="60">
        <f>AVERAGE(BK22:BK33)</f>
        <v>6211.016666666666</v>
      </c>
      <c r="CF33" s="60">
        <f>AVERAGE(BL22:BL33)</f>
        <v>3580.941666666667</v>
      </c>
      <c r="CG33" s="60">
        <f>AVERAGE(BM22:BM33)</f>
        <v>6577.808333333334</v>
      </c>
      <c r="CH33" s="60">
        <f>AVERAGE(BN22:BN33)</f>
        <v>2284.391666666667</v>
      </c>
      <c r="CI33" s="60">
        <f>AVERAGE(BO22:BO33)</f>
        <v>522.7833333333332</v>
      </c>
      <c r="CJ33" s="60"/>
      <c r="CK33" s="60">
        <f>AVERAGE(BQ22:BQ33)</f>
        <v>18303.891666666666</v>
      </c>
      <c r="CL33" s="60">
        <f>AVERAGE(BR22:BR33)</f>
        <v>74682.291666666672</v>
      </c>
      <c r="CM33" s="60">
        <f>AVERAGE(BS22:BS33)</f>
        <v>14774.283333333335</v>
      </c>
      <c r="CN33" s="60">
        <f>AVERAGE(BT22:BT33)</f>
        <v>40124.725</v>
      </c>
      <c r="CO33" s="60">
        <f>AVERAGE(BU22:BU33)</f>
        <v>8112.041666666665</v>
      </c>
      <c r="CP33" s="60">
        <f>AVERAGE(BV22:BV33)</f>
        <v>32102.308333333331</v>
      </c>
      <c r="CQ33" s="60">
        <f>AVERAGE(BW22:BW33)</f>
        <v>12862.216666666665</v>
      </c>
      <c r="CR33" s="60">
        <f>AVERAGE(BX22:BX33)</f>
        <v>45450.4</v>
      </c>
      <c r="CS33" s="60">
        <f>AVERAGE(BY22:BY33)</f>
        <v>2265.533333333333</v>
      </c>
      <c r="CT33" s="60">
        <f>AVERAGE(BZ22:BZ33)</f>
        <v>2999.558333333333</v>
      </c>
      <c r="CU33" s="7"/>
      <c r="CV33" s="61">
        <v>500327335.2032765</v>
      </c>
      <c r="CW33" s="61">
        <v>979513.2333333334</v>
      </c>
      <c r="CX33" s="26">
        <v>8.9</v>
      </c>
      <c r="CY33" s="26">
        <v>41.7</v>
      </c>
      <c r="CZ33" s="7"/>
      <c r="DA33" s="62">
        <v>654.56744</v>
      </c>
      <c r="DB33" s="62">
        <v>690.52462</v>
      </c>
      <c r="DC33" s="62">
        <v>684.6540600000001</v>
      </c>
      <c r="DD33" s="62">
        <v>587.7898200000001</v>
      </c>
      <c r="DE33" s="62">
        <v>609.0706</v>
      </c>
      <c r="DF33" s="62">
        <v>618.61026</v>
      </c>
      <c r="DG33" s="62">
        <v>550.365</v>
      </c>
      <c r="DH33" s="62">
        <v>535.6886000000001</v>
      </c>
      <c r="DI33" s="62">
        <v>499.73142</v>
      </c>
      <c r="DJ33" s="62">
        <v>1758.96654</v>
      </c>
      <c r="DK33" s="11"/>
      <c r="DL33" s="2"/>
      <c r="DM33" s="4"/>
      <c r="DN33" s="63">
        <v>236.1193</v>
      </c>
      <c r="DO33" s="64">
        <f>AVERAGE(DN22:DN33)</f>
        <v>241.6071911290323</v>
      </c>
    </row>
    <row r="34" ht="12.75" customHeight="1">
      <c r="A34" s="50">
        <v>39965</v>
      </c>
      <c r="B34" s="51">
        <v>1945</v>
      </c>
      <c r="C34" s="51">
        <v>1665</v>
      </c>
      <c r="D34" s="51">
        <v>2203</v>
      </c>
      <c r="E34" s="51">
        <v>400</v>
      </c>
      <c r="F34" s="51">
        <v>2248</v>
      </c>
      <c r="G34" s="51">
        <v>2430</v>
      </c>
      <c r="H34" s="66">
        <f>AVERAGE(B29:B34)</f>
        <v>1875.333333333333</v>
      </c>
      <c r="I34" s="66">
        <f>AVERAGE(C29:C34)</f>
        <v>1646.333333333333</v>
      </c>
      <c r="J34" s="66">
        <f>AVERAGE(D29:D34)</f>
        <v>2177.5</v>
      </c>
      <c r="K34" s="66">
        <f>AVERAGE(E29:E34)</f>
        <v>373.3333333333333</v>
      </c>
      <c r="L34" s="66">
        <f>AVERAGE(F29:F34)</f>
        <v>2520</v>
      </c>
      <c r="M34" s="66">
        <f>AVERAGE(G29:G34)</f>
        <v>2474.166666666667</v>
      </c>
      <c r="N34" s="11"/>
      <c r="O34" s="2"/>
      <c r="P34" s="2"/>
      <c r="Q34" s="2"/>
      <c r="R34" s="2"/>
      <c r="S34" s="2"/>
      <c r="T34" s="70"/>
      <c r="U34" s="17">
        <v>11722.1</v>
      </c>
      <c r="V34" s="17">
        <v>8841</v>
      </c>
      <c r="W34" s="63">
        <v>92</v>
      </c>
      <c r="X34" s="63">
        <v>7227.98852</v>
      </c>
      <c r="Y34" s="65">
        <f>AVERAGE(U23:U34)</f>
        <v>11178.316666666666</v>
      </c>
      <c r="Z34" s="65">
        <f>AVERAGE(V23:V34)</f>
        <v>8400.5</v>
      </c>
      <c r="AA34" s="65">
        <f>AVERAGE(W23:W34)</f>
        <v>1381.25</v>
      </c>
      <c r="AB34" s="65">
        <f>AVERAGE(X23:X34)</f>
        <v>7174.200068666666</v>
      </c>
      <c r="AC34" s="65"/>
      <c r="AD34" s="53">
        <v>3.892015679941657</v>
      </c>
      <c r="AE34" s="53">
        <v>3.271130917962476</v>
      </c>
      <c r="AF34" s="53">
        <f>AVERAGE(AD23:AD34)</f>
        <v>4.045054438944501</v>
      </c>
      <c r="AG34" s="53">
        <f>AVERAGE(AE23:AE34)</f>
        <v>3.335600281463801</v>
      </c>
      <c r="AH34" s="20"/>
      <c r="AI34" s="54">
        <v>157</v>
      </c>
      <c r="AJ34" s="54">
        <v>704.1</v>
      </c>
      <c r="AK34" s="54">
        <v>208.6</v>
      </c>
      <c r="AL34" s="55">
        <v>720.6</v>
      </c>
      <c r="AM34" s="55">
        <v>2736.9</v>
      </c>
      <c r="AN34" s="56">
        <v>109.233</v>
      </c>
      <c r="AO34" s="56">
        <v>54.15799999999999</v>
      </c>
      <c r="AP34" s="56">
        <f>AVERAGE(AI29:AI34)</f>
        <v>166.8666666666666</v>
      </c>
      <c r="AQ34" s="56">
        <f>AVERAGE(AJ29:AJ34)</f>
        <v>686.9499999999999</v>
      </c>
      <c r="AR34" s="56">
        <f>AVERAGE(AK29:AK34)</f>
        <v>195.45</v>
      </c>
      <c r="AS34" s="56">
        <f>AVERAGE(AL29:AL34)</f>
        <v>725.6333333333333</v>
      </c>
      <c r="AT34" s="56">
        <f>AVERAGE(AM29:AM34)</f>
        <v>2766.800000000001</v>
      </c>
      <c r="AU34" s="56">
        <f>AVERAGE(AN29:AN34)</f>
        <v>105.9956666666667</v>
      </c>
      <c r="AV34" s="56">
        <f>AVERAGE(AO29:AO34)</f>
        <v>56.012</v>
      </c>
      <c r="AW34" s="53">
        <f>AVERAGE(AI23:AI34)</f>
        <v>157.8166666666667</v>
      </c>
      <c r="AX34" s="53">
        <f>AVERAGE(AJ23:AJ34)</f>
        <v>679.9833333333333</v>
      </c>
      <c r="AY34" s="53">
        <f>AVERAGE(AK23:AK34)</f>
        <v>198.8833333333333</v>
      </c>
      <c r="AZ34" s="53">
        <f>AVERAGE(AL23:AL34)</f>
        <v>710.0000000000001</v>
      </c>
      <c r="BA34" s="53">
        <f>AVERAGE(AM23:AM34)</f>
        <v>2758.2</v>
      </c>
      <c r="BB34" s="53">
        <f>AVERAGE(AN23:AN34)</f>
        <v>85.27341666666666</v>
      </c>
      <c r="BC34" s="53">
        <f>AVERAGE(AO23:AO34)</f>
        <v>50.12450000000001</v>
      </c>
      <c r="BD34" s="53"/>
      <c r="BE34" s="57">
        <v>163690</v>
      </c>
      <c r="BF34" s="57">
        <v>146890</v>
      </c>
      <c r="BG34" s="7"/>
      <c r="BH34" s="60">
        <v>2968.4</v>
      </c>
      <c r="BI34" s="60">
        <v>593</v>
      </c>
      <c r="BJ34" s="60">
        <v>775.9</v>
      </c>
      <c r="BK34" s="60">
        <v>6881</v>
      </c>
      <c r="BL34" s="60">
        <v>839.2</v>
      </c>
      <c r="BM34" s="60">
        <v>10438.9</v>
      </c>
      <c r="BN34" s="60">
        <v>3403.8</v>
      </c>
      <c r="BO34" s="60">
        <v>498.5</v>
      </c>
      <c r="BP34" s="60"/>
      <c r="BQ34" s="60">
        <v>19175.2</v>
      </c>
      <c r="BR34" s="60">
        <v>84882</v>
      </c>
      <c r="BS34" s="60">
        <v>20286.8</v>
      </c>
      <c r="BT34" s="60">
        <v>46209.3</v>
      </c>
      <c r="BU34" s="60">
        <v>9292.9</v>
      </c>
      <c r="BV34" s="60">
        <v>47841.6</v>
      </c>
      <c r="BW34" s="60">
        <v>14523.4</v>
      </c>
      <c r="BX34" s="60">
        <v>49843.3</v>
      </c>
      <c r="BY34" s="60">
        <v>2487.4</v>
      </c>
      <c r="BZ34" s="60">
        <v>3620.6</v>
      </c>
      <c r="CA34" s="60"/>
      <c r="CB34" s="60">
        <f>AVERAGE(BH23:BH34)</f>
        <v>2906.1</v>
      </c>
      <c r="CC34" s="60">
        <f>AVERAGE(BI23:BI34)</f>
        <v>1351.658333333333</v>
      </c>
      <c r="CD34" s="60">
        <f>AVERAGE(BJ23:BJ34)</f>
        <v>829.0416666666666</v>
      </c>
      <c r="CE34" s="60">
        <f>AVERAGE(BK23:BK34)</f>
        <v>6186.650000000001</v>
      </c>
      <c r="CF34" s="60">
        <f>AVERAGE(BL23:BL34)</f>
        <v>3116.975</v>
      </c>
      <c r="CG34" s="60">
        <f>AVERAGE(BM23:BM34)</f>
        <v>6867.991666666666</v>
      </c>
      <c r="CH34" s="60">
        <f>AVERAGE(BN23:BN34)</f>
        <v>2257.758333333334</v>
      </c>
      <c r="CI34" s="60">
        <f>AVERAGE(BO23:BO34)</f>
        <v>520.2416666666666</v>
      </c>
      <c r="CJ34" s="60"/>
      <c r="CK34" s="60">
        <f>AVERAGE(BQ23:BQ34)</f>
        <v>18249.075</v>
      </c>
      <c r="CL34" s="60">
        <f>AVERAGE(BR23:BR34)</f>
        <v>74210.024999999994</v>
      </c>
      <c r="CM34" s="60">
        <f>AVERAGE(BS23:BS34)</f>
        <v>14768.725</v>
      </c>
      <c r="CN34" s="60">
        <f>AVERAGE(BT23:BT34)</f>
        <v>39506.383333333324</v>
      </c>
      <c r="CO34" s="60">
        <f>AVERAGE(BU23:BU34)</f>
        <v>8188.441666666666</v>
      </c>
      <c r="CP34" s="60">
        <f>AVERAGE(BV23:BV34)</f>
        <v>33465.425</v>
      </c>
      <c r="CQ34" s="60">
        <f>AVERAGE(BW23:BW34)</f>
        <v>12732.683333333334</v>
      </c>
      <c r="CR34" s="60">
        <f>AVERAGE(BX23:BX34)</f>
        <v>45679.208333333343</v>
      </c>
      <c r="CS34" s="60">
        <f>AVERAGE(BY23:BY34)</f>
        <v>2237.541666666667</v>
      </c>
      <c r="CT34" s="60">
        <f>AVERAGE(BZ23:BZ34)</f>
        <v>2987.55</v>
      </c>
      <c r="CU34" s="7"/>
      <c r="CV34" s="61">
        <v>500449897.3490846</v>
      </c>
      <c r="CW34" s="61">
        <v>979513.2333333334</v>
      </c>
      <c r="CX34" s="26">
        <v>9.1</v>
      </c>
      <c r="CY34" s="26">
        <v>45.8</v>
      </c>
      <c r="CZ34" s="7"/>
      <c r="DA34" s="62">
        <v>639.4752</v>
      </c>
      <c r="DB34" s="62">
        <v>647.3259</v>
      </c>
      <c r="DC34" s="62">
        <v>656.604</v>
      </c>
      <c r="DD34" s="62">
        <v>518.1462</v>
      </c>
      <c r="DE34" s="62">
        <v>528.8517000000001</v>
      </c>
      <c r="DF34" s="62">
        <v>533.1339</v>
      </c>
      <c r="DG34" s="62">
        <v>544.5531</v>
      </c>
      <c r="DH34" s="62">
        <v>530.2791</v>
      </c>
      <c r="DI34" s="62">
        <v>566.6778</v>
      </c>
      <c r="DJ34" s="62">
        <v>1870.6077</v>
      </c>
      <c r="DK34" s="11"/>
      <c r="DL34" s="2"/>
      <c r="DM34" s="4"/>
      <c r="DN34" s="63">
        <v>235.5479</v>
      </c>
      <c r="DO34" s="64">
        <f>AVERAGE(DN23:DN34)</f>
        <v>239.2741466845878</v>
      </c>
    </row>
    <row r="35" ht="12.75" customHeight="1">
      <c r="A35" s="50">
        <v>39995</v>
      </c>
      <c r="B35" s="51">
        <v>1950</v>
      </c>
      <c r="C35" s="51">
        <v>1670</v>
      </c>
      <c r="D35" s="51">
        <v>2243</v>
      </c>
      <c r="E35" s="51">
        <v>430</v>
      </c>
      <c r="F35" s="51">
        <v>2370</v>
      </c>
      <c r="G35" s="51">
        <v>2523</v>
      </c>
      <c r="H35" s="66">
        <f>AVERAGE(B30:B35)</f>
        <v>1889</v>
      </c>
      <c r="I35" s="66">
        <f>AVERAGE(C30:C35)</f>
        <v>1650.5</v>
      </c>
      <c r="J35" s="66">
        <f>AVERAGE(D30:D35)</f>
        <v>2182.5</v>
      </c>
      <c r="K35" s="66">
        <f>AVERAGE(E30:E35)</f>
        <v>383.3333333333333</v>
      </c>
      <c r="L35" s="66">
        <f>AVERAGE(F30:F35)</f>
        <v>2438.333333333333</v>
      </c>
      <c r="M35" s="66">
        <f>AVERAGE(G30:G35)</f>
        <v>2453.333333333333</v>
      </c>
      <c r="N35" s="11"/>
      <c r="O35" s="2"/>
      <c r="P35" s="2"/>
      <c r="Q35" s="2"/>
      <c r="R35" s="2"/>
      <c r="S35" s="2"/>
      <c r="T35" s="70"/>
      <c r="U35" s="17">
        <v>11494.9</v>
      </c>
      <c r="V35" s="17">
        <v>8624</v>
      </c>
      <c r="W35" s="63">
        <v>141</v>
      </c>
      <c r="X35" s="63">
        <v>7265.636656</v>
      </c>
      <c r="Y35" s="65">
        <f>AVERAGE(U24:U35)</f>
        <v>11177.608333333332</v>
      </c>
      <c r="Z35" s="65">
        <f>AVERAGE(V24:V35)</f>
        <v>8403.75</v>
      </c>
      <c r="AA35" s="65">
        <f>AVERAGE(W24:W35)</f>
        <v>1380.083333333333</v>
      </c>
      <c r="AB35" s="65">
        <f>AVERAGE(X24:X35)</f>
        <v>7177.828804666667</v>
      </c>
      <c r="AC35" s="65"/>
      <c r="AD35" s="53">
        <v>3.878431019822501</v>
      </c>
      <c r="AE35" s="53">
        <v>3.239619944730828</v>
      </c>
      <c r="AF35" s="53">
        <f>AVERAGE(AD24:AD35)</f>
        <v>4.045041370038597</v>
      </c>
      <c r="AG35" s="53">
        <f>AVERAGE(AE24:AE35)</f>
        <v>3.335319935566549</v>
      </c>
      <c r="AH35" s="20"/>
      <c r="AI35" s="54">
        <v>153</v>
      </c>
      <c r="AJ35" s="54">
        <v>704.1</v>
      </c>
      <c r="AK35" s="54">
        <v>197.9</v>
      </c>
      <c r="AL35" s="55">
        <v>750.8</v>
      </c>
      <c r="AM35" s="55">
        <v>2726.1</v>
      </c>
      <c r="AN35" s="56">
        <v>104.521</v>
      </c>
      <c r="AO35" s="56">
        <v>55.40800000000001</v>
      </c>
      <c r="AP35" s="56">
        <f>AVERAGE(AI30:AI35)</f>
        <v>163.4333333333333</v>
      </c>
      <c r="AQ35" s="56">
        <f>AVERAGE(AJ30:AJ35)</f>
        <v>693.1666666666666</v>
      </c>
      <c r="AR35" s="56">
        <f>AVERAGE(AK30:AK35)</f>
        <v>197.85</v>
      </c>
      <c r="AS35" s="56">
        <f>AVERAGE(AL30:AL35)</f>
        <v>731.5833333333334</v>
      </c>
      <c r="AT35" s="56">
        <f>AVERAGE(AM30:AM35)</f>
        <v>2758.566666666667</v>
      </c>
      <c r="AU35" s="56">
        <f>AVERAGE(AN30:AN35)</f>
        <v>107.9698333333333</v>
      </c>
      <c r="AV35" s="56">
        <f>AVERAGE(AO30:AO35)</f>
        <v>54.90266666666665</v>
      </c>
      <c r="AW35" s="53">
        <f>AVERAGE(AI24:AI35)</f>
        <v>157.8416666666667</v>
      </c>
      <c r="AX35" s="53">
        <f>AVERAGE(AJ24:AJ35)</f>
        <v>679.4000000000001</v>
      </c>
      <c r="AY35" s="53">
        <f>AVERAGE(AK24:AK35)</f>
        <v>198.4666666666667</v>
      </c>
      <c r="AZ35" s="53">
        <f>AVERAGE(AL24:AL35)</f>
        <v>710.4166666666666</v>
      </c>
      <c r="BA35" s="53">
        <f>AVERAGE(AM24:AM35)</f>
        <v>2758.783333333333</v>
      </c>
      <c r="BB35" s="53">
        <f>AVERAGE(AN24:AN35)</f>
        <v>87.81583333333333</v>
      </c>
      <c r="BC35" s="53">
        <f>AVERAGE(AO24:AO35)</f>
        <v>50.8675</v>
      </c>
      <c r="BD35" s="53"/>
      <c r="BE35" s="57">
        <v>189999.5</v>
      </c>
      <c r="BF35" s="57">
        <v>196139.5</v>
      </c>
      <c r="BG35" s="7"/>
      <c r="BH35" s="60">
        <v>2992.2</v>
      </c>
      <c r="BI35" s="60">
        <v>691.8</v>
      </c>
      <c r="BJ35" s="60">
        <v>631.5</v>
      </c>
      <c r="BK35" s="60">
        <v>5887.9</v>
      </c>
      <c r="BL35" s="60">
        <v>11206</v>
      </c>
      <c r="BM35" s="60">
        <v>5404.1</v>
      </c>
      <c r="BN35" s="60">
        <v>3503.4</v>
      </c>
      <c r="BO35" s="60">
        <v>320.4</v>
      </c>
      <c r="BP35" s="60"/>
      <c r="BQ35" s="60">
        <v>22835.2</v>
      </c>
      <c r="BR35" s="60">
        <v>76312.2</v>
      </c>
      <c r="BS35" s="60">
        <v>16628.4</v>
      </c>
      <c r="BT35" s="60">
        <v>41714.1</v>
      </c>
      <c r="BU35" s="60">
        <v>10535</v>
      </c>
      <c r="BV35" s="60">
        <v>42448.2</v>
      </c>
      <c r="BW35" s="60">
        <v>14358.2</v>
      </c>
      <c r="BX35" s="60">
        <v>53188.7</v>
      </c>
      <c r="BY35" s="60">
        <v>2480.5</v>
      </c>
      <c r="BZ35" s="60">
        <v>3782.3</v>
      </c>
      <c r="CA35" s="60"/>
      <c r="CB35" s="60">
        <f>AVERAGE(BH24:BH35)</f>
        <v>2923.975</v>
      </c>
      <c r="CC35" s="60">
        <f>AVERAGE(BI24:BI35)</f>
        <v>1263.041666666667</v>
      </c>
      <c r="CD35" s="60">
        <f>AVERAGE(BJ24:BJ35)</f>
        <v>785.5666666666666</v>
      </c>
      <c r="CE35" s="60">
        <f>AVERAGE(BK24:BK35)</f>
        <v>5986.125</v>
      </c>
      <c r="CF35" s="60">
        <f>AVERAGE(BL24:BL35)</f>
        <v>3587.158333333333</v>
      </c>
      <c r="CG35" s="60">
        <f>AVERAGE(BM24:BM35)</f>
        <v>6822.916666666667</v>
      </c>
      <c r="CH35" s="60">
        <f>AVERAGE(BN24:BN35)</f>
        <v>2252.133333333334</v>
      </c>
      <c r="CI35" s="60">
        <f>AVERAGE(BO24:BO35)</f>
        <v>494.7916666666666</v>
      </c>
      <c r="CJ35" s="60"/>
      <c r="CK35" s="60">
        <f>AVERAGE(BQ24:BQ35)</f>
        <v>18524.408333333336</v>
      </c>
      <c r="CL35" s="60">
        <f>AVERAGE(BR24:BR35)</f>
        <v>73907.816666666666</v>
      </c>
      <c r="CM35" s="60">
        <f>AVERAGE(BS24:BS35)</f>
        <v>14772.15</v>
      </c>
      <c r="CN35" s="60">
        <f>AVERAGE(BT24:BT35)</f>
        <v>39209.683333333327</v>
      </c>
      <c r="CO35" s="60">
        <f>AVERAGE(BU24:BU35)</f>
        <v>8376.983333333332</v>
      </c>
      <c r="CP35" s="60">
        <f>AVERAGE(BV24:BV35)</f>
        <v>33941.8</v>
      </c>
      <c r="CQ35" s="60">
        <f>AVERAGE(BW24:BW35)</f>
        <v>12768.5</v>
      </c>
      <c r="CR35" s="60">
        <f>AVERAGE(BX24:BX35)</f>
        <v>45933.066666666673</v>
      </c>
      <c r="CS35" s="60">
        <f>AVERAGE(BY24:BY35)</f>
        <v>2215.116666666667</v>
      </c>
      <c r="CT35" s="60">
        <f>AVERAGE(BZ24:BZ35)</f>
        <v>2999.816666666667</v>
      </c>
      <c r="CU35" s="7"/>
      <c r="CV35" s="61">
        <v>500572489.5181965</v>
      </c>
      <c r="CW35" s="61">
        <v>989710.1</v>
      </c>
      <c r="CX35" s="26">
        <v>9.199999999999999</v>
      </c>
      <c r="CY35" s="26">
        <v>49.9</v>
      </c>
      <c r="CZ35" s="7"/>
      <c r="DA35" s="62">
        <v>594.91449</v>
      </c>
      <c r="DB35" s="62">
        <v>571.45908</v>
      </c>
      <c r="DC35" s="62">
        <v>601.31142</v>
      </c>
      <c r="DD35" s="62">
        <v>454.8928</v>
      </c>
      <c r="DE35" s="62">
        <v>473.37282</v>
      </c>
      <c r="DF35" s="62">
        <v>487.58822</v>
      </c>
      <c r="DG35" s="62">
        <v>486.16668</v>
      </c>
      <c r="DH35" s="62">
        <v>471.95128</v>
      </c>
      <c r="DI35" s="62">
        <v>562.92984</v>
      </c>
      <c r="DJ35" s="62">
        <v>1997.2637</v>
      </c>
      <c r="DK35" s="11"/>
      <c r="DL35" s="2"/>
      <c r="DM35" s="4"/>
      <c r="DN35" s="63">
        <v>232.9561</v>
      </c>
      <c r="DO35" s="64">
        <f>AVERAGE(DN24:DN35)</f>
        <v>237.0814910394265</v>
      </c>
    </row>
    <row r="36" ht="12.75" customHeight="1">
      <c r="A36" s="50">
        <v>40026</v>
      </c>
      <c r="B36" s="51">
        <v>1964</v>
      </c>
      <c r="C36" s="51">
        <v>1690</v>
      </c>
      <c r="D36" s="51">
        <v>2306</v>
      </c>
      <c r="E36" s="51">
        <v>480</v>
      </c>
      <c r="F36" s="51">
        <v>2334</v>
      </c>
      <c r="G36" s="51">
        <v>2448</v>
      </c>
      <c r="H36" s="66">
        <f>AVERAGE(B31:B36)</f>
        <v>1914.166666666667</v>
      </c>
      <c r="I36" s="66">
        <f>AVERAGE(C31:C36)</f>
        <v>1660</v>
      </c>
      <c r="J36" s="66">
        <f>AVERAGE(D31:D36)</f>
        <v>2209.666666666667</v>
      </c>
      <c r="K36" s="66">
        <f>AVERAGE(E31:E36)</f>
        <v>403.3333333333333</v>
      </c>
      <c r="L36" s="66">
        <f>AVERAGE(F31:F36)</f>
        <v>2374</v>
      </c>
      <c r="M36" s="66">
        <f>AVERAGE(G31:G36)</f>
        <v>2445</v>
      </c>
      <c r="N36" s="11"/>
      <c r="O36" s="2"/>
      <c r="P36" s="2"/>
      <c r="Q36" s="2"/>
      <c r="R36" s="2"/>
      <c r="S36" s="2"/>
      <c r="T36" s="70"/>
      <c r="U36" s="17">
        <v>11103.4</v>
      </c>
      <c r="V36" s="17">
        <v>8300</v>
      </c>
      <c r="W36" s="63">
        <v>959</v>
      </c>
      <c r="X36" s="63">
        <v>7139.53808</v>
      </c>
      <c r="Y36" s="65">
        <f>AVERAGE(U25:U36)</f>
        <v>11180.208333333334</v>
      </c>
      <c r="Z36" s="65">
        <f>AVERAGE(V25:V36)</f>
        <v>8409.166666666666</v>
      </c>
      <c r="AA36" s="65">
        <f>AVERAGE(W25:W36)</f>
        <v>1382.833333333333</v>
      </c>
      <c r="AB36" s="65">
        <f>AVERAGE(X25:X36)</f>
        <v>7177.375212666666</v>
      </c>
      <c r="AC36" s="65"/>
      <c r="AD36" s="53">
        <v>3.897756003595737</v>
      </c>
      <c r="AE36" s="53">
        <v>3.258983268817994</v>
      </c>
      <c r="AF36" s="53">
        <f>AVERAGE(AD25:AD36)</f>
        <v>4.043522793312276</v>
      </c>
      <c r="AG36" s="53">
        <f>AVERAGE(AE25:AE36)</f>
        <v>3.334405504592257</v>
      </c>
      <c r="AH36" s="20"/>
      <c r="AI36" s="54">
        <v>132.2</v>
      </c>
      <c r="AJ36" s="54">
        <v>683.6</v>
      </c>
      <c r="AK36" s="54">
        <v>192.1</v>
      </c>
      <c r="AL36" s="55">
        <v>714.6</v>
      </c>
      <c r="AM36" s="55">
        <v>2670.1</v>
      </c>
      <c r="AN36" s="56">
        <v>86.98400000000002</v>
      </c>
      <c r="AO36" s="56">
        <v>44.16399999999999</v>
      </c>
      <c r="AP36" s="56">
        <f>AVERAGE(AI31:AI36)</f>
        <v>158.4333333333333</v>
      </c>
      <c r="AQ36" s="56">
        <f>AVERAGE(AJ31:AJ36)</f>
        <v>702.8166666666667</v>
      </c>
      <c r="AR36" s="56">
        <f>AVERAGE(AK31:AK36)</f>
        <v>200.8666666666667</v>
      </c>
      <c r="AS36" s="56">
        <f>AVERAGE(AL31:AL36)</f>
        <v>739.5</v>
      </c>
      <c r="AT36" s="56">
        <f>AVERAGE(AM31:AM36)</f>
        <v>2770.4</v>
      </c>
      <c r="AU36" s="56">
        <f>AVERAGE(AN31:AN36)</f>
        <v>106.6498333333333</v>
      </c>
      <c r="AV36" s="56">
        <f>AVERAGE(AO31:AO36)</f>
        <v>54.60516666666666</v>
      </c>
      <c r="AW36" s="53">
        <f>AVERAGE(AI25:AI36)</f>
        <v>157.1833333333333</v>
      </c>
      <c r="AX36" s="53">
        <f>AVERAGE(AJ25:AJ36)</f>
        <v>679.9833333333335</v>
      </c>
      <c r="AY36" s="53">
        <f>AVERAGE(AK25:AK36)</f>
        <v>197.8916666666667</v>
      </c>
      <c r="AZ36" s="53">
        <f>AVERAGE(AL25:AL36)</f>
        <v>711.2916666666666</v>
      </c>
      <c r="BA36" s="53">
        <f>AVERAGE(AM25:AM36)</f>
        <v>2762.35</v>
      </c>
      <c r="BB36" s="53">
        <f>AVERAGE(AN25:AN36)</f>
        <v>89.48366666666665</v>
      </c>
      <c r="BC36" s="53">
        <f>AVERAGE(AO25:AO36)</f>
        <v>51.06175</v>
      </c>
      <c r="BD36" s="53"/>
      <c r="BE36" s="57">
        <v>207435</v>
      </c>
      <c r="BF36" s="57">
        <v>232265</v>
      </c>
      <c r="BG36" s="7"/>
      <c r="BH36" s="60">
        <v>2968.5</v>
      </c>
      <c r="BI36" s="60">
        <v>369</v>
      </c>
      <c r="BJ36" s="60">
        <v>593.4</v>
      </c>
      <c r="BK36" s="60">
        <v>4184.4</v>
      </c>
      <c r="BL36" s="60">
        <v>6565.4</v>
      </c>
      <c r="BM36" s="60">
        <v>5155.5</v>
      </c>
      <c r="BN36" s="60">
        <v>3246.1</v>
      </c>
      <c r="BO36" s="60">
        <v>486.5</v>
      </c>
      <c r="BP36" s="60"/>
      <c r="BQ36" s="60">
        <v>20021.1</v>
      </c>
      <c r="BR36" s="60">
        <v>71408.600000000006</v>
      </c>
      <c r="BS36" s="60">
        <v>18390.6</v>
      </c>
      <c r="BT36" s="60">
        <v>34677.8</v>
      </c>
      <c r="BU36" s="60">
        <v>8649.200000000001</v>
      </c>
      <c r="BV36" s="60">
        <v>37194.6</v>
      </c>
      <c r="BW36" s="60">
        <v>12366.3</v>
      </c>
      <c r="BX36" s="60">
        <v>46200</v>
      </c>
      <c r="BY36" s="60">
        <v>2442</v>
      </c>
      <c r="BZ36" s="60">
        <v>3500.9</v>
      </c>
      <c r="CA36" s="60"/>
      <c r="CB36" s="60">
        <f>AVERAGE(BH25:BH36)</f>
        <v>2919.225</v>
      </c>
      <c r="CC36" s="60">
        <f>AVERAGE(BI25:BI36)</f>
        <v>1208.583333333333</v>
      </c>
      <c r="CD36" s="60">
        <f>AVERAGE(BJ25:BJ36)</f>
        <v>785.275</v>
      </c>
      <c r="CE36" s="60">
        <f>AVERAGE(BK25:BK36)</f>
        <v>5806.75</v>
      </c>
      <c r="CF36" s="60">
        <f>AVERAGE(BL25:BL36)</f>
        <v>3856.041666666667</v>
      </c>
      <c r="CG36" s="60">
        <f>AVERAGE(BM25:BM36)</f>
        <v>6841.866666666668</v>
      </c>
      <c r="CH36" s="60">
        <f>AVERAGE(BN25:BN36)</f>
        <v>2292.833333333333</v>
      </c>
      <c r="CI36" s="60">
        <f>AVERAGE(BO25:BO36)</f>
        <v>488.225</v>
      </c>
      <c r="CJ36" s="60"/>
      <c r="CK36" s="60">
        <f>AVERAGE(BQ25:BQ36)</f>
        <v>18380.975</v>
      </c>
      <c r="CL36" s="60">
        <f>AVERAGE(BR25:BR36)</f>
        <v>74001.466666666660</v>
      </c>
      <c r="CM36" s="60">
        <f>AVERAGE(BS25:BS36)</f>
        <v>15322.508333333333</v>
      </c>
      <c r="CN36" s="60">
        <f>AVERAGE(BT25:BT36)</f>
        <v>38839.016666666656</v>
      </c>
      <c r="CO36" s="60">
        <f>AVERAGE(BU25:BU36)</f>
        <v>8350.383333333333</v>
      </c>
      <c r="CP36" s="60">
        <f>AVERAGE(BV25:BV36)</f>
        <v>34581.524999999994</v>
      </c>
      <c r="CQ36" s="60">
        <f>AVERAGE(BW25:BW36)</f>
        <v>13033.883333333331</v>
      </c>
      <c r="CR36" s="60">
        <f>AVERAGE(BX25:BX36)</f>
        <v>46112.916666666664</v>
      </c>
      <c r="CS36" s="60">
        <f>AVERAGE(BY25:BY36)</f>
        <v>2168.275</v>
      </c>
      <c r="CT36" s="60">
        <f>AVERAGE(BZ25:BZ36)</f>
        <v>2928.949999999999</v>
      </c>
      <c r="CU36" s="7"/>
      <c r="CV36" s="61">
        <v>500695111.7179669</v>
      </c>
      <c r="CW36" s="61">
        <v>989710.1</v>
      </c>
      <c r="CX36" s="26">
        <v>9.300000000000001</v>
      </c>
      <c r="CY36" s="26">
        <v>53.5</v>
      </c>
      <c r="CZ36" s="7"/>
      <c r="DA36" s="62">
        <v>621.6176</v>
      </c>
      <c r="DB36" s="62">
        <v>575.312</v>
      </c>
      <c r="DC36" s="62">
        <v>622.3192</v>
      </c>
      <c r="DD36" s="62">
        <v>507.2568</v>
      </c>
      <c r="DE36" s="62">
        <v>511.4664</v>
      </c>
      <c r="DF36" s="62">
        <v>524.0952</v>
      </c>
      <c r="DG36" s="62">
        <v>580.9248</v>
      </c>
      <c r="DH36" s="62">
        <v>566.8928</v>
      </c>
      <c r="DI36" s="62">
        <v>550.756</v>
      </c>
      <c r="DJ36" s="62">
        <v>2334.2232</v>
      </c>
      <c r="DK36" s="11"/>
      <c r="DL36" s="2"/>
      <c r="DM36" s="4"/>
      <c r="DN36" s="63">
        <v>232.5998</v>
      </c>
      <c r="DO36" s="64">
        <f>AVERAGE(DN25:DN36)</f>
        <v>234.774732437276</v>
      </c>
    </row>
    <row r="37" ht="12.75" customHeight="1">
      <c r="A37" s="50">
        <v>40057</v>
      </c>
      <c r="B37" s="51">
        <v>2100</v>
      </c>
      <c r="C37" s="51">
        <v>1758</v>
      </c>
      <c r="D37" s="51">
        <v>2408</v>
      </c>
      <c r="E37" s="51">
        <v>540</v>
      </c>
      <c r="F37" s="51">
        <v>2240</v>
      </c>
      <c r="G37" s="51">
        <v>2425</v>
      </c>
      <c r="H37" s="66">
        <f>AVERAGE(B32:B37)</f>
        <v>1960.5</v>
      </c>
      <c r="I37" s="66">
        <f>AVERAGE(C32:C37)</f>
        <v>1681.666666666667</v>
      </c>
      <c r="J37" s="66">
        <f>AVERAGE(D32:D37)</f>
        <v>2253.666666666667</v>
      </c>
      <c r="K37" s="66">
        <f>AVERAGE(E32:E37)</f>
        <v>433.3333333333333</v>
      </c>
      <c r="L37" s="66">
        <f>AVERAGE(F32:F37)</f>
        <v>2331.333333333333</v>
      </c>
      <c r="M37" s="66">
        <f>AVERAGE(G32:G37)</f>
        <v>2448.166666666667</v>
      </c>
      <c r="N37" s="11"/>
      <c r="O37" s="2"/>
      <c r="P37" s="2"/>
      <c r="Q37" s="2"/>
      <c r="R37" s="2"/>
      <c r="S37" s="2"/>
      <c r="T37" s="70"/>
      <c r="U37" s="17">
        <v>10387.9</v>
      </c>
      <c r="V37" s="17">
        <v>7773</v>
      </c>
      <c r="W37" s="63">
        <v>2100</v>
      </c>
      <c r="X37" s="63">
        <v>6822.477272</v>
      </c>
      <c r="Y37" s="65">
        <f>AVERAGE(U26:U37)</f>
        <v>11167.733333333332</v>
      </c>
      <c r="Z37" s="65">
        <f>AVERAGE(V26:V37)</f>
        <v>8402.583333333334</v>
      </c>
      <c r="AA37" s="65">
        <f>AVERAGE(W26:W37)</f>
        <v>1393.583333333333</v>
      </c>
      <c r="AB37" s="65">
        <f>AVERAGE(X26:X37)</f>
        <v>7174.162269333333</v>
      </c>
      <c r="AC37" s="65"/>
      <c r="AD37" s="53">
        <v>4.00149054346867</v>
      </c>
      <c r="AE37" s="53">
        <v>3.338163148451364</v>
      </c>
      <c r="AF37" s="53">
        <f>AVERAGE(AD26:AD37)</f>
        <v>4.042274698716063</v>
      </c>
      <c r="AG37" s="53">
        <f>AVERAGE(AE26:AE37)</f>
        <v>3.333475794840352</v>
      </c>
      <c r="AH37" s="20"/>
      <c r="AI37" s="54">
        <v>130.2</v>
      </c>
      <c r="AJ37" s="54">
        <v>677.5</v>
      </c>
      <c r="AK37" s="54">
        <v>193.4</v>
      </c>
      <c r="AL37" s="55">
        <v>742.8</v>
      </c>
      <c r="AM37" s="55">
        <v>2755.2</v>
      </c>
      <c r="AN37" s="56">
        <v>60.54799999999999</v>
      </c>
      <c r="AO37" s="56">
        <v>44.61800000000002</v>
      </c>
      <c r="AP37" s="56">
        <f>AVERAGE(AI32:AI37)</f>
        <v>151.2</v>
      </c>
      <c r="AQ37" s="56">
        <f>AVERAGE(AJ32:AJ37)</f>
        <v>697.4666666666666</v>
      </c>
      <c r="AR37" s="56">
        <f>AVERAGE(AK32:AK37)</f>
        <v>199.6666666666667</v>
      </c>
      <c r="AS37" s="56">
        <f>AVERAGE(AL32:AL37)</f>
        <v>738.5833333333331</v>
      </c>
      <c r="AT37" s="56">
        <f>AVERAGE(AM32:AM37)</f>
        <v>2751.116666666667</v>
      </c>
      <c r="AU37" s="56">
        <f>AVERAGE(AN32:AN37)</f>
        <v>99.17200000000001</v>
      </c>
      <c r="AV37" s="56">
        <f>AVERAGE(AO32:AO37)</f>
        <v>53.25883333333332</v>
      </c>
      <c r="AW37" s="53">
        <f>AVERAGE(AI26:AI37)</f>
        <v>156.175</v>
      </c>
      <c r="AX37" s="53">
        <f>AVERAGE(AJ26:AJ37)</f>
        <v>679.9833333333333</v>
      </c>
      <c r="AY37" s="53">
        <f>AVERAGE(AK26:AK37)</f>
        <v>197.3666666666667</v>
      </c>
      <c r="AZ37" s="53">
        <f>AVERAGE(AL26:AL37)</f>
        <v>712.9499999999999</v>
      </c>
      <c r="BA37" s="53">
        <f>AVERAGE(AM26:AM37)</f>
        <v>2768.208333333333</v>
      </c>
      <c r="BB37" s="53">
        <f>AVERAGE(AN26:AN37)</f>
        <v>89.81975</v>
      </c>
      <c r="BC37" s="53">
        <f>AVERAGE(AO26:AO37)</f>
        <v>51.71441666666666</v>
      </c>
      <c r="BD37" s="53"/>
      <c r="BE37" s="57">
        <v>190322.5</v>
      </c>
      <c r="BF37" s="57">
        <v>251682</v>
      </c>
      <c r="BG37" s="7"/>
      <c r="BH37" s="60">
        <v>2933.7</v>
      </c>
      <c r="BI37" s="60">
        <v>1117.5</v>
      </c>
      <c r="BJ37" s="60">
        <v>681.9</v>
      </c>
      <c r="BK37" s="60">
        <v>4548.9</v>
      </c>
      <c r="BL37" s="60">
        <v>4584.9</v>
      </c>
      <c r="BM37" s="60">
        <v>7799.6</v>
      </c>
      <c r="BN37" s="60">
        <v>3234.3</v>
      </c>
      <c r="BO37" s="60">
        <v>830.3</v>
      </c>
      <c r="BP37" s="60"/>
      <c r="BQ37" s="60">
        <v>20124</v>
      </c>
      <c r="BR37" s="60">
        <v>74886</v>
      </c>
      <c r="BS37" s="60">
        <v>22042.9</v>
      </c>
      <c r="BT37" s="60">
        <v>36956.7</v>
      </c>
      <c r="BU37" s="60">
        <v>8997.9</v>
      </c>
      <c r="BV37" s="60">
        <v>44067</v>
      </c>
      <c r="BW37" s="60">
        <v>13558.8</v>
      </c>
      <c r="BX37" s="60">
        <v>56702.4</v>
      </c>
      <c r="BY37" s="60">
        <v>2756.8</v>
      </c>
      <c r="BZ37" s="60">
        <v>3563.2</v>
      </c>
      <c r="CA37" s="60"/>
      <c r="CB37" s="60">
        <f>AVERAGE(BH26:BH37)</f>
        <v>2870.425</v>
      </c>
      <c r="CC37" s="60">
        <f>AVERAGE(BI26:BI37)</f>
        <v>1279.25</v>
      </c>
      <c r="CD37" s="60">
        <f>AVERAGE(BJ26:BJ37)</f>
        <v>780.9166666666665</v>
      </c>
      <c r="CE37" s="60">
        <f>AVERAGE(BK26:BK37)</f>
        <v>5743.683333333333</v>
      </c>
      <c r="CF37" s="60">
        <f>AVERAGE(BL26:BL37)</f>
        <v>3942.425000000001</v>
      </c>
      <c r="CG37" s="60">
        <f>AVERAGE(BM26:BM37)</f>
        <v>7007.958333333335</v>
      </c>
      <c r="CH37" s="60">
        <f>AVERAGE(BN26:BN37)</f>
        <v>2371.841666666667</v>
      </c>
      <c r="CI37" s="60">
        <f>AVERAGE(BO26:BO37)</f>
        <v>511.3916666666667</v>
      </c>
      <c r="CJ37" s="60"/>
      <c r="CK37" s="60">
        <f>AVERAGE(BQ26:BQ37)</f>
        <v>18562.241666666672</v>
      </c>
      <c r="CL37" s="60">
        <f>AVERAGE(BR26:BR37)</f>
        <v>74256.283333333326</v>
      </c>
      <c r="CM37" s="60">
        <f>AVERAGE(BS26:BS37)</f>
        <v>16034.691666666666</v>
      </c>
      <c r="CN37" s="60">
        <f>AVERAGE(BT26:BT37)</f>
        <v>38924.766666666663</v>
      </c>
      <c r="CO37" s="60">
        <f>AVERAGE(BU26:BU37)</f>
        <v>8416.15</v>
      </c>
      <c r="CP37" s="60">
        <f>AVERAGE(BV26:BV37)</f>
        <v>35515.483333333330</v>
      </c>
      <c r="CQ37" s="60">
        <f>AVERAGE(BW26:BW37)</f>
        <v>13231.766666666665</v>
      </c>
      <c r="CR37" s="60">
        <f>AVERAGE(BX26:BX37)</f>
        <v>46799.491666666669</v>
      </c>
      <c r="CS37" s="60">
        <f>AVERAGE(BY26:BY37)</f>
        <v>2161.941666666667</v>
      </c>
      <c r="CT37" s="60">
        <f>AVERAGE(BZ26:BZ37)</f>
        <v>2972.475</v>
      </c>
      <c r="CU37" s="7"/>
      <c r="CV37" s="61">
        <v>500817763.9557521</v>
      </c>
      <c r="CW37" s="61">
        <v>989710.1</v>
      </c>
      <c r="CX37" s="26">
        <v>9.4</v>
      </c>
      <c r="CY37" s="26">
        <v>54.4</v>
      </c>
      <c r="CZ37" s="7"/>
      <c r="DA37" s="62">
        <v>581.5996200000001</v>
      </c>
      <c r="DB37" s="62">
        <v>556.16323</v>
      </c>
      <c r="DC37" s="62">
        <v>589.16179</v>
      </c>
      <c r="DD37" s="62">
        <v>463.35478</v>
      </c>
      <c r="DE37" s="62">
        <v>483.97888</v>
      </c>
      <c r="DF37" s="62">
        <v>481.91647</v>
      </c>
      <c r="DG37" s="62">
        <v>591.9116700000001</v>
      </c>
      <c r="DH37" s="62">
        <v>578.16227</v>
      </c>
      <c r="DI37" s="62">
        <v>549.976</v>
      </c>
      <c r="DJ37" s="62">
        <v>2519.57755</v>
      </c>
      <c r="DK37" s="11"/>
      <c r="DL37" s="2"/>
      <c r="DM37" s="4"/>
      <c r="DN37" s="63">
        <v>222.4514</v>
      </c>
      <c r="DO37" s="64">
        <f>AVERAGE(DN26:DN37)</f>
        <v>231.9546963261649</v>
      </c>
    </row>
    <row r="38" ht="12.75" customHeight="1">
      <c r="A38" s="50">
        <v>40087</v>
      </c>
      <c r="B38" s="51">
        <v>2340</v>
      </c>
      <c r="C38" s="51">
        <v>1885</v>
      </c>
      <c r="D38" s="51">
        <v>2645</v>
      </c>
      <c r="E38" s="51">
        <v>620</v>
      </c>
      <c r="F38" s="51">
        <v>2293</v>
      </c>
      <c r="G38" s="51">
        <v>2458</v>
      </c>
      <c r="H38" s="66">
        <f>AVERAGE(B33:B38)</f>
        <v>2037.5</v>
      </c>
      <c r="I38" s="66">
        <f>AVERAGE(C33:C38)</f>
        <v>1721.666666666667</v>
      </c>
      <c r="J38" s="66">
        <f>AVERAGE(D33:D38)</f>
        <v>2331.5</v>
      </c>
      <c r="K38" s="66">
        <f>AVERAGE(E33:E38)</f>
        <v>475</v>
      </c>
      <c r="L38" s="66">
        <f>AVERAGE(F33:F38)</f>
        <v>2310.5</v>
      </c>
      <c r="M38" s="66">
        <f>AVERAGE(G33:G38)</f>
        <v>2460.333333333333</v>
      </c>
      <c r="N38" s="71"/>
      <c r="O38" s="3"/>
      <c r="P38" s="3"/>
      <c r="Q38" s="3"/>
      <c r="R38" s="3"/>
      <c r="S38" s="3"/>
      <c r="T38" s="70"/>
      <c r="U38" s="17">
        <v>10623</v>
      </c>
      <c r="V38" s="17">
        <v>8007</v>
      </c>
      <c r="W38" s="63">
        <v>2526</v>
      </c>
      <c r="X38" s="63">
        <v>6995.295824</v>
      </c>
      <c r="Y38" s="65">
        <f>AVERAGE(U27:U38)</f>
        <v>11158.116666666663</v>
      </c>
      <c r="Z38" s="65">
        <f>AVERAGE(V27:V38)</f>
        <v>8399.833333333334</v>
      </c>
      <c r="AA38" s="65">
        <f>AVERAGE(W27:W38)</f>
        <v>1395.916666666667</v>
      </c>
      <c r="AB38" s="65">
        <f>AVERAGE(X27:X38)</f>
        <v>7166.866998</v>
      </c>
      <c r="AC38" s="65"/>
      <c r="AD38" s="53">
        <v>4.119825491135601</v>
      </c>
      <c r="AE38" s="53">
        <v>3.400841303306181</v>
      </c>
      <c r="AF38" s="53">
        <f>AVERAGE(AD27:AD38)</f>
        <v>4.042746699873009</v>
      </c>
      <c r="AG38" s="53">
        <f>AVERAGE(AE27:AE38)</f>
        <v>3.33335009513033</v>
      </c>
      <c r="AH38" s="20"/>
      <c r="AI38" s="54">
        <v>137.8</v>
      </c>
      <c r="AJ38" s="54">
        <v>689.4</v>
      </c>
      <c r="AK38" s="54">
        <v>204.4</v>
      </c>
      <c r="AL38" s="55">
        <v>731.2</v>
      </c>
      <c r="AM38" s="55">
        <v>2824</v>
      </c>
      <c r="AN38" s="56">
        <v>62.22000000000001</v>
      </c>
      <c r="AO38" s="56">
        <v>49.50600000000001</v>
      </c>
      <c r="AP38" s="56">
        <f>AVERAGE(AI33:AI38)</f>
        <v>146.05</v>
      </c>
      <c r="AQ38" s="56">
        <f>AVERAGE(AJ33:AJ38)</f>
        <v>695.65</v>
      </c>
      <c r="AR38" s="56">
        <f>AVERAGE(AK33:AK38)</f>
        <v>199.5833333333333</v>
      </c>
      <c r="AS38" s="56">
        <f>AVERAGE(AL33:AL38)</f>
        <v>736.1333333333332</v>
      </c>
      <c r="AT38" s="56">
        <f>AVERAGE(AM33:AM38)</f>
        <v>2756.25</v>
      </c>
      <c r="AU38" s="56">
        <f>AVERAGE(AN33:AN38)</f>
        <v>90.54716666666667</v>
      </c>
      <c r="AV38" s="56">
        <f>AVERAGE(AO33:AO38)</f>
        <v>51.82083333333333</v>
      </c>
      <c r="AW38" s="53">
        <f>AVERAGE(AI27:AI38)</f>
        <v>154.85</v>
      </c>
      <c r="AX38" s="53">
        <f>AVERAGE(AJ27:AJ38)</f>
        <v>680.3333333333334</v>
      </c>
      <c r="AY38" s="53">
        <f>AVERAGE(AK27:AK38)</f>
        <v>197.275</v>
      </c>
      <c r="AZ38" s="53">
        <f>AVERAGE(AL27:AL38)</f>
        <v>713.3750000000001</v>
      </c>
      <c r="BA38" s="53">
        <f>AVERAGE(AM27:AM38)</f>
        <v>2768.291666666667</v>
      </c>
      <c r="BB38" s="53">
        <f>AVERAGE(AN27:AN38)</f>
        <v>90.11741666666666</v>
      </c>
      <c r="BC38" s="53">
        <f>AVERAGE(AO27:AO38)</f>
        <v>52.17775</v>
      </c>
      <c r="BD38" s="53"/>
      <c r="BE38" s="57">
        <v>154900.5</v>
      </c>
      <c r="BF38" s="57">
        <v>265125.5</v>
      </c>
      <c r="BG38" s="7"/>
      <c r="BH38" s="60">
        <v>3108.5</v>
      </c>
      <c r="BI38" s="60">
        <v>626.2</v>
      </c>
      <c r="BJ38" s="60">
        <v>538.9</v>
      </c>
      <c r="BK38" s="60">
        <v>5377.1</v>
      </c>
      <c r="BL38" s="60">
        <v>3106.9</v>
      </c>
      <c r="BM38" s="60">
        <v>7427.5</v>
      </c>
      <c r="BN38" s="60">
        <v>1615</v>
      </c>
      <c r="BO38" s="60">
        <v>569.6</v>
      </c>
      <c r="BP38" s="60"/>
      <c r="BQ38" s="60">
        <v>19484.4</v>
      </c>
      <c r="BR38" s="60">
        <v>73924.3</v>
      </c>
      <c r="BS38" s="60">
        <v>20943</v>
      </c>
      <c r="BT38" s="60">
        <v>33319.7</v>
      </c>
      <c r="BU38" s="60">
        <v>8681.700000000001</v>
      </c>
      <c r="BV38" s="60">
        <v>38910.6</v>
      </c>
      <c r="BW38" s="60">
        <v>11768.3</v>
      </c>
      <c r="BX38" s="60">
        <v>55494</v>
      </c>
      <c r="BY38" s="60">
        <v>2550.5</v>
      </c>
      <c r="BZ38" s="60">
        <v>3630.2</v>
      </c>
      <c r="CA38" s="60"/>
      <c r="CB38" s="60">
        <f>AVERAGE(BH27:BH38)</f>
        <v>2788.825</v>
      </c>
      <c r="CC38" s="60">
        <f>AVERAGE(BI27:BI38)</f>
        <v>1207.616666666667</v>
      </c>
      <c r="CD38" s="60">
        <f>AVERAGE(BJ27:BJ38)</f>
        <v>771.9416666666666</v>
      </c>
      <c r="CE38" s="60">
        <f>AVERAGE(BK27:BK38)</f>
        <v>5638.483333333334</v>
      </c>
      <c r="CF38" s="60">
        <f>AVERAGE(BL27:BL38)</f>
        <v>3773.883333333334</v>
      </c>
      <c r="CG38" s="60">
        <f>AVERAGE(BM27:BM38)</f>
        <v>7164.400000000001</v>
      </c>
      <c r="CH38" s="60">
        <f>AVERAGE(BN27:BN38)</f>
        <v>2377.883333333333</v>
      </c>
      <c r="CI38" s="60">
        <f>AVERAGE(BO27:BO38)</f>
        <v>522.8583333333333</v>
      </c>
      <c r="CJ38" s="60"/>
      <c r="CK38" s="60">
        <f>AVERAGE(BQ27:BQ38)</f>
        <v>18675.758333333335</v>
      </c>
      <c r="CL38" s="60">
        <f>AVERAGE(BR27:BR38)</f>
        <v>75169.633333333331</v>
      </c>
      <c r="CM38" s="60">
        <f>AVERAGE(BS27:BS38)</f>
        <v>16970.066666666666</v>
      </c>
      <c r="CN38" s="60">
        <f>AVERAGE(BT27:BT38)</f>
        <v>38884.741666666661</v>
      </c>
      <c r="CO38" s="60">
        <f>AVERAGE(BU27:BU38)</f>
        <v>8428.491666666667</v>
      </c>
      <c r="CP38" s="60">
        <f>AVERAGE(BV27:BV38)</f>
        <v>35977.124999999993</v>
      </c>
      <c r="CQ38" s="60">
        <f>AVERAGE(BW27:BW38)</f>
        <v>13028.441666666666</v>
      </c>
      <c r="CR38" s="60">
        <f>AVERAGE(BX27:BX38)</f>
        <v>47226.266666666663</v>
      </c>
      <c r="CS38" s="60">
        <f>AVERAGE(BY27:BY38)</f>
        <v>2148.283333333333</v>
      </c>
      <c r="CT38" s="60">
        <f>AVERAGE(BZ27:BZ38)</f>
        <v>2964.141666666666</v>
      </c>
      <c r="CU38" s="7"/>
      <c r="CV38" s="61">
        <v>500940446.2389104</v>
      </c>
      <c r="CW38" s="61">
        <v>992915.7666666666</v>
      </c>
      <c r="CX38" s="26">
        <v>9.4</v>
      </c>
      <c r="CY38" s="26">
        <v>56</v>
      </c>
      <c r="CZ38" s="7"/>
      <c r="DA38" s="62">
        <v>605.8607099999999</v>
      </c>
      <c r="DB38" s="62">
        <v>571.41378</v>
      </c>
      <c r="DC38" s="62">
        <v>605.1852799999999</v>
      </c>
      <c r="DD38" s="62">
        <v>459.2924</v>
      </c>
      <c r="DE38" s="62">
        <v>490.36218</v>
      </c>
      <c r="DF38" s="62">
        <v>476.85358</v>
      </c>
      <c r="DG38" s="62">
        <v>649.76366</v>
      </c>
      <c r="DH38" s="62">
        <v>459.2924</v>
      </c>
      <c r="DI38" s="62">
        <v>550.47545</v>
      </c>
      <c r="DJ38" s="62">
        <v>2441.67945</v>
      </c>
      <c r="DK38" s="11"/>
      <c r="DL38" s="2"/>
      <c r="DM38" s="4"/>
      <c r="DN38" s="63">
        <v>216.4113</v>
      </c>
      <c r="DO38" s="64">
        <f>AVERAGE(DN27:DN38)</f>
        <v>229.5333315412187</v>
      </c>
    </row>
    <row r="39" ht="12.75" customHeight="1">
      <c r="A39" s="50">
        <v>40118</v>
      </c>
      <c r="B39" s="51">
        <v>2500</v>
      </c>
      <c r="C39" s="51">
        <v>2062</v>
      </c>
      <c r="D39" s="51">
        <v>2898</v>
      </c>
      <c r="E39" s="51">
        <v>680</v>
      </c>
      <c r="F39" s="51">
        <v>2384</v>
      </c>
      <c r="G39" s="51">
        <v>2566</v>
      </c>
      <c r="H39" s="66">
        <f>AVERAGE(B34:B39)</f>
        <v>2133.166666666667</v>
      </c>
      <c r="I39" s="66">
        <f>AVERAGE(C34:C39)</f>
        <v>1788.333333333333</v>
      </c>
      <c r="J39" s="66">
        <f>AVERAGE(D34:D39)</f>
        <v>2450.5</v>
      </c>
      <c r="K39" s="66">
        <f>AVERAGE(E34:E39)</f>
        <v>525</v>
      </c>
      <c r="L39" s="66">
        <f>AVERAGE(F34:F39)</f>
        <v>2311.5</v>
      </c>
      <c r="M39" s="66">
        <f>AVERAGE(G34:G39)</f>
        <v>2475</v>
      </c>
      <c r="N39" s="67">
        <f>AVERAGE(B28:B39)</f>
        <v>2008.416666666667</v>
      </c>
      <c r="O39" s="67">
        <f>AVERAGE(C28:C39)</f>
        <v>1720.916666666667</v>
      </c>
      <c r="P39" s="67">
        <f>AVERAGE(D28:D39)</f>
        <v>2318.75</v>
      </c>
      <c r="Q39" s="67">
        <f>AVERAGE(E28:E39)</f>
        <v>448.3333333333333</v>
      </c>
      <c r="R39" s="67">
        <f>AVERAGE(F28:F39)</f>
        <v>2481.583333333333</v>
      </c>
      <c r="S39" s="67">
        <f>AVERAGE(G28:G39)</f>
        <v>2502.083333333333</v>
      </c>
      <c r="T39" s="52"/>
      <c r="U39" s="17">
        <v>10118.8</v>
      </c>
      <c r="V39" s="17">
        <v>7612</v>
      </c>
      <c r="W39" s="63">
        <v>2447</v>
      </c>
      <c r="X39" s="63">
        <v>6836.085032</v>
      </c>
      <c r="Y39" s="65">
        <f>AVERAGE(U28:U39)</f>
        <v>11147.183333333332</v>
      </c>
      <c r="Z39" s="65">
        <f>AVERAGE(V28:V39)</f>
        <v>8394.083333333334</v>
      </c>
      <c r="AA39" s="65">
        <f>AVERAGE(W28:W39)</f>
        <v>1403.75</v>
      </c>
      <c r="AB39" s="65">
        <f>AVERAGE(X28:X39)</f>
        <v>7161.537292</v>
      </c>
      <c r="AC39" s="65"/>
      <c r="AD39" s="53">
        <v>4.182429163648073</v>
      </c>
      <c r="AE39" s="53">
        <v>3.416485430250341</v>
      </c>
      <c r="AF39" s="53">
        <f>AVERAGE(AD28:AD39)</f>
        <v>4.043722907877502</v>
      </c>
      <c r="AG39" s="53">
        <f>AVERAGE(AE28:AE39)</f>
        <v>3.333460683296625</v>
      </c>
      <c r="AH39" s="20"/>
      <c r="AI39" s="54">
        <v>131.2</v>
      </c>
      <c r="AJ39" s="54">
        <v>648.8</v>
      </c>
      <c r="AK39" s="54">
        <v>195.9</v>
      </c>
      <c r="AL39" s="55">
        <v>677.9</v>
      </c>
      <c r="AM39" s="55">
        <v>2711.7</v>
      </c>
      <c r="AN39" s="56">
        <v>60.47400000000001</v>
      </c>
      <c r="AO39" s="56">
        <v>47.888</v>
      </c>
      <c r="AP39" s="56">
        <f>AVERAGE(AI34:AI39)</f>
        <v>140.2333333333333</v>
      </c>
      <c r="AQ39" s="56">
        <f>AVERAGE(AJ34:AJ39)</f>
        <v>684.5833333333334</v>
      </c>
      <c r="AR39" s="56">
        <f>AVERAGE(AK34:AK39)</f>
        <v>198.7166666666667</v>
      </c>
      <c r="AS39" s="56">
        <f>AVERAGE(AL34:AL39)</f>
        <v>722.9833333333332</v>
      </c>
      <c r="AT39" s="56">
        <f>AVERAGE(AM34:AM39)</f>
        <v>2737.333333333333</v>
      </c>
      <c r="AU39" s="56">
        <f>AVERAGE(AN34:AN39)</f>
        <v>80.66333333333334</v>
      </c>
      <c r="AV39" s="56">
        <f>AVERAGE(AO34:AO39)</f>
        <v>49.29033333333334</v>
      </c>
      <c r="AW39" s="53">
        <f>AVERAGE(AI28:AI39)</f>
        <v>154.225</v>
      </c>
      <c r="AX39" s="53">
        <f>AVERAGE(AJ28:AJ39)</f>
        <v>681.3083333333334</v>
      </c>
      <c r="AY39" s="53">
        <f>AVERAGE(AK28:AK39)</f>
        <v>197.65</v>
      </c>
      <c r="AZ39" s="53">
        <f>AVERAGE(AL28:AL39)</f>
        <v>715.3916666666668</v>
      </c>
      <c r="BA39" s="53">
        <f>AVERAGE(AM28:AM39)</f>
        <v>2769.358333333333</v>
      </c>
      <c r="BB39" s="53">
        <f>AVERAGE(AN28:AN39)</f>
        <v>91.18191666666665</v>
      </c>
      <c r="BC39" s="53">
        <f>AVERAGE(AO28:AO39)</f>
        <v>52.53241666666667</v>
      </c>
      <c r="BD39" s="53"/>
      <c r="BE39" s="57">
        <v>132896.5</v>
      </c>
      <c r="BF39" s="57">
        <v>266893.5</v>
      </c>
      <c r="BG39" s="7"/>
      <c r="BH39" s="60">
        <v>3080.4</v>
      </c>
      <c r="BI39" s="60">
        <v>667.5</v>
      </c>
      <c r="BJ39" s="60">
        <v>603.8</v>
      </c>
      <c r="BK39" s="60">
        <v>3944.3</v>
      </c>
      <c r="BL39" s="60">
        <v>11989.5</v>
      </c>
      <c r="BM39" s="60">
        <v>7263.7</v>
      </c>
      <c r="BN39" s="60">
        <v>1921.8</v>
      </c>
      <c r="BO39" s="60">
        <v>592.2</v>
      </c>
      <c r="BP39" s="60"/>
      <c r="BQ39" s="60">
        <v>21153</v>
      </c>
      <c r="BR39" s="60">
        <v>74479.8</v>
      </c>
      <c r="BS39" s="60">
        <v>26167.2</v>
      </c>
      <c r="BT39" s="60">
        <v>30736.8</v>
      </c>
      <c r="BU39" s="60">
        <v>9983.6</v>
      </c>
      <c r="BV39" s="60">
        <v>33383.9</v>
      </c>
      <c r="BW39" s="60">
        <v>10391.2</v>
      </c>
      <c r="BX39" s="60">
        <v>53858.8</v>
      </c>
      <c r="BY39" s="60">
        <v>1802.2</v>
      </c>
      <c r="BZ39" s="60">
        <v>2948.9</v>
      </c>
      <c r="CA39" s="60"/>
      <c r="CB39" s="60">
        <f>AVERAGE(BH28:BH39)</f>
        <v>2831.191666666667</v>
      </c>
      <c r="CC39" s="60">
        <f>AVERAGE(BI28:BI39)</f>
        <v>1229.05</v>
      </c>
      <c r="CD39" s="60">
        <f>AVERAGE(BJ28:BJ39)</f>
        <v>776.6333333333332</v>
      </c>
      <c r="CE39" s="60">
        <f>AVERAGE(BK28:BK39)</f>
        <v>5526.450000000001</v>
      </c>
      <c r="CF39" s="60">
        <f>AVERAGE(BL28:BL39)</f>
        <v>4542.3</v>
      </c>
      <c r="CG39" s="60">
        <f>AVERAGE(BM28:BM39)</f>
        <v>7051.325000000001</v>
      </c>
      <c r="CH39" s="60">
        <f>AVERAGE(BN28:BN39)</f>
        <v>2394.875</v>
      </c>
      <c r="CI39" s="60">
        <f>AVERAGE(BO28:BO39)</f>
        <v>527.875</v>
      </c>
      <c r="CJ39" s="60"/>
      <c r="CK39" s="60">
        <f>AVERAGE(BQ28:BQ39)</f>
        <v>19011</v>
      </c>
      <c r="CL39" s="60">
        <f>AVERAGE(BR28:BR39)</f>
        <v>76909.466666666660</v>
      </c>
      <c r="CM39" s="60">
        <f>AVERAGE(BS28:BS39)</f>
        <v>18711.525</v>
      </c>
      <c r="CN39" s="60">
        <f>AVERAGE(BT28:BT39)</f>
        <v>39011.25</v>
      </c>
      <c r="CO39" s="60">
        <f>AVERAGE(BU28:BU39)</f>
        <v>8523.775</v>
      </c>
      <c r="CP39" s="60">
        <f>AVERAGE(BV28:BV39)</f>
        <v>36536.983333333330</v>
      </c>
      <c r="CQ39" s="60">
        <f>AVERAGE(BW28:BW39)</f>
        <v>12657.058333333334</v>
      </c>
      <c r="CR39" s="60">
        <f>AVERAGE(BX28:BX39)</f>
        <v>47843.416666666664</v>
      </c>
      <c r="CS39" s="60">
        <f>AVERAGE(BY28:BY39)</f>
        <v>2177.758333333333</v>
      </c>
      <c r="CT39" s="60">
        <f>AVERAGE(BZ28:BZ39)</f>
        <v>3028.508333333333</v>
      </c>
      <c r="CU39" s="7"/>
      <c r="CV39" s="61">
        <v>501063158.5748018</v>
      </c>
      <c r="CW39" s="61">
        <v>992915.7666666666</v>
      </c>
      <c r="CX39" s="26">
        <v>9.5</v>
      </c>
      <c r="CY39" s="26">
        <v>54.4</v>
      </c>
      <c r="CZ39" s="7"/>
      <c r="DA39" s="62">
        <v>625.0640900000001</v>
      </c>
      <c r="DB39" s="62">
        <v>618.35019</v>
      </c>
      <c r="DC39" s="62">
        <v>623.04992</v>
      </c>
      <c r="DD39" s="62">
        <v>486.75775</v>
      </c>
      <c r="DE39" s="62">
        <v>505.5566700000001</v>
      </c>
      <c r="DF39" s="62">
        <v>489.4433100000001</v>
      </c>
      <c r="DG39" s="62">
        <v>502.19972</v>
      </c>
      <c r="DH39" s="62">
        <v>492.12887</v>
      </c>
      <c r="DI39" s="62">
        <v>594.85154</v>
      </c>
      <c r="DJ39" s="62">
        <v>2188.06001</v>
      </c>
      <c r="DK39" s="11"/>
      <c r="DL39" s="2"/>
      <c r="DM39" s="4"/>
      <c r="DN39" s="63">
        <v>212.2143</v>
      </c>
      <c r="DO39" s="64">
        <f>AVERAGE(DN28:DN39)</f>
        <v>228.2305454301076</v>
      </c>
    </row>
    <row r="40" ht="12.75" customHeight="1">
      <c r="A40" s="50">
        <v>40148</v>
      </c>
      <c r="B40" s="51">
        <v>2548</v>
      </c>
      <c r="C40" s="51">
        <v>2080</v>
      </c>
      <c r="D40" s="51">
        <v>3040</v>
      </c>
      <c r="E40" s="51">
        <v>670</v>
      </c>
      <c r="F40" s="51">
        <v>2340</v>
      </c>
      <c r="G40" s="51">
        <v>2640</v>
      </c>
      <c r="H40" s="66">
        <f>AVERAGE(B35:B40)</f>
        <v>2233.666666666667</v>
      </c>
      <c r="I40" s="66">
        <f>AVERAGE(C35:C40)</f>
        <v>1857.5</v>
      </c>
      <c r="J40" s="66">
        <f>AVERAGE(D35:D40)</f>
        <v>2590</v>
      </c>
      <c r="K40" s="66">
        <f>AVERAGE(E35:E40)</f>
        <v>570</v>
      </c>
      <c r="L40" s="66">
        <f>AVERAGE(F35:F40)</f>
        <v>2326.833333333333</v>
      </c>
      <c r="M40" s="66">
        <f>AVERAGE(G35:G40)</f>
        <v>2510</v>
      </c>
      <c r="N40" s="67">
        <f>AVERAGE(B29:B40)</f>
        <v>2054.5</v>
      </c>
      <c r="O40" s="67">
        <f>AVERAGE(C29:C40)</f>
        <v>1751.916666666667</v>
      </c>
      <c r="P40" s="67">
        <f>AVERAGE(D29:D40)</f>
        <v>2383.75</v>
      </c>
      <c r="Q40" s="67">
        <f>AVERAGE(E29:E40)</f>
        <v>471.6666666666667</v>
      </c>
      <c r="R40" s="67">
        <f>AVERAGE(F29:F40)</f>
        <v>2423.416666666667</v>
      </c>
      <c r="S40" s="67">
        <f>AVERAGE(G29:G40)</f>
        <v>2492.083333333333</v>
      </c>
      <c r="T40" s="52"/>
      <c r="U40" s="17">
        <v>10698</v>
      </c>
      <c r="V40" s="17">
        <v>8041</v>
      </c>
      <c r="W40" s="63">
        <v>2247</v>
      </c>
      <c r="X40" s="63">
        <v>7157.681759999999</v>
      </c>
      <c r="Y40" s="65">
        <f>AVERAGE(U29:U40)</f>
        <v>11136.633333333331</v>
      </c>
      <c r="Z40" s="65">
        <f>AVERAGE(V29:V40)</f>
        <v>8388.166666666666</v>
      </c>
      <c r="AA40" s="65">
        <f>AVERAGE(W29:W40)</f>
        <v>1411.166666666667</v>
      </c>
      <c r="AB40" s="65">
        <f>AVERAGE(X29:X40)</f>
        <v>7156.698977333333</v>
      </c>
      <c r="AC40" s="65"/>
      <c r="AD40" s="53">
        <v>4.172485082936019</v>
      </c>
      <c r="AE40" s="53">
        <v>3.387976351576403</v>
      </c>
      <c r="AF40" s="53">
        <f>AVERAGE(AD29:AD40)</f>
        <v>4.042806999947572</v>
      </c>
      <c r="AG40" s="53">
        <f>AVERAGE(AE29:AE40)</f>
        <v>3.332251810256766</v>
      </c>
      <c r="AH40" s="20"/>
      <c r="AI40" s="54">
        <v>156</v>
      </c>
      <c r="AJ40" s="54">
        <v>655.2</v>
      </c>
      <c r="AK40" s="54">
        <v>214</v>
      </c>
      <c r="AL40" s="55">
        <v>626.7</v>
      </c>
      <c r="AM40" s="55">
        <v>2915.9</v>
      </c>
      <c r="AN40" s="56">
        <v>90.759</v>
      </c>
      <c r="AO40" s="56">
        <v>55.22799999999999</v>
      </c>
      <c r="AP40" s="56">
        <f>AVERAGE(AI35:AI40)</f>
        <v>140.0666666666667</v>
      </c>
      <c r="AQ40" s="56">
        <f>AVERAGE(AJ35:AJ40)</f>
        <v>676.4333333333333</v>
      </c>
      <c r="AR40" s="56">
        <f>AVERAGE(AK35:AK40)</f>
        <v>199.6166666666666</v>
      </c>
      <c r="AS40" s="56">
        <f>AVERAGE(AL35:AL40)</f>
        <v>707.3333333333334</v>
      </c>
      <c r="AT40" s="56">
        <f>AVERAGE(AM35:AM40)</f>
        <v>2767.166666666667</v>
      </c>
      <c r="AU40" s="56">
        <f>AVERAGE(AN35:AN40)</f>
        <v>77.58433333333335</v>
      </c>
      <c r="AV40" s="56">
        <f>AVERAGE(AO35:AO40)</f>
        <v>49.46866666666667</v>
      </c>
      <c r="AW40" s="53">
        <f>AVERAGE(AI29:AI40)</f>
        <v>153.4666666666667</v>
      </c>
      <c r="AX40" s="53">
        <f>AVERAGE(AJ29:AJ40)</f>
        <v>681.6916666666667</v>
      </c>
      <c r="AY40" s="53">
        <f>AVERAGE(AK29:AK40)</f>
        <v>197.5333333333333</v>
      </c>
      <c r="AZ40" s="53">
        <f>AVERAGE(AL29:AL40)</f>
        <v>716.4833333333335</v>
      </c>
      <c r="BA40" s="53">
        <f>AVERAGE(AM29:AM40)</f>
        <v>2766.983333333334</v>
      </c>
      <c r="BB40" s="53">
        <f>AVERAGE(AN29:AN40)</f>
        <v>91.79000000000001</v>
      </c>
      <c r="BC40" s="53">
        <f>AVERAGE(AO29:AO40)</f>
        <v>52.74033333333333</v>
      </c>
      <c r="BD40" s="53"/>
      <c r="BE40" s="57">
        <v>114658</v>
      </c>
      <c r="BF40" s="57">
        <v>259271</v>
      </c>
      <c r="BG40" s="7"/>
      <c r="BH40" s="60">
        <v>2738.3</v>
      </c>
      <c r="BI40" s="60">
        <v>701.1</v>
      </c>
      <c r="BJ40" s="60">
        <v>658.7</v>
      </c>
      <c r="BK40" s="60">
        <v>4458.2</v>
      </c>
      <c r="BL40" s="60">
        <v>12515.5</v>
      </c>
      <c r="BM40" s="60">
        <v>9964.1</v>
      </c>
      <c r="BN40" s="60">
        <v>2670.8</v>
      </c>
      <c r="BO40" s="60">
        <v>353.5</v>
      </c>
      <c r="BP40" s="60"/>
      <c r="BQ40" s="60">
        <v>20802.2</v>
      </c>
      <c r="BR40" s="60">
        <v>82134.100000000006</v>
      </c>
      <c r="BS40" s="60">
        <v>27211.8</v>
      </c>
      <c r="BT40" s="60">
        <v>33340.5</v>
      </c>
      <c r="BU40" s="60">
        <v>8273.799999999999</v>
      </c>
      <c r="BV40" s="60">
        <v>39799.4</v>
      </c>
      <c r="BW40" s="60">
        <v>11048.4</v>
      </c>
      <c r="BX40" s="60">
        <v>48844.8</v>
      </c>
      <c r="BY40" s="60">
        <v>1922.7</v>
      </c>
      <c r="BZ40" s="60">
        <v>4315.7</v>
      </c>
      <c r="CA40" s="60"/>
      <c r="CB40" s="60">
        <f>AVERAGE(BH29:BH40)</f>
        <v>2806.05</v>
      </c>
      <c r="CC40" s="60">
        <f>AVERAGE(BI29:BI40)</f>
        <v>1247.066666666667</v>
      </c>
      <c r="CD40" s="60">
        <f>AVERAGE(BJ29:BJ40)</f>
        <v>759.3583333333332</v>
      </c>
      <c r="CE40" s="60">
        <f>AVERAGE(BK29:BK40)</f>
        <v>5444.691666666667</v>
      </c>
      <c r="CF40" s="60">
        <f>AVERAGE(BL29:BL40)</f>
        <v>5179.933333333333</v>
      </c>
      <c r="CG40" s="60">
        <f>AVERAGE(BM29:BM40)</f>
        <v>6973.066666666667</v>
      </c>
      <c r="CH40" s="60">
        <f>AVERAGE(BN29:BN40)</f>
        <v>2504.466666666667</v>
      </c>
      <c r="CI40" s="60">
        <f>AVERAGE(BO29:BO40)</f>
        <v>527.2333333333333</v>
      </c>
      <c r="CJ40" s="60"/>
      <c r="CK40" s="60">
        <f>AVERAGE(BQ29:BQ40)</f>
        <v>19226.35</v>
      </c>
      <c r="CL40" s="60">
        <f>AVERAGE(BR29:BR40)</f>
        <v>76671.766666666677</v>
      </c>
      <c r="CM40" s="60">
        <f>AVERAGE(BS29:BS40)</f>
        <v>19243.533333333333</v>
      </c>
      <c r="CN40" s="60">
        <f>AVERAGE(BT29:BT40)</f>
        <v>37958.65</v>
      </c>
      <c r="CO40" s="60">
        <f>AVERAGE(BU29:BU40)</f>
        <v>8619.333333333334</v>
      </c>
      <c r="CP40" s="60">
        <f>AVERAGE(BV29:BV40)</f>
        <v>37490.641666666670</v>
      </c>
      <c r="CQ40" s="60">
        <f>AVERAGE(BW29:BW40)</f>
        <v>12448.95</v>
      </c>
      <c r="CR40" s="60">
        <f>AVERAGE(BX29:BX40)</f>
        <v>48158.466666666674</v>
      </c>
      <c r="CS40" s="60">
        <f>AVERAGE(BY29:BY40)</f>
        <v>2210.958333333333</v>
      </c>
      <c r="CT40" s="60">
        <f>AVERAGE(BZ29:BZ40)</f>
        <v>3229.816666666666</v>
      </c>
      <c r="CU40" s="7"/>
      <c r="CV40" s="61">
        <v>501185900.9707882</v>
      </c>
      <c r="CW40" s="61">
        <v>992915.7666666666</v>
      </c>
      <c r="CX40" s="26">
        <v>9.5</v>
      </c>
      <c r="CY40" s="26">
        <v>55.3</v>
      </c>
      <c r="CZ40" s="7"/>
      <c r="DA40" s="62">
        <v>640.4937</v>
      </c>
      <c r="DB40" s="62">
        <v>675.42972</v>
      </c>
      <c r="DC40" s="62">
        <v>646.65888</v>
      </c>
      <c r="DD40" s="62">
        <v>542.53584</v>
      </c>
      <c r="DE40" s="62">
        <v>567.88158</v>
      </c>
      <c r="DF40" s="62">
        <v>526.09536</v>
      </c>
      <c r="DG40" s="62">
        <v>511.02492</v>
      </c>
      <c r="DH40" s="62">
        <v>516.50508</v>
      </c>
      <c r="DI40" s="62">
        <v>632.95848</v>
      </c>
      <c r="DJ40" s="62">
        <v>2053.00494</v>
      </c>
      <c r="DK40" s="11"/>
      <c r="DL40" s="2"/>
      <c r="DM40" s="4"/>
      <c r="DN40" s="63">
        <v>211.4195</v>
      </c>
      <c r="DO40" s="64">
        <f>AVERAGE(DN29:DN40)</f>
        <v>226.9717833333334</v>
      </c>
    </row>
    <row r="41" ht="12.75" customHeight="1">
      <c r="A41" s="50">
        <v>40179</v>
      </c>
      <c r="B41" s="51">
        <v>2476</v>
      </c>
      <c r="C41" s="51">
        <v>2022</v>
      </c>
      <c r="D41" s="51">
        <v>2936</v>
      </c>
      <c r="E41" s="51">
        <v>730</v>
      </c>
      <c r="F41" s="51">
        <v>2434</v>
      </c>
      <c r="G41" s="51">
        <v>2630</v>
      </c>
      <c r="H41" s="66">
        <f>AVERAGE(B36:B41)</f>
        <v>2321.333333333333</v>
      </c>
      <c r="I41" s="66">
        <f>AVERAGE(C36:C41)</f>
        <v>1916.166666666667</v>
      </c>
      <c r="J41" s="66">
        <f>AVERAGE(D36:D41)</f>
        <v>2705.5</v>
      </c>
      <c r="K41" s="66">
        <f>AVERAGE(E36:E41)</f>
        <v>620</v>
      </c>
      <c r="L41" s="66">
        <f>AVERAGE(F36:F41)</f>
        <v>2337.5</v>
      </c>
      <c r="M41" s="66">
        <f>AVERAGE(G36:G41)</f>
        <v>2527.833333333333</v>
      </c>
      <c r="N41" s="67">
        <f>AVERAGE(B30:B41)</f>
        <v>2105.166666666667</v>
      </c>
      <c r="O41" s="67">
        <f>AVERAGE(C30:C41)</f>
        <v>1783.333333333333</v>
      </c>
      <c r="P41" s="67">
        <f>AVERAGE(D30:D41)</f>
        <v>2444</v>
      </c>
      <c r="Q41" s="67">
        <f>AVERAGE(E30:E41)</f>
        <v>501.6666666666667</v>
      </c>
      <c r="R41" s="67">
        <f>AVERAGE(F30:F41)</f>
        <v>2387.916666666667</v>
      </c>
      <c r="S41" s="67">
        <f>AVERAGE(G30:G41)</f>
        <v>2490.583333333333</v>
      </c>
      <c r="T41" s="52"/>
      <c r="U41" s="17">
        <v>10934.1</v>
      </c>
      <c r="V41" s="17">
        <v>8231</v>
      </c>
      <c r="W41" s="63">
        <v>1975</v>
      </c>
      <c r="X41" s="63">
        <v>7267.451024</v>
      </c>
      <c r="Y41" s="65">
        <f>AVERAGE(U30:U41)</f>
        <v>11123.8</v>
      </c>
      <c r="Z41" s="65">
        <f>AVERAGE(V30:V41)</f>
        <v>8380.083333333334</v>
      </c>
      <c r="AA41" s="65">
        <f>AVERAGE(W30:W41)</f>
        <v>1413.25</v>
      </c>
      <c r="AB41" s="65">
        <f>AVERAGE(X30:X41)</f>
        <v>7152.427652666666</v>
      </c>
      <c r="AC41" s="65"/>
      <c r="AD41" s="53">
        <v>4.196113476629773</v>
      </c>
      <c r="AE41" s="53">
        <v>3.332664578109199</v>
      </c>
      <c r="AF41" s="53">
        <f>AVERAGE(AD30:AD41)</f>
        <v>4.044388491593475</v>
      </c>
      <c r="AG41" s="53">
        <f>AVERAGE(AE30:AE41)</f>
        <v>3.328204114160001</v>
      </c>
      <c r="AH41" s="20"/>
      <c r="AI41" s="54">
        <v>158.5</v>
      </c>
      <c r="AJ41" s="54">
        <v>649.7</v>
      </c>
      <c r="AK41" s="54">
        <v>182.5</v>
      </c>
      <c r="AL41" s="55">
        <v>711.3</v>
      </c>
      <c r="AM41" s="55">
        <v>2733.6</v>
      </c>
      <c r="AN41" s="56">
        <v>86.523</v>
      </c>
      <c r="AO41" s="56">
        <v>58.495</v>
      </c>
      <c r="AP41" s="56">
        <f>AVERAGE(AI36:AI41)</f>
        <v>140.9833333333333</v>
      </c>
      <c r="AQ41" s="56">
        <f>AVERAGE(AJ36:AJ41)</f>
        <v>667.3666666666667</v>
      </c>
      <c r="AR41" s="56">
        <f>AVERAGE(AK36:AK41)</f>
        <v>197.05</v>
      </c>
      <c r="AS41" s="56">
        <f>AVERAGE(AL36:AL41)</f>
        <v>700.7500000000001</v>
      </c>
      <c r="AT41" s="56">
        <f>AVERAGE(AM36:AM41)</f>
        <v>2768.416666666667</v>
      </c>
      <c r="AU41" s="56">
        <f>AVERAGE(AN36:AN41)</f>
        <v>74.58466666666668</v>
      </c>
      <c r="AV41" s="56">
        <f>AVERAGE(AO36:AO41)</f>
        <v>49.98316666666667</v>
      </c>
      <c r="AW41" s="53">
        <f>AVERAGE(AI30:AI41)</f>
        <v>152.2083333333333</v>
      </c>
      <c r="AX41" s="53">
        <f>AVERAGE(AJ30:AJ41)</f>
        <v>680.2666666666667</v>
      </c>
      <c r="AY41" s="53">
        <f>AVERAGE(AK30:AK41)</f>
        <v>197.45</v>
      </c>
      <c r="AZ41" s="53">
        <f>AVERAGE(AL30:AL41)</f>
        <v>716.1666666666666</v>
      </c>
      <c r="BA41" s="53">
        <f>AVERAGE(AM30:AM41)</f>
        <v>2763.491666666667</v>
      </c>
      <c r="BB41" s="53">
        <f>AVERAGE(AN30:AN41)</f>
        <v>91.27725</v>
      </c>
      <c r="BC41" s="53">
        <f>AVERAGE(AO30:AO41)</f>
        <v>52.44291666666666</v>
      </c>
      <c r="BD41" s="53"/>
      <c r="BE41" s="57">
        <v>101732</v>
      </c>
      <c r="BF41" s="57">
        <v>257569</v>
      </c>
      <c r="BG41" s="7"/>
      <c r="BH41" s="60">
        <v>2211.9</v>
      </c>
      <c r="BI41" s="60">
        <v>337.5</v>
      </c>
      <c r="BJ41" s="60">
        <v>907.8</v>
      </c>
      <c r="BK41" s="60">
        <v>4183.1</v>
      </c>
      <c r="BL41" s="60">
        <v>1355</v>
      </c>
      <c r="BM41" s="60">
        <v>5369.4</v>
      </c>
      <c r="BN41" s="60">
        <v>1268.1</v>
      </c>
      <c r="BO41" s="60">
        <v>667.8</v>
      </c>
      <c r="BP41" s="60"/>
      <c r="BQ41" s="60">
        <v>21469.7</v>
      </c>
      <c r="BR41" s="60">
        <v>91486.399999999994</v>
      </c>
      <c r="BS41" s="60">
        <v>31929.7</v>
      </c>
      <c r="BT41" s="60">
        <v>40079.6</v>
      </c>
      <c r="BU41" s="60">
        <v>8526.5</v>
      </c>
      <c r="BV41" s="60">
        <v>30979.5</v>
      </c>
      <c r="BW41" s="60">
        <v>12844</v>
      </c>
      <c r="BX41" s="60">
        <v>43462.4</v>
      </c>
      <c r="BY41" s="60">
        <v>1913.9</v>
      </c>
      <c r="BZ41" s="60">
        <v>1936</v>
      </c>
      <c r="CA41" s="60"/>
      <c r="CB41" s="60">
        <f>AVERAGE(BH30:BH41)</f>
        <v>2763.25</v>
      </c>
      <c r="CC41" s="60">
        <f>AVERAGE(BI30:BI41)</f>
        <v>1162.316666666667</v>
      </c>
      <c r="CD41" s="60">
        <f>AVERAGE(BJ30:BJ41)</f>
        <v>758.5999999999999</v>
      </c>
      <c r="CE41" s="60">
        <f>AVERAGE(BK30:BK41)</f>
        <v>5414.825</v>
      </c>
      <c r="CF41" s="60">
        <f>AVERAGE(BL30:BL41)</f>
        <v>5252.641666666667</v>
      </c>
      <c r="CG41" s="60">
        <f>AVERAGE(BM30:BM41)</f>
        <v>7024.875</v>
      </c>
      <c r="CH41" s="60">
        <f>AVERAGE(BN30:BN41)</f>
        <v>2400.5</v>
      </c>
      <c r="CI41" s="60">
        <f>AVERAGE(BO30:BO41)</f>
        <v>542.1083333333333</v>
      </c>
      <c r="CJ41" s="60"/>
      <c r="CK41" s="60">
        <f>AVERAGE(BQ30:BQ41)</f>
        <v>19525.833333333332</v>
      </c>
      <c r="CL41" s="60">
        <f>AVERAGE(BR30:BR41)</f>
        <v>78445.533333333340</v>
      </c>
      <c r="CM41" s="60">
        <f>AVERAGE(BS30:BS41)</f>
        <v>20642.166666666668</v>
      </c>
      <c r="CN41" s="60">
        <f>AVERAGE(BT30:BT41)</f>
        <v>38229.025</v>
      </c>
      <c r="CO41" s="60">
        <f>AVERAGE(BU30:BU41)</f>
        <v>8813.741666666667</v>
      </c>
      <c r="CP41" s="60">
        <f>AVERAGE(BV30:BV41)</f>
        <v>37834.908333333333</v>
      </c>
      <c r="CQ41" s="60">
        <f>AVERAGE(BW30:BW41)</f>
        <v>12937.608333333332</v>
      </c>
      <c r="CR41" s="60">
        <f>AVERAGE(BX30:BX41)</f>
        <v>48833.841666666674</v>
      </c>
      <c r="CS41" s="60">
        <f>AVERAGE(BY30:BY41)</f>
        <v>2230.991666666667</v>
      </c>
      <c r="CT41" s="60">
        <f>AVERAGE(BZ30:BZ41)</f>
        <v>3151.358333333334</v>
      </c>
      <c r="CU41" s="7"/>
      <c r="CV41" s="61">
        <v>501284687.0527152</v>
      </c>
      <c r="CW41" s="61">
        <v>1006825.133333333</v>
      </c>
      <c r="CX41" s="26">
        <v>9.6</v>
      </c>
      <c r="CY41" s="26">
        <v>57.2</v>
      </c>
      <c r="CZ41" s="7"/>
      <c r="DA41" s="62">
        <v>646.42305</v>
      </c>
      <c r="DB41" s="62">
        <v>677.9388</v>
      </c>
      <c r="DC41" s="62">
        <v>641.5206000000001</v>
      </c>
      <c r="DD41" s="62">
        <v>555.37755</v>
      </c>
      <c r="DE41" s="62">
        <v>614.9073000000001</v>
      </c>
      <c r="DF41" s="62">
        <v>549.0744</v>
      </c>
      <c r="DG41" s="62">
        <v>509.8548</v>
      </c>
      <c r="DH41" s="62">
        <v>516.8583</v>
      </c>
      <c r="DI41" s="62">
        <v>648.5241</v>
      </c>
      <c r="DJ41" s="62">
        <v>2108.75385</v>
      </c>
      <c r="DK41" s="11"/>
      <c r="DL41" s="2"/>
      <c r="DM41" s="4"/>
      <c r="DN41" s="63">
        <v>221.0362</v>
      </c>
      <c r="DO41" s="64">
        <f>AVERAGE(DN30:DN41)</f>
        <v>226.2943333333334</v>
      </c>
    </row>
    <row r="42" ht="12.75" customHeight="1">
      <c r="A42" s="50">
        <v>40210</v>
      </c>
      <c r="B42" s="51">
        <v>2373</v>
      </c>
      <c r="C42" s="51">
        <v>1950</v>
      </c>
      <c r="D42" s="51">
        <v>2830</v>
      </c>
      <c r="E42" s="51">
        <v>720</v>
      </c>
      <c r="F42" s="51">
        <v>2433</v>
      </c>
      <c r="G42" s="51">
        <v>2653</v>
      </c>
      <c r="H42" s="66">
        <f>AVERAGE(B37:B42)</f>
        <v>2389.5</v>
      </c>
      <c r="I42" s="66">
        <f>AVERAGE(C37:C42)</f>
        <v>1959.5</v>
      </c>
      <c r="J42" s="66">
        <f>AVERAGE(D37:D42)</f>
        <v>2792.833333333333</v>
      </c>
      <c r="K42" s="66">
        <f>AVERAGE(E37:E42)</f>
        <v>660</v>
      </c>
      <c r="L42" s="66">
        <f>AVERAGE(F37:F42)</f>
        <v>2354</v>
      </c>
      <c r="M42" s="66">
        <f>AVERAGE(G37:G42)</f>
        <v>2562</v>
      </c>
      <c r="N42" s="67">
        <f>AVERAGE(B31:B42)</f>
        <v>2151.833333333333</v>
      </c>
      <c r="O42" s="67">
        <f>AVERAGE(C31:C42)</f>
        <v>1809.75</v>
      </c>
      <c r="P42" s="67">
        <f>AVERAGE(D31:D42)</f>
        <v>2501.25</v>
      </c>
      <c r="Q42" s="67">
        <f>AVERAGE(E31:E42)</f>
        <v>531.6666666666666</v>
      </c>
      <c r="R42" s="67">
        <f>AVERAGE(F31:F42)</f>
        <v>2364</v>
      </c>
      <c r="S42" s="67">
        <f>AVERAGE(G31:G42)</f>
        <v>2503.5</v>
      </c>
      <c r="T42" s="52"/>
      <c r="U42" s="17">
        <v>10206</v>
      </c>
      <c r="V42" s="17">
        <v>7704</v>
      </c>
      <c r="W42" s="63">
        <v>1613</v>
      </c>
      <c r="X42" s="63">
        <v>6694.110736</v>
      </c>
      <c r="Y42" s="65">
        <f>AVERAGE(U31:U42)</f>
        <v>11106.533333333333</v>
      </c>
      <c r="Z42" s="65">
        <f>AVERAGE(V31:V42)</f>
        <v>8367.916666666666</v>
      </c>
      <c r="AA42" s="65">
        <f>AVERAGE(W31:W42)</f>
        <v>1427.083333333333</v>
      </c>
      <c r="AB42" s="65">
        <f>AVERAGE(X31:X42)</f>
        <v>7152.578849999999</v>
      </c>
      <c r="AC42" s="65"/>
      <c r="AD42" s="53">
        <v>4.167137171229736</v>
      </c>
      <c r="AE42" s="53">
        <v>3.333906427876649</v>
      </c>
      <c r="AF42" s="53">
        <f>AVERAGE(AD31:AD42)</f>
        <v>4.046578889832936</v>
      </c>
      <c r="AG42" s="53">
        <f>AVERAGE(AE31:AE42)</f>
        <v>3.326376827373692</v>
      </c>
      <c r="AH42" s="20"/>
      <c r="AI42" s="54">
        <v>151.4</v>
      </c>
      <c r="AJ42" s="54">
        <v>633</v>
      </c>
      <c r="AK42" s="54">
        <v>181.2</v>
      </c>
      <c r="AL42" s="55">
        <v>670.1</v>
      </c>
      <c r="AM42" s="55">
        <v>2614.6</v>
      </c>
      <c r="AN42" s="56">
        <v>71.10499999999999</v>
      </c>
      <c r="AO42" s="56">
        <v>53.35300000000001</v>
      </c>
      <c r="AP42" s="56">
        <f>AVERAGE(AI37:AI42)</f>
        <v>144.1833333333333</v>
      </c>
      <c r="AQ42" s="56">
        <f>AVERAGE(AJ37:AJ42)</f>
        <v>658.9333333333334</v>
      </c>
      <c r="AR42" s="56">
        <f>AVERAGE(AK37:AK42)</f>
        <v>195.2333333333333</v>
      </c>
      <c r="AS42" s="56">
        <f>AVERAGE(AL37:AL42)</f>
        <v>693.3333333333335</v>
      </c>
      <c r="AT42" s="56">
        <f>AVERAGE(AM37:AM42)</f>
        <v>2759.166666666667</v>
      </c>
      <c r="AU42" s="56">
        <f>AVERAGE(AN37:AN42)</f>
        <v>71.93816666666667</v>
      </c>
      <c r="AV42" s="56">
        <f>AVERAGE(AO37:AO42)</f>
        <v>51.51466666666667</v>
      </c>
      <c r="AW42" s="53">
        <f>AVERAGE(AI31:AI42)</f>
        <v>151.3083333333333</v>
      </c>
      <c r="AX42" s="53">
        <f>AVERAGE(AJ31:AJ42)</f>
        <v>680.875</v>
      </c>
      <c r="AY42" s="53">
        <f>AVERAGE(AK31:AK42)</f>
        <v>198.05</v>
      </c>
      <c r="AZ42" s="53">
        <f>AVERAGE(AL31:AL42)</f>
        <v>716.4166666666666</v>
      </c>
      <c r="BA42" s="53">
        <f>AVERAGE(AM31:AM42)</f>
        <v>2764.783333333333</v>
      </c>
      <c r="BB42" s="53">
        <f>AVERAGE(AN31:AN42)</f>
        <v>89.294</v>
      </c>
      <c r="BC42" s="53">
        <f>AVERAGE(AO31:AO42)</f>
        <v>53.05991666666667</v>
      </c>
      <c r="BD42" s="53"/>
      <c r="BE42" s="57">
        <v>98178</v>
      </c>
      <c r="BF42" s="57">
        <v>257421</v>
      </c>
      <c r="BG42" s="7"/>
      <c r="BH42" s="60">
        <v>2691.1</v>
      </c>
      <c r="BI42" s="60">
        <v>278.7</v>
      </c>
      <c r="BJ42" s="60">
        <v>560.7</v>
      </c>
      <c r="BK42" s="60">
        <v>4849.7</v>
      </c>
      <c r="BL42" s="60">
        <v>3266.9</v>
      </c>
      <c r="BM42" s="60">
        <v>5559.6</v>
      </c>
      <c r="BN42" s="60">
        <v>2429.9</v>
      </c>
      <c r="BO42" s="60">
        <v>717.4</v>
      </c>
      <c r="BP42" s="60"/>
      <c r="BQ42" s="60">
        <v>22819.1</v>
      </c>
      <c r="BR42" s="60">
        <v>90116.3</v>
      </c>
      <c r="BS42" s="60">
        <v>33085.7</v>
      </c>
      <c r="BT42" s="60">
        <v>38671.9</v>
      </c>
      <c r="BU42" s="60">
        <v>9178.799999999999</v>
      </c>
      <c r="BV42" s="60">
        <v>28312.6</v>
      </c>
      <c r="BW42" s="60">
        <v>12322</v>
      </c>
      <c r="BX42" s="60">
        <v>46880.3</v>
      </c>
      <c r="BY42" s="60">
        <v>1703.7</v>
      </c>
      <c r="BZ42" s="60">
        <v>1850.3</v>
      </c>
      <c r="CA42" s="60"/>
      <c r="CB42" s="60">
        <f>AVERAGE(BH31:BH42)</f>
        <v>2812.65</v>
      </c>
      <c r="CC42" s="60">
        <f>AVERAGE(BI31:BI42)</f>
        <v>1032.316666666667</v>
      </c>
      <c r="CD42" s="60">
        <f>AVERAGE(BJ31:BJ42)</f>
        <v>736.15</v>
      </c>
      <c r="CE42" s="60">
        <f>AVERAGE(BK31:BK42)</f>
        <v>5421.95</v>
      </c>
      <c r="CF42" s="60">
        <f>AVERAGE(BL31:BL42)</f>
        <v>5218.250000000001</v>
      </c>
      <c r="CG42" s="60">
        <f>AVERAGE(BM31:BM42)</f>
        <v>7121.316666666667</v>
      </c>
      <c r="CH42" s="60">
        <f>AVERAGE(BN31:BN42)</f>
        <v>2499.866666666666</v>
      </c>
      <c r="CI42" s="60">
        <f>AVERAGE(BO31:BO42)</f>
        <v>554.775</v>
      </c>
      <c r="CJ42" s="60"/>
      <c r="CK42" s="60">
        <f>AVERAGE(BQ31:BQ42)</f>
        <v>19966.275</v>
      </c>
      <c r="CL42" s="60">
        <f>AVERAGE(BR31:BR42)</f>
        <v>79795.950000000012</v>
      </c>
      <c r="CM42" s="60">
        <f>AVERAGE(BS31:BS42)</f>
        <v>22029.141666666666</v>
      </c>
      <c r="CN42" s="60">
        <f>AVERAGE(BT31:BT42)</f>
        <v>38261.175</v>
      </c>
      <c r="CO42" s="60">
        <f>AVERAGE(BU31:BU42)</f>
        <v>8918.291666666668</v>
      </c>
      <c r="CP42" s="60">
        <f>AVERAGE(BV31:BV42)</f>
        <v>37783.083333333336</v>
      </c>
      <c r="CQ42" s="60">
        <f>AVERAGE(BW31:BW42)</f>
        <v>12944.6</v>
      </c>
      <c r="CR42" s="60">
        <f>AVERAGE(BX31:BX42)</f>
        <v>49448.625</v>
      </c>
      <c r="CS42" s="60">
        <f>AVERAGE(BY31:BY42)</f>
        <v>2253</v>
      </c>
      <c r="CT42" s="60">
        <f>AVERAGE(BZ31:BZ42)</f>
        <v>3057.6</v>
      </c>
      <c r="CU42" s="7"/>
      <c r="CV42" s="61">
        <v>501383492.6058403</v>
      </c>
      <c r="CW42" s="61">
        <v>1006825.133333333</v>
      </c>
      <c r="CX42" s="26">
        <v>9.699999999999999</v>
      </c>
      <c r="CY42" s="26">
        <v>55.8</v>
      </c>
      <c r="CZ42" s="7"/>
      <c r="DA42" s="62">
        <v>668.15228</v>
      </c>
      <c r="DB42" s="62">
        <v>693.00696</v>
      </c>
      <c r="DC42" s="62">
        <v>652.8008600000001</v>
      </c>
      <c r="DD42" s="62">
        <v>583.35396</v>
      </c>
      <c r="DE42" s="62">
        <v>653.53188</v>
      </c>
      <c r="DF42" s="62">
        <v>583.35396</v>
      </c>
      <c r="DG42" s="62">
        <v>537.2997</v>
      </c>
      <c r="DH42" s="62">
        <v>550.45806</v>
      </c>
      <c r="DI42" s="62">
        <v>649.14576</v>
      </c>
      <c r="DJ42" s="62">
        <v>2128.73024</v>
      </c>
      <c r="DK42" s="11"/>
      <c r="DL42" s="2"/>
      <c r="DM42" s="4"/>
      <c r="DN42" s="63">
        <v>223.2616</v>
      </c>
      <c r="DO42" s="64">
        <f>AVERAGE(DN31:DN42)</f>
        <v>225.8779166666666</v>
      </c>
    </row>
    <row r="43" ht="12.75" customHeight="1">
      <c r="A43" s="50">
        <v>40238</v>
      </c>
      <c r="B43" s="51">
        <v>2423</v>
      </c>
      <c r="C43" s="51">
        <v>2018</v>
      </c>
      <c r="D43" s="51">
        <v>2798</v>
      </c>
      <c r="E43" s="51">
        <v>710</v>
      </c>
      <c r="F43" s="51">
        <v>2390</v>
      </c>
      <c r="G43" s="51">
        <v>2648</v>
      </c>
      <c r="H43" s="66">
        <f>AVERAGE(B38:B43)</f>
        <v>2443.333333333333</v>
      </c>
      <c r="I43" s="66">
        <f>AVERAGE(C38:C43)</f>
        <v>2002.833333333333</v>
      </c>
      <c r="J43" s="66">
        <f>AVERAGE(D38:D43)</f>
        <v>2857.833333333333</v>
      </c>
      <c r="K43" s="66">
        <f>AVERAGE(E38:E43)</f>
        <v>688.3333333333334</v>
      </c>
      <c r="L43" s="66">
        <f>AVERAGE(F38:F43)</f>
        <v>2379</v>
      </c>
      <c r="M43" s="66">
        <f>AVERAGE(G38:G43)</f>
        <v>2599.166666666667</v>
      </c>
      <c r="N43" s="67">
        <f>AVERAGE(B32:B43)</f>
        <v>2201.916666666667</v>
      </c>
      <c r="O43" s="67">
        <f>AVERAGE(C32:C43)</f>
        <v>1842.25</v>
      </c>
      <c r="P43" s="67">
        <f>AVERAGE(D32:D43)</f>
        <v>2555.75</v>
      </c>
      <c r="Q43" s="67">
        <f>AVERAGE(E32:E43)</f>
        <v>560.8333333333334</v>
      </c>
      <c r="R43" s="67">
        <f>AVERAGE(F32:F43)</f>
        <v>2355.166666666667</v>
      </c>
      <c r="S43" s="67">
        <f>AVERAGE(G32:G43)</f>
        <v>2523.666666666667</v>
      </c>
      <c r="T43" s="52"/>
      <c r="U43" s="17">
        <v>11692.5</v>
      </c>
      <c r="V43" s="17">
        <v>8860</v>
      </c>
      <c r="W43" s="63">
        <v>1468</v>
      </c>
      <c r="X43" s="63">
        <v>7535.977488</v>
      </c>
      <c r="Y43" s="65">
        <f>AVERAGE(U32:U43)</f>
        <v>11103.725</v>
      </c>
      <c r="Z43" s="65">
        <f>AVERAGE(V32:V43)</f>
        <v>8368.333333333334</v>
      </c>
      <c r="AA43" s="65">
        <f>AVERAGE(W32:W43)</f>
        <v>1427.75</v>
      </c>
      <c r="AB43" s="65">
        <f>AVERAGE(X32:X43)</f>
        <v>7157.454964</v>
      </c>
      <c r="AC43" s="65"/>
      <c r="AD43" s="53">
        <v>4.124703355984999</v>
      </c>
      <c r="AE43" s="53">
        <v>3.335113856467678</v>
      </c>
      <c r="AF43" s="53">
        <f>AVERAGE(AD32:AD43)</f>
        <v>4.049104380104454</v>
      </c>
      <c r="AG43" s="53">
        <f>AVERAGE(AE32:AE43)</f>
        <v>3.326920406551876</v>
      </c>
      <c r="AH43" s="20"/>
      <c r="AI43" s="54">
        <v>166.6</v>
      </c>
      <c r="AJ43" s="54">
        <v>741.3</v>
      </c>
      <c r="AK43" s="54">
        <v>220</v>
      </c>
      <c r="AL43" s="55">
        <v>811.9</v>
      </c>
      <c r="AM43" s="55">
        <v>2910.6</v>
      </c>
      <c r="AN43" s="56">
        <v>87.685</v>
      </c>
      <c r="AO43" s="56">
        <v>51.224</v>
      </c>
      <c r="AP43" s="56">
        <f>AVERAGE(AI38:AI43)</f>
        <v>150.25</v>
      </c>
      <c r="AQ43" s="56">
        <f>AVERAGE(AJ38:AJ43)</f>
        <v>669.5666666666666</v>
      </c>
      <c r="AR43" s="56">
        <f>AVERAGE(AK38:AK43)</f>
        <v>199.6666666666667</v>
      </c>
      <c r="AS43" s="56">
        <f>AVERAGE(AL38:AL43)</f>
        <v>704.8499999999999</v>
      </c>
      <c r="AT43" s="56">
        <f>AVERAGE(AM38:AM43)</f>
        <v>2785.066666666667</v>
      </c>
      <c r="AU43" s="56">
        <f>AVERAGE(AN38:AN43)</f>
        <v>76.461</v>
      </c>
      <c r="AV43" s="56">
        <f>AVERAGE(AO38:AO43)</f>
        <v>52.61566666666667</v>
      </c>
      <c r="AW43" s="53">
        <f>AVERAGE(AI32:AI43)</f>
        <v>150.725</v>
      </c>
      <c r="AX43" s="53">
        <f>AVERAGE(AJ32:AJ43)</f>
        <v>683.5166666666665</v>
      </c>
      <c r="AY43" s="53">
        <f>AVERAGE(AK32:AK43)</f>
        <v>199.6666666666667</v>
      </c>
      <c r="AZ43" s="53">
        <f>AVERAGE(AL32:AL43)</f>
        <v>721.7166666666666</v>
      </c>
      <c r="BA43" s="53">
        <f>AVERAGE(AM32:AM43)</f>
        <v>2768.091666666667</v>
      </c>
      <c r="BB43" s="53">
        <f>AVERAGE(AN32:AN43)</f>
        <v>87.81650000000002</v>
      </c>
      <c r="BC43" s="53">
        <f>AVERAGE(AO32:AO43)</f>
        <v>52.93725</v>
      </c>
      <c r="BD43" s="53"/>
      <c r="BE43" s="57">
        <v>93653</v>
      </c>
      <c r="BF43" s="57">
        <v>257351</v>
      </c>
      <c r="BG43" s="7"/>
      <c r="BH43" s="60">
        <v>3194.4</v>
      </c>
      <c r="BI43" s="60">
        <v>704</v>
      </c>
      <c r="BJ43" s="60">
        <v>913.5</v>
      </c>
      <c r="BK43" s="60">
        <v>6249.7</v>
      </c>
      <c r="BL43" s="60">
        <v>3037.2</v>
      </c>
      <c r="BM43" s="60">
        <v>7420.6</v>
      </c>
      <c r="BN43" s="60">
        <v>1671.7</v>
      </c>
      <c r="BO43" s="60">
        <v>686.4</v>
      </c>
      <c r="BP43" s="60"/>
      <c r="BQ43" s="60">
        <v>25742.4</v>
      </c>
      <c r="BR43" s="60">
        <v>87952.7</v>
      </c>
      <c r="BS43" s="60">
        <v>28551.4</v>
      </c>
      <c r="BT43" s="60">
        <v>37609.5</v>
      </c>
      <c r="BU43" s="60">
        <v>11087.5</v>
      </c>
      <c r="BV43" s="60">
        <v>36732.5</v>
      </c>
      <c r="BW43" s="60">
        <v>13663.6</v>
      </c>
      <c r="BX43" s="60">
        <v>57176.4</v>
      </c>
      <c r="BY43" s="60">
        <v>2578.2</v>
      </c>
      <c r="BZ43" s="60">
        <v>2366.8</v>
      </c>
      <c r="CA43" s="60"/>
      <c r="CB43" s="60">
        <f>AVERAGE(BH32:BH43)</f>
        <v>2868.408333333333</v>
      </c>
      <c r="CC43" s="60">
        <f>AVERAGE(BI32:BI43)</f>
        <v>908.6083333333335</v>
      </c>
      <c r="CD43" s="60">
        <f>AVERAGE(BJ32:BJ43)</f>
        <v>730.5583333333334</v>
      </c>
      <c r="CE43" s="60">
        <f>AVERAGE(BK32:BK43)</f>
        <v>5458.066666666667</v>
      </c>
      <c r="CF43" s="60">
        <f>AVERAGE(BL32:BL43)</f>
        <v>5259.141666666667</v>
      </c>
      <c r="CG43" s="60">
        <f>AVERAGE(BM32:BM43)</f>
        <v>7099.441666666667</v>
      </c>
      <c r="CH43" s="60">
        <f>AVERAGE(BN32:BN43)</f>
        <v>2466.808333333333</v>
      </c>
      <c r="CI43" s="60">
        <f>AVERAGE(BO32:BO43)</f>
        <v>559.5666666666666</v>
      </c>
      <c r="CJ43" s="60"/>
      <c r="CK43" s="60">
        <f>AVERAGE(BQ32:BQ43)</f>
        <v>20626.233333333334</v>
      </c>
      <c r="CL43" s="60">
        <f>AVERAGE(BR32:BR43)</f>
        <v>80948.008333333346</v>
      </c>
      <c r="CM43" s="60">
        <f>AVERAGE(BS32:BS43)</f>
        <v>23253.641666666666</v>
      </c>
      <c r="CN43" s="60">
        <f>AVERAGE(BT32:BT43)</f>
        <v>38212.05</v>
      </c>
      <c r="CO43" s="60">
        <f>AVERAGE(BU32:BU43)</f>
        <v>9152.683333333334</v>
      </c>
      <c r="CP43" s="60">
        <f>AVERAGE(BV32:BV43)</f>
        <v>38122.45</v>
      </c>
      <c r="CQ43" s="60">
        <f>AVERAGE(BW32:BW43)</f>
        <v>12961.175</v>
      </c>
      <c r="CR43" s="60">
        <f>AVERAGE(BX32:BX43)</f>
        <v>50273.566666666673</v>
      </c>
      <c r="CS43" s="60">
        <f>AVERAGE(BY32:BY43)</f>
        <v>2282.075</v>
      </c>
      <c r="CT43" s="60">
        <f>AVERAGE(BZ32:BZ43)</f>
        <v>3011.291666666667</v>
      </c>
      <c r="CU43" s="7"/>
      <c r="CV43" s="61">
        <v>501482317.6340014</v>
      </c>
      <c r="CW43" s="61">
        <v>1006825.133333333</v>
      </c>
      <c r="CX43" s="26">
        <v>9.699999999999999</v>
      </c>
      <c r="CY43" s="26">
        <v>58.8</v>
      </c>
      <c r="CZ43" s="7"/>
      <c r="DA43" s="62">
        <v>673.9158</v>
      </c>
      <c r="DB43" s="62">
        <v>698.9574799999999</v>
      </c>
      <c r="DC43" s="62">
        <v>660.6584399999999</v>
      </c>
      <c r="DD43" s="62">
        <v>612.78464</v>
      </c>
      <c r="DE43" s="62">
        <v>732.8374</v>
      </c>
      <c r="DF43" s="62">
        <v>678.33492</v>
      </c>
      <c r="DG43" s="62">
        <v>607.6289999999999</v>
      </c>
      <c r="DH43" s="62">
        <v>615.7307199999999</v>
      </c>
      <c r="DI43" s="62">
        <v>703.3765999999999</v>
      </c>
      <c r="DJ43" s="62">
        <v>2154.321</v>
      </c>
      <c r="DK43" s="11"/>
      <c r="DL43" s="2"/>
      <c r="DM43" s="4"/>
      <c r="DN43" s="63">
        <v>229.7353</v>
      </c>
      <c r="DO43" s="64">
        <f>AVERAGE(DN32:DN43)</f>
        <v>225.5734833333333</v>
      </c>
    </row>
    <row r="44" ht="12.75" customHeight="1">
      <c r="A44" s="50">
        <v>40269</v>
      </c>
      <c r="B44" s="51">
        <v>2595</v>
      </c>
      <c r="C44" s="51">
        <v>2173</v>
      </c>
      <c r="D44" s="51">
        <v>2903</v>
      </c>
      <c r="E44" s="51">
        <v>730</v>
      </c>
      <c r="F44" s="51">
        <v>2565</v>
      </c>
      <c r="G44" s="51">
        <v>2700</v>
      </c>
      <c r="H44" s="66">
        <f>AVERAGE(B39:B44)</f>
        <v>2485.833333333333</v>
      </c>
      <c r="I44" s="66">
        <f>AVERAGE(C39:C44)</f>
        <v>2050.833333333333</v>
      </c>
      <c r="J44" s="66">
        <f>AVERAGE(D39:D44)</f>
        <v>2900.833333333333</v>
      </c>
      <c r="K44" s="66">
        <f>AVERAGE(E39:E44)</f>
        <v>706.6666666666666</v>
      </c>
      <c r="L44" s="66">
        <f>AVERAGE(F39:F44)</f>
        <v>2424.333333333333</v>
      </c>
      <c r="M44" s="66">
        <f>AVERAGE(G39:G44)</f>
        <v>2639.5</v>
      </c>
      <c r="N44" s="67">
        <f>AVERAGE(B33:B44)</f>
        <v>2261.666666666667</v>
      </c>
      <c r="O44" s="67">
        <f>AVERAGE(C33:C44)</f>
        <v>1886.25</v>
      </c>
      <c r="P44" s="67">
        <f>AVERAGE(D33:D44)</f>
        <v>2616.166666666667</v>
      </c>
      <c r="Q44" s="67">
        <f>AVERAGE(E33:E44)</f>
        <v>590.8333333333334</v>
      </c>
      <c r="R44" s="67">
        <f>AVERAGE(F33:F44)</f>
        <v>2367.416666666667</v>
      </c>
      <c r="S44" s="67">
        <f>AVERAGE(G33:G44)</f>
        <v>2549.916666666667</v>
      </c>
      <c r="T44" s="52"/>
      <c r="U44" s="17">
        <v>11849.8</v>
      </c>
      <c r="V44" s="17">
        <v>9018</v>
      </c>
      <c r="W44" s="63">
        <v>952</v>
      </c>
      <c r="X44" s="63">
        <v>7447.98064</v>
      </c>
      <c r="Y44" s="65">
        <f>AVERAGE(U33:U44)</f>
        <v>11100.983333333335</v>
      </c>
      <c r="Z44" s="65">
        <f>AVERAGE(V33:V44)</f>
        <v>8366.416666666666</v>
      </c>
      <c r="AA44" s="65">
        <f>AVERAGE(W33:W44)</f>
        <v>1414.666666666667</v>
      </c>
      <c r="AB44" s="65">
        <f>AVERAGE(X33:X44)</f>
        <v>7167.736382666667</v>
      </c>
      <c r="AC44" s="65"/>
      <c r="AD44" s="53">
        <v>4.02828593743295</v>
      </c>
      <c r="AE44" s="53">
        <v>3.335385530555987</v>
      </c>
      <c r="AF44" s="53">
        <f>AVERAGE(AD33:AD44)</f>
        <v>4.050007117115551</v>
      </c>
      <c r="AG44" s="53">
        <f>AVERAGE(AE33:AE44)</f>
        <v>3.328659963239515</v>
      </c>
      <c r="AH44" s="20"/>
      <c r="AI44" s="54">
        <v>170.1</v>
      </c>
      <c r="AJ44" s="54">
        <v>704.7</v>
      </c>
      <c r="AK44" s="54">
        <v>195.1</v>
      </c>
      <c r="AL44" s="55">
        <v>739.1</v>
      </c>
      <c r="AM44" s="55">
        <v>2730.4</v>
      </c>
      <c r="AN44" s="56">
        <v>106.225</v>
      </c>
      <c r="AO44" s="56">
        <v>56.71700000000001</v>
      </c>
      <c r="AP44" s="56">
        <f>AVERAGE(AI39:AI44)</f>
        <v>155.6333333333334</v>
      </c>
      <c r="AQ44" s="56">
        <f>AVERAGE(AJ39:AJ44)</f>
        <v>672.1166666666667</v>
      </c>
      <c r="AR44" s="56">
        <f>AVERAGE(AK39:AK44)</f>
        <v>198.1166666666666</v>
      </c>
      <c r="AS44" s="56">
        <f>AVERAGE(AL39:AL44)</f>
        <v>706.1666666666666</v>
      </c>
      <c r="AT44" s="56">
        <f>AVERAGE(AM39:AM44)</f>
        <v>2769.466666666667</v>
      </c>
      <c r="AU44" s="56">
        <f>AVERAGE(AN39:AN44)</f>
        <v>83.79516666666667</v>
      </c>
      <c r="AV44" s="56">
        <f>AVERAGE(AO39:AO44)</f>
        <v>53.8175</v>
      </c>
      <c r="AW44" s="53">
        <f>AVERAGE(AI33:AI44)</f>
        <v>150.8416666666667</v>
      </c>
      <c r="AX44" s="53">
        <f>AVERAGE(AJ33:AJ44)</f>
        <v>683.8833333333333</v>
      </c>
      <c r="AY44" s="53">
        <f>AVERAGE(AK33:AK44)</f>
        <v>198.85</v>
      </c>
      <c r="AZ44" s="53">
        <f>AVERAGE(AL33:AL44)</f>
        <v>721.15</v>
      </c>
      <c r="BA44" s="53">
        <f>AVERAGE(AM33:AM44)</f>
        <v>2762.858333333333</v>
      </c>
      <c r="BB44" s="53">
        <f>AVERAGE(AN33:AN44)</f>
        <v>87.17116666666668</v>
      </c>
      <c r="BC44" s="53">
        <f>AVERAGE(AO33:AO44)</f>
        <v>52.81916666666667</v>
      </c>
      <c r="BD44" s="53"/>
      <c r="BE44" s="57">
        <v>103465.5</v>
      </c>
      <c r="BF44" s="57">
        <v>257129.5</v>
      </c>
      <c r="BG44" s="7"/>
      <c r="BH44" s="60">
        <v>2548.6</v>
      </c>
      <c r="BI44" s="60">
        <v>1414.7</v>
      </c>
      <c r="BJ44" s="60">
        <v>967.8</v>
      </c>
      <c r="BK44" s="60">
        <v>6889.2</v>
      </c>
      <c r="BL44" s="60">
        <v>2252.6</v>
      </c>
      <c r="BM44" s="60">
        <v>6539.7</v>
      </c>
      <c r="BN44" s="60">
        <v>1375.8</v>
      </c>
      <c r="BO44" s="60">
        <v>652.9</v>
      </c>
      <c r="BP44" s="60"/>
      <c r="BQ44" s="60">
        <v>24731.6</v>
      </c>
      <c r="BR44" s="60">
        <v>78055.399999999994</v>
      </c>
      <c r="BS44" s="60">
        <v>26693.8</v>
      </c>
      <c r="BT44" s="60">
        <v>31974.4</v>
      </c>
      <c r="BU44" s="60">
        <v>9232.9</v>
      </c>
      <c r="BV44" s="60">
        <v>37911.4</v>
      </c>
      <c r="BW44" s="60">
        <v>12564.9</v>
      </c>
      <c r="BX44" s="60">
        <v>54994.6</v>
      </c>
      <c r="BY44" s="60">
        <v>2609.9</v>
      </c>
      <c r="BZ44" s="60">
        <v>1903.3</v>
      </c>
      <c r="CA44" s="60"/>
      <c r="CB44" s="60">
        <f>AVERAGE(BH33:BH44)</f>
        <v>2852.108333333334</v>
      </c>
      <c r="CC44" s="60">
        <f>AVERAGE(BI33:BI44)</f>
        <v>786.1583333333333</v>
      </c>
      <c r="CD44" s="60">
        <f>AVERAGE(BJ33:BJ44)</f>
        <v>723.3666666666667</v>
      </c>
      <c r="CE44" s="60">
        <f>AVERAGE(BK33:BK44)</f>
        <v>5397.408333333332</v>
      </c>
      <c r="CF44" s="60">
        <f>AVERAGE(BL33:BL44)</f>
        <v>5292.158333333334</v>
      </c>
      <c r="CG44" s="60">
        <f>AVERAGE(BM33:BM44)</f>
        <v>7067.058333333333</v>
      </c>
      <c r="CH44" s="60">
        <f>AVERAGE(BN33:BN44)</f>
        <v>2383.425</v>
      </c>
      <c r="CI44" s="60">
        <f>AVERAGE(BO33:BO44)</f>
        <v>567.4166666666666</v>
      </c>
      <c r="CJ44" s="60"/>
      <c r="CK44" s="60">
        <f>AVERAGE(BQ33:BQ44)</f>
        <v>21282.258333333335</v>
      </c>
      <c r="CL44" s="60">
        <f>AVERAGE(BR33:BR44)</f>
        <v>80576.625</v>
      </c>
      <c r="CM44" s="60">
        <f>AVERAGE(BS33:BS44)</f>
        <v>24218.650000000005</v>
      </c>
      <c r="CN44" s="60">
        <f>AVERAGE(BT33:BT44)</f>
        <v>37299.075</v>
      </c>
      <c r="CO44" s="60">
        <f>AVERAGE(BU33:BU44)</f>
        <v>9196.683333333332</v>
      </c>
      <c r="CP44" s="60">
        <f>AVERAGE(BV33:BV44)</f>
        <v>38175.466666666667</v>
      </c>
      <c r="CQ44" s="60">
        <f>AVERAGE(BW33:BW44)</f>
        <v>12838.408333333333</v>
      </c>
      <c r="CR44" s="60">
        <f>AVERAGE(BX33:BX44)</f>
        <v>50947.083333333321</v>
      </c>
      <c r="CS44" s="60">
        <f>AVERAGE(BY33:BY44)</f>
        <v>2314.866666666667</v>
      </c>
      <c r="CT44" s="60">
        <f>AVERAGE(BZ33:BZ44)</f>
        <v>2989.766666666667</v>
      </c>
      <c r="CU44" s="7"/>
      <c r="CV44" s="61">
        <v>501581162.1410372</v>
      </c>
      <c r="CW44" s="61">
        <v>1024703.133333333</v>
      </c>
      <c r="CX44" s="26">
        <v>9.699999999999999</v>
      </c>
      <c r="CY44" s="26">
        <v>58.1</v>
      </c>
      <c r="CZ44" s="7"/>
      <c r="DA44" s="62">
        <v>671.0970199999999</v>
      </c>
      <c r="DB44" s="62">
        <v>687.46524</v>
      </c>
      <c r="DC44" s="62">
        <v>676.30509</v>
      </c>
      <c r="DD44" s="62">
        <v>617.5282999999999</v>
      </c>
      <c r="DE44" s="62">
        <v>758.8901999999999</v>
      </c>
      <c r="DF44" s="62">
        <v>699.3693999999999</v>
      </c>
      <c r="DG44" s="62">
        <v>625.71241</v>
      </c>
      <c r="DH44" s="62">
        <v>634.64053</v>
      </c>
      <c r="DI44" s="62">
        <v>810.9708999999999</v>
      </c>
      <c r="DJ44" s="62">
        <v>2154.65296</v>
      </c>
      <c r="DK44" s="11"/>
      <c r="DL44" s="2"/>
      <c r="DM44" s="4"/>
      <c r="DN44" s="63">
        <v>231.3635</v>
      </c>
      <c r="DO44" s="64">
        <f>AVERAGE(DN33:DN44)</f>
        <v>225.42635</v>
      </c>
    </row>
    <row r="45" ht="12.75" customHeight="1">
      <c r="A45" s="50">
        <v>40299</v>
      </c>
      <c r="B45" s="51">
        <v>2860</v>
      </c>
      <c r="C45" s="51">
        <v>2382</v>
      </c>
      <c r="D45" s="51">
        <v>3256</v>
      </c>
      <c r="E45" s="51">
        <v>770</v>
      </c>
      <c r="F45" s="51">
        <v>2790</v>
      </c>
      <c r="G45" s="51">
        <v>2730</v>
      </c>
      <c r="H45" s="66">
        <f>AVERAGE(B40:B45)</f>
        <v>2545.833333333333</v>
      </c>
      <c r="I45" s="66">
        <f>AVERAGE(C40:C45)</f>
        <v>2104.166666666667</v>
      </c>
      <c r="J45" s="66">
        <f>AVERAGE(D40:D45)</f>
        <v>2960.5</v>
      </c>
      <c r="K45" s="66">
        <f>AVERAGE(E40:E45)</f>
        <v>721.6666666666666</v>
      </c>
      <c r="L45" s="66">
        <f>AVERAGE(F40:F45)</f>
        <v>2492</v>
      </c>
      <c r="M45" s="66">
        <f>AVERAGE(G40:G45)</f>
        <v>2666.833333333333</v>
      </c>
      <c r="N45" s="67">
        <f>AVERAGE(B34:B45)</f>
        <v>2339.5</v>
      </c>
      <c r="O45" s="67">
        <f>AVERAGE(C34:C45)</f>
        <v>1946.25</v>
      </c>
      <c r="P45" s="67">
        <f>AVERAGE(D34:D45)</f>
        <v>2705.5</v>
      </c>
      <c r="Q45" s="67">
        <f>AVERAGE(E34:E45)</f>
        <v>623.3333333333334</v>
      </c>
      <c r="R45" s="67">
        <f>AVERAGE(F34:F45)</f>
        <v>2401.75</v>
      </c>
      <c r="S45" s="67">
        <f>AVERAGE(G34:G45)</f>
        <v>2570.916666666667</v>
      </c>
      <c r="T45" s="52"/>
      <c r="U45" s="17">
        <v>12597.6</v>
      </c>
      <c r="V45" s="17">
        <v>9597</v>
      </c>
      <c r="W45" s="63">
        <v>493</v>
      </c>
      <c r="X45" s="63">
        <v>7730.568456</v>
      </c>
      <c r="Y45" s="65">
        <f>AVERAGE(U34:U45)</f>
        <v>11119.008333333333</v>
      </c>
      <c r="Z45" s="65">
        <f>AVERAGE(V34:V45)</f>
        <v>8384</v>
      </c>
      <c r="AA45" s="65">
        <f>AVERAGE(W34:W45)</f>
        <v>1417.75</v>
      </c>
      <c r="AB45" s="65">
        <f>AVERAGE(X34:X45)</f>
        <v>7176.732623999999</v>
      </c>
      <c r="AC45" s="65"/>
      <c r="AD45" s="53">
        <v>3.934091498942815</v>
      </c>
      <c r="AE45" s="53">
        <v>3.337097355223028</v>
      </c>
      <c r="AF45" s="53">
        <f>AVERAGE(AD34:AD45)</f>
        <v>4.049563702064044</v>
      </c>
      <c r="AG45" s="53">
        <f>AVERAGE(AE34:AE45)</f>
        <v>3.332280676110678</v>
      </c>
      <c r="AH45" s="20"/>
      <c r="AI45" s="54">
        <v>168.3</v>
      </c>
      <c r="AJ45" s="54">
        <v>737.4</v>
      </c>
      <c r="AK45" s="54">
        <v>203.4</v>
      </c>
      <c r="AL45" s="55">
        <v>767.5</v>
      </c>
      <c r="AM45" s="55">
        <v>2784.1</v>
      </c>
      <c r="AN45" s="56">
        <v>118.122</v>
      </c>
      <c r="AO45" s="56">
        <v>56.93200000000001</v>
      </c>
      <c r="AP45" s="56">
        <f>AVERAGE(AI40:AI45)</f>
        <v>161.8166666666667</v>
      </c>
      <c r="AQ45" s="56">
        <f>AVERAGE(AJ40:AJ45)</f>
        <v>686.8833333333332</v>
      </c>
      <c r="AR45" s="56">
        <f>AVERAGE(AK40:AK45)</f>
        <v>199.3666666666667</v>
      </c>
      <c r="AS45" s="56">
        <f>AVERAGE(AL40:AL45)</f>
        <v>721.1</v>
      </c>
      <c r="AT45" s="56">
        <f>AVERAGE(AM40:AM45)</f>
        <v>2781.533333333333</v>
      </c>
      <c r="AU45" s="56">
        <f>AVERAGE(AN40:AN45)</f>
        <v>93.40316666666666</v>
      </c>
      <c r="AV45" s="56">
        <f>AVERAGE(AO40:AO45)</f>
        <v>55.32483333333334</v>
      </c>
      <c r="AW45" s="53">
        <f>AVERAGE(AI34:AI45)</f>
        <v>151.025</v>
      </c>
      <c r="AX45" s="53">
        <f>AVERAGE(AJ34:AJ45)</f>
        <v>685.7333333333332</v>
      </c>
      <c r="AY45" s="53">
        <f>AVERAGE(AK34:AK45)</f>
        <v>199.0416666666667</v>
      </c>
      <c r="AZ45" s="53">
        <f>AVERAGE(AL34:AL45)</f>
        <v>722.0416666666666</v>
      </c>
      <c r="BA45" s="53">
        <f>AVERAGE(AM34:AM45)</f>
        <v>2759.433333333333</v>
      </c>
      <c r="BB45" s="53">
        <f>AVERAGE(AN34:AN45)</f>
        <v>87.03325000000001</v>
      </c>
      <c r="BC45" s="53">
        <f>AVERAGE(AO34:AO45)</f>
        <v>52.30758333333333</v>
      </c>
      <c r="BD45" s="53"/>
      <c r="BE45" s="57">
        <v>110664</v>
      </c>
      <c r="BF45" s="57">
        <v>253486</v>
      </c>
      <c r="BG45" s="7"/>
      <c r="BH45" s="60">
        <v>3000</v>
      </c>
      <c r="BI45" s="60">
        <v>1590.3</v>
      </c>
      <c r="BJ45" s="60">
        <v>1004.5</v>
      </c>
      <c r="BK45" s="60">
        <v>7821.3</v>
      </c>
      <c r="BL45" s="60">
        <v>4197.6</v>
      </c>
      <c r="BM45" s="60">
        <v>7764.3</v>
      </c>
      <c r="BN45" s="60">
        <v>1321.8</v>
      </c>
      <c r="BO45" s="60">
        <v>551.3</v>
      </c>
      <c r="BP45" s="60"/>
      <c r="BQ45" s="60">
        <v>21409.7</v>
      </c>
      <c r="BR45" s="60">
        <v>86242.399999999994</v>
      </c>
      <c r="BS45" s="60">
        <v>25811.9</v>
      </c>
      <c r="BT45" s="60">
        <v>41466.7</v>
      </c>
      <c r="BU45" s="60">
        <v>9852.799999999999</v>
      </c>
      <c r="BV45" s="60">
        <v>33922.8</v>
      </c>
      <c r="BW45" s="60">
        <v>13220.9</v>
      </c>
      <c r="BX45" s="60">
        <v>56522.7</v>
      </c>
      <c r="BY45" s="60">
        <v>2273.5</v>
      </c>
      <c r="BZ45" s="60">
        <v>2163.3</v>
      </c>
      <c r="CA45" s="60"/>
      <c r="CB45" s="60">
        <f>AVERAGE(BH34:BH45)</f>
        <v>2869.666666666667</v>
      </c>
      <c r="CC45" s="60">
        <f>AVERAGE(BI34:BI45)</f>
        <v>757.6083333333332</v>
      </c>
      <c r="CD45" s="60">
        <f>AVERAGE(BJ34:BJ45)</f>
        <v>736.5333333333334</v>
      </c>
      <c r="CE45" s="60">
        <f>AVERAGE(BK34:BK45)</f>
        <v>5439.566666666666</v>
      </c>
      <c r="CF45" s="60">
        <f>AVERAGE(BL34:BL45)</f>
        <v>5409.724999999999</v>
      </c>
      <c r="CG45" s="60">
        <f>AVERAGE(BM34:BM45)</f>
        <v>7175.583333333333</v>
      </c>
      <c r="CH45" s="60">
        <f>AVERAGE(BN34:BN45)</f>
        <v>2305.208333333333</v>
      </c>
      <c r="CI45" s="60">
        <f>AVERAGE(BO34:BO45)</f>
        <v>577.2333333333332</v>
      </c>
      <c r="CJ45" s="60"/>
      <c r="CK45" s="60">
        <f>AVERAGE(BQ34:BQ45)</f>
        <v>21647.3</v>
      </c>
      <c r="CL45" s="60">
        <f>AVERAGE(BR34:BR45)</f>
        <v>80990.016666666677</v>
      </c>
      <c r="CM45" s="60">
        <f>AVERAGE(BS34:BS45)</f>
        <v>24811.933333333334</v>
      </c>
      <c r="CN45" s="60">
        <f>AVERAGE(BT34:BT45)</f>
        <v>37229.75</v>
      </c>
      <c r="CO45" s="60">
        <f>AVERAGE(BU34:BU45)</f>
        <v>9357.716666666665</v>
      </c>
      <c r="CP45" s="60">
        <f>AVERAGE(BV34:BV45)</f>
        <v>37625.341666666667</v>
      </c>
      <c r="CQ45" s="60">
        <f>AVERAGE(BW34:BW45)</f>
        <v>12719.166666666666</v>
      </c>
      <c r="CR45" s="60">
        <f>AVERAGE(BX34:BX45)</f>
        <v>51930.7</v>
      </c>
      <c r="CS45" s="60">
        <f>AVERAGE(BY34:BY45)</f>
        <v>2293.441666666667</v>
      </c>
      <c r="CT45" s="60">
        <f>AVERAGE(BZ34:BZ45)</f>
        <v>2965.125</v>
      </c>
      <c r="CU45" s="7"/>
      <c r="CV45" s="61">
        <v>501680026.1307869</v>
      </c>
      <c r="CW45" s="61">
        <v>1024703.133333333</v>
      </c>
      <c r="CX45" s="26">
        <v>9.699999999999999</v>
      </c>
      <c r="CY45" s="26">
        <v>58.3</v>
      </c>
      <c r="CZ45" s="7"/>
      <c r="DA45" s="62">
        <v>685.8585</v>
      </c>
      <c r="DB45" s="62">
        <v>721.5390000000001</v>
      </c>
      <c r="DC45" s="62">
        <v>685.0656</v>
      </c>
      <c r="DD45" s="62">
        <v>643.0419000000001</v>
      </c>
      <c r="DE45" s="62">
        <v>816.687</v>
      </c>
      <c r="DF45" s="62">
        <v>738.9828</v>
      </c>
      <c r="DG45" s="62">
        <v>674.7579000000001</v>
      </c>
      <c r="DH45" s="62">
        <v>682.6869</v>
      </c>
      <c r="DI45" s="62">
        <v>931.6575</v>
      </c>
      <c r="DJ45" s="62">
        <v>2084.5341</v>
      </c>
      <c r="DK45" s="11"/>
      <c r="DL45" s="2"/>
      <c r="DM45" s="4"/>
      <c r="DN45" s="63">
        <v>233.5399</v>
      </c>
      <c r="DO45" s="64">
        <f>AVERAGE(DN34:DN45)</f>
        <v>225.2114</v>
      </c>
    </row>
    <row r="46" ht="12.75" customHeight="1">
      <c r="A46" s="50">
        <v>40330</v>
      </c>
      <c r="B46" s="51">
        <v>2913</v>
      </c>
      <c r="C46" s="51">
        <v>2338</v>
      </c>
      <c r="D46" s="51">
        <v>3478</v>
      </c>
      <c r="E46" s="51">
        <v>710</v>
      </c>
      <c r="F46" s="51">
        <v>3033</v>
      </c>
      <c r="G46" s="51">
        <v>2848</v>
      </c>
      <c r="H46" s="66">
        <f>AVERAGE(B41:B46)</f>
        <v>2606.666666666667</v>
      </c>
      <c r="I46" s="66">
        <f>AVERAGE(C41:C46)</f>
        <v>2147.166666666667</v>
      </c>
      <c r="J46" s="66">
        <f>AVERAGE(D41:D46)</f>
        <v>3033.5</v>
      </c>
      <c r="K46" s="66">
        <f>AVERAGE(E41:E46)</f>
        <v>728.3333333333334</v>
      </c>
      <c r="L46" s="66">
        <f>AVERAGE(F41:F46)</f>
        <v>2607.5</v>
      </c>
      <c r="M46" s="66">
        <f>AVERAGE(G41:G46)</f>
        <v>2701.5</v>
      </c>
      <c r="N46" s="67">
        <f>AVERAGE(B35:B46)</f>
        <v>2420.166666666667</v>
      </c>
      <c r="O46" s="67">
        <f>AVERAGE(C35:C46)</f>
        <v>2002.333333333333</v>
      </c>
      <c r="P46" s="67">
        <f>AVERAGE(D35:D46)</f>
        <v>2811.75</v>
      </c>
      <c r="Q46" s="67">
        <f>AVERAGE(E35:E46)</f>
        <v>649.1666666666666</v>
      </c>
      <c r="R46" s="67">
        <f>AVERAGE(F35:F46)</f>
        <v>2467.166666666667</v>
      </c>
      <c r="S46" s="67">
        <f>AVERAGE(G35:G46)</f>
        <v>2605.75</v>
      </c>
      <c r="T46" s="52"/>
      <c r="U46" s="17">
        <v>11917.6</v>
      </c>
      <c r="V46" s="17">
        <v>9034</v>
      </c>
      <c r="W46" s="63">
        <v>96</v>
      </c>
      <c r="X46" s="63">
        <v>7419.404344</v>
      </c>
      <c r="Y46" s="65">
        <f>AVERAGE(U35:U46)</f>
        <v>11135.3</v>
      </c>
      <c r="Z46" s="65">
        <f>AVERAGE(V35:V46)</f>
        <v>8400.083333333334</v>
      </c>
      <c r="AA46" s="65">
        <f>AVERAGE(W35:W46)</f>
        <v>1418.083333333333</v>
      </c>
      <c r="AB46" s="65">
        <f>AVERAGE(X35:X46)</f>
        <v>7192.683942666666</v>
      </c>
      <c r="AC46" s="65"/>
      <c r="AD46" s="53">
        <v>3.880759762475577</v>
      </c>
      <c r="AE46" s="53">
        <v>3.33757723108334</v>
      </c>
      <c r="AF46" s="53">
        <f>AVERAGE(AD35:AD46)</f>
        <v>4.048625708941871</v>
      </c>
      <c r="AG46" s="53">
        <f>AVERAGE(AE35:AE46)</f>
        <v>3.337817868870749</v>
      </c>
      <c r="AH46" s="20"/>
      <c r="AI46" s="54">
        <v>160</v>
      </c>
      <c r="AJ46" s="54">
        <v>723.9</v>
      </c>
      <c r="AK46" s="54">
        <v>205.4</v>
      </c>
      <c r="AL46" s="55">
        <v>767.1</v>
      </c>
      <c r="AM46" s="55">
        <v>2622.2</v>
      </c>
      <c r="AN46" s="56">
        <v>100.537</v>
      </c>
      <c r="AO46" s="56">
        <v>55.428</v>
      </c>
      <c r="AP46" s="56">
        <f>AVERAGE(AI41:AI46)</f>
        <v>162.4833333333333</v>
      </c>
      <c r="AQ46" s="56">
        <f>AVERAGE(AJ41:AJ46)</f>
        <v>698.3333333333334</v>
      </c>
      <c r="AR46" s="56">
        <f>AVERAGE(AK41:AK46)</f>
        <v>197.9333333333334</v>
      </c>
      <c r="AS46" s="56">
        <f>AVERAGE(AL41:AL46)</f>
        <v>744.5</v>
      </c>
      <c r="AT46" s="56">
        <f>AVERAGE(AM41:AM46)</f>
        <v>2732.583333333333</v>
      </c>
      <c r="AU46" s="56">
        <f>AVERAGE(AN41:AN46)</f>
        <v>95.03283333333333</v>
      </c>
      <c r="AV46" s="56">
        <f>AVERAGE(AO41:AO46)</f>
        <v>55.35816666666667</v>
      </c>
      <c r="AW46" s="53">
        <f>AVERAGE(AI35:AI46)</f>
        <v>151.275</v>
      </c>
      <c r="AX46" s="53">
        <f>AVERAGE(AJ35:AJ46)</f>
        <v>687.3833333333332</v>
      </c>
      <c r="AY46" s="53">
        <f>AVERAGE(AK35:AK46)</f>
        <v>198.775</v>
      </c>
      <c r="AZ46" s="53">
        <f>AVERAGE(AL35:AL46)</f>
        <v>725.9166666666666</v>
      </c>
      <c r="BA46" s="53">
        <f>AVERAGE(AM35:AM46)</f>
        <v>2749.875</v>
      </c>
      <c r="BB46" s="53">
        <f>AVERAGE(AN35:AN46)</f>
        <v>86.30858333333335</v>
      </c>
      <c r="BC46" s="53">
        <f>AVERAGE(AO35:AO46)</f>
        <v>52.41341666666667</v>
      </c>
      <c r="BD46" s="53"/>
      <c r="BE46" s="57">
        <v>120869</v>
      </c>
      <c r="BF46" s="57">
        <v>245975</v>
      </c>
      <c r="BG46" s="7"/>
      <c r="BH46" s="60">
        <v>3684.6</v>
      </c>
      <c r="BI46" s="60">
        <v>1435.2</v>
      </c>
      <c r="BJ46" s="60">
        <v>651.8</v>
      </c>
      <c r="BK46" s="60">
        <v>7459.3</v>
      </c>
      <c r="BL46" s="60">
        <v>4863.6</v>
      </c>
      <c r="BM46" s="60">
        <v>5261.1</v>
      </c>
      <c r="BN46" s="60">
        <v>2300.6</v>
      </c>
      <c r="BO46" s="60">
        <v>598.2</v>
      </c>
      <c r="BP46" s="60"/>
      <c r="BQ46" s="60">
        <v>26579.9</v>
      </c>
      <c r="BR46" s="60">
        <v>105320.8</v>
      </c>
      <c r="BS46" s="60">
        <v>37278.4</v>
      </c>
      <c r="BT46" s="60">
        <v>46925</v>
      </c>
      <c r="BU46" s="60">
        <v>10672</v>
      </c>
      <c r="BV46" s="60">
        <v>43299.5</v>
      </c>
      <c r="BW46" s="60">
        <v>12865.3</v>
      </c>
      <c r="BX46" s="60">
        <v>61072.7</v>
      </c>
      <c r="BY46" s="60">
        <v>2720.2</v>
      </c>
      <c r="BZ46" s="60">
        <v>2550.6</v>
      </c>
      <c r="CA46" s="60"/>
      <c r="CB46" s="60">
        <f>AVERAGE(BH35:BH46)</f>
        <v>2929.35</v>
      </c>
      <c r="CC46" s="60">
        <f>AVERAGE(BI35:BI46)</f>
        <v>827.7916666666666</v>
      </c>
      <c r="CD46" s="60">
        <f>AVERAGE(BJ35:BJ46)</f>
        <v>726.1916666666666</v>
      </c>
      <c r="CE46" s="60">
        <f>AVERAGE(BK35:BK46)</f>
        <v>5487.758333333332</v>
      </c>
      <c r="CF46" s="60">
        <f>AVERAGE(BL35:BL46)</f>
        <v>5745.091666666667</v>
      </c>
      <c r="CG46" s="60">
        <f>AVERAGE(BM35:BM46)</f>
        <v>6744.100000000001</v>
      </c>
      <c r="CH46" s="60">
        <f>AVERAGE(BN35:BN46)</f>
        <v>2213.275</v>
      </c>
      <c r="CI46" s="60">
        <f>AVERAGE(BO35:BO46)</f>
        <v>585.5416666666666</v>
      </c>
      <c r="CJ46" s="60"/>
      <c r="CK46" s="60">
        <f>AVERAGE(BQ35:BQ46)</f>
        <v>22264.358333333337</v>
      </c>
      <c r="CL46" s="60">
        <f>AVERAGE(BR35:BR46)</f>
        <v>82693.250000000015</v>
      </c>
      <c r="CM46" s="60">
        <f>AVERAGE(BS35:BS46)</f>
        <v>26227.9</v>
      </c>
      <c r="CN46" s="60">
        <f>AVERAGE(BT35:BT46)</f>
        <v>37289.391666666670</v>
      </c>
      <c r="CO46" s="60">
        <f>AVERAGE(BU35:BU46)</f>
        <v>9472.641666666666</v>
      </c>
      <c r="CP46" s="60">
        <f>AVERAGE(BV35:BV46)</f>
        <v>37246.833333333328</v>
      </c>
      <c r="CQ46" s="60">
        <f>AVERAGE(BW35:BW46)</f>
        <v>12580.991666666667</v>
      </c>
      <c r="CR46" s="60">
        <f>AVERAGE(BX35:BX46)</f>
        <v>52866.483333333330</v>
      </c>
      <c r="CS46" s="60">
        <f>AVERAGE(BY35:BY46)</f>
        <v>2312.841666666667</v>
      </c>
      <c r="CT46" s="60">
        <f>AVERAGE(BZ35:BZ46)</f>
        <v>2875.958333333333</v>
      </c>
      <c r="CU46" s="7"/>
      <c r="CV46" s="61">
        <v>501778909.6070908</v>
      </c>
      <c r="CW46" s="61">
        <v>1024703.133333333</v>
      </c>
      <c r="CX46" s="26">
        <v>9.699999999999999</v>
      </c>
      <c r="CY46" s="26">
        <v>56.4</v>
      </c>
      <c r="CZ46" s="7"/>
      <c r="DA46" s="62">
        <v>703.4350999999999</v>
      </c>
      <c r="DB46" s="62">
        <v>728.0020999999999</v>
      </c>
      <c r="DC46" s="62">
        <v>720.6319999999999</v>
      </c>
      <c r="DD46" s="62">
        <v>653.4821999999999</v>
      </c>
      <c r="DE46" s="62">
        <v>860.6639</v>
      </c>
      <c r="DF46" s="62">
        <v>813.1677</v>
      </c>
      <c r="DG46" s="62">
        <v>693.6083</v>
      </c>
      <c r="DH46" s="62">
        <v>702.6161999999999</v>
      </c>
      <c r="DI46" s="62">
        <v>803.3408999999999</v>
      </c>
      <c r="DJ46" s="62">
        <v>2026.7775</v>
      </c>
      <c r="DK46" s="11"/>
      <c r="DL46" s="2"/>
      <c r="DM46" s="4"/>
      <c r="DN46" s="63">
        <v>234.5102</v>
      </c>
      <c r="DO46" s="64">
        <f>AVERAGE(DN35:DN46)</f>
        <v>225.124925</v>
      </c>
    </row>
    <row r="47" ht="12.75" customHeight="1">
      <c r="A47" s="50">
        <v>40360</v>
      </c>
      <c r="B47" s="51">
        <v>2870</v>
      </c>
      <c r="C47" s="51">
        <v>2255</v>
      </c>
      <c r="D47" s="51">
        <v>3633</v>
      </c>
      <c r="E47" s="51">
        <v>640</v>
      </c>
      <c r="F47" s="51">
        <v>3118</v>
      </c>
      <c r="G47" s="51">
        <v>2918</v>
      </c>
      <c r="H47" s="66">
        <f>AVERAGE(B42:B47)</f>
        <v>2672.333333333333</v>
      </c>
      <c r="I47" s="66">
        <f>AVERAGE(C42:C47)</f>
        <v>2186</v>
      </c>
      <c r="J47" s="66">
        <f>AVERAGE(D42:D47)</f>
        <v>3149.666666666667</v>
      </c>
      <c r="K47" s="66">
        <f>AVERAGE(E42:E47)</f>
        <v>713.3333333333334</v>
      </c>
      <c r="L47" s="66">
        <f>AVERAGE(F42:F47)</f>
        <v>2721.5</v>
      </c>
      <c r="M47" s="66">
        <f>AVERAGE(G42:G47)</f>
        <v>2749.5</v>
      </c>
      <c r="N47" s="67">
        <f>AVERAGE(B36:B47)</f>
        <v>2496.833333333333</v>
      </c>
      <c r="O47" s="67">
        <f>AVERAGE(C36:C47)</f>
        <v>2051.083333333333</v>
      </c>
      <c r="P47" s="67">
        <f>AVERAGE(D36:D47)</f>
        <v>2927.583333333333</v>
      </c>
      <c r="Q47" s="67">
        <f>AVERAGE(E36:E47)</f>
        <v>666.6666666666666</v>
      </c>
      <c r="R47" s="67">
        <f>AVERAGE(F36:F47)</f>
        <v>2529.5</v>
      </c>
      <c r="S47" s="67">
        <f>AVERAGE(G36:G47)</f>
        <v>2638.666666666667</v>
      </c>
      <c r="T47" s="52"/>
      <c r="U47" s="17">
        <v>11649.9</v>
      </c>
      <c r="V47" s="17">
        <v>8783</v>
      </c>
      <c r="W47" s="63">
        <v>149</v>
      </c>
      <c r="X47" s="63">
        <v>7456.145296</v>
      </c>
      <c r="Y47" s="65">
        <f>AVERAGE(U36:U47)</f>
        <v>11148.216666666667</v>
      </c>
      <c r="Z47" s="65">
        <f>AVERAGE(V36:V47)</f>
        <v>8413.333333333334</v>
      </c>
      <c r="AA47" s="65">
        <f>AVERAGE(W36:W47)</f>
        <v>1418.75</v>
      </c>
      <c r="AB47" s="65">
        <f>AVERAGE(X36:X47)</f>
        <v>7208.559662666667</v>
      </c>
      <c r="AC47" s="65"/>
      <c r="AD47" s="53">
        <v>3.851787288305835</v>
      </c>
      <c r="AE47" s="53">
        <v>3.336882674551452</v>
      </c>
      <c r="AF47" s="53">
        <f>AVERAGE(AD36:AD47)</f>
        <v>4.046405397982149</v>
      </c>
      <c r="AG47" s="53">
        <f>AVERAGE(AE36:AE47)</f>
        <v>3.345923096355801</v>
      </c>
      <c r="AH47" s="20"/>
      <c r="AI47" s="54">
        <v>147.7</v>
      </c>
      <c r="AJ47" s="54">
        <v>709.2</v>
      </c>
      <c r="AK47" s="54">
        <v>194.3</v>
      </c>
      <c r="AL47" s="55">
        <v>779.7</v>
      </c>
      <c r="AM47" s="55">
        <v>2635.3</v>
      </c>
      <c r="AN47" s="56">
        <v>83.27900000000001</v>
      </c>
      <c r="AO47" s="56">
        <v>50.5</v>
      </c>
      <c r="AP47" s="56">
        <f>AVERAGE(AI42:AI47)</f>
        <v>160.6833333333334</v>
      </c>
      <c r="AQ47" s="56">
        <f>AVERAGE(AJ42:AJ47)</f>
        <v>708.25</v>
      </c>
      <c r="AR47" s="56">
        <f>AVERAGE(AK42:AK47)</f>
        <v>199.9</v>
      </c>
      <c r="AS47" s="56">
        <f>AVERAGE(AL42:AL47)</f>
        <v>755.9</v>
      </c>
      <c r="AT47" s="56">
        <f>AVERAGE(AM42:AM47)</f>
        <v>2716.2</v>
      </c>
      <c r="AU47" s="56">
        <f>AVERAGE(AN42:AN47)</f>
        <v>94.49216666666666</v>
      </c>
      <c r="AV47" s="56">
        <f>AVERAGE(AO42:AO47)</f>
        <v>54.02566666666667</v>
      </c>
      <c r="AW47" s="53">
        <f>AVERAGE(AI36:AI47)</f>
        <v>150.8333333333333</v>
      </c>
      <c r="AX47" s="53">
        <f>AVERAGE(AJ36:AJ47)</f>
        <v>687.8083333333333</v>
      </c>
      <c r="AY47" s="53">
        <f>AVERAGE(AK36:AK47)</f>
        <v>198.475</v>
      </c>
      <c r="AZ47" s="53">
        <f>AVERAGE(AL36:AL47)</f>
        <v>728.3250000000002</v>
      </c>
      <c r="BA47" s="53">
        <f>AVERAGE(AM36:AM47)</f>
        <v>2742.308333333333</v>
      </c>
      <c r="BB47" s="53">
        <f>AVERAGE(AN36:AN47)</f>
        <v>84.53841666666666</v>
      </c>
      <c r="BC47" s="53">
        <f>AVERAGE(AO36:AO47)</f>
        <v>52.00441666666666</v>
      </c>
      <c r="BD47" s="53"/>
      <c r="BE47" s="57">
        <v>122265.5</v>
      </c>
      <c r="BF47" s="57">
        <v>233677</v>
      </c>
      <c r="BG47" s="7"/>
      <c r="BH47" s="60">
        <v>2846.9</v>
      </c>
      <c r="BI47" s="60">
        <v>1176.1</v>
      </c>
      <c r="BJ47" s="60">
        <v>739.2</v>
      </c>
      <c r="BK47" s="60">
        <v>6392.6</v>
      </c>
      <c r="BL47" s="60">
        <v>2810.5</v>
      </c>
      <c r="BM47" s="60">
        <v>7346.8</v>
      </c>
      <c r="BN47" s="60">
        <v>2164.4</v>
      </c>
      <c r="BO47" s="60">
        <v>425.9</v>
      </c>
      <c r="BP47" s="60"/>
      <c r="BQ47" s="60">
        <v>23887.9</v>
      </c>
      <c r="BR47" s="60">
        <v>91355.7</v>
      </c>
      <c r="BS47" s="60">
        <v>30579.2</v>
      </c>
      <c r="BT47" s="60">
        <v>41132.3</v>
      </c>
      <c r="BU47" s="60">
        <v>10324.7</v>
      </c>
      <c r="BV47" s="60">
        <v>41869.3</v>
      </c>
      <c r="BW47" s="60">
        <v>10290.8</v>
      </c>
      <c r="BX47" s="60">
        <v>57039.9</v>
      </c>
      <c r="BY47" s="60">
        <v>2642.4</v>
      </c>
      <c r="BZ47" s="60">
        <v>2474</v>
      </c>
      <c r="CA47" s="60"/>
      <c r="CB47" s="60">
        <f>AVERAGE(BH36:BH47)</f>
        <v>2917.241666666667</v>
      </c>
      <c r="CC47" s="60">
        <f>AVERAGE(BI36:BI47)</f>
        <v>868.1500000000001</v>
      </c>
      <c r="CD47" s="60">
        <f>AVERAGE(BJ36:BJ47)</f>
        <v>735.1666666666666</v>
      </c>
      <c r="CE47" s="60">
        <f>AVERAGE(BK36:BK47)</f>
        <v>5529.816666666667</v>
      </c>
      <c r="CF47" s="60">
        <f>AVERAGE(BL36:BL47)</f>
        <v>5045.466666666666</v>
      </c>
      <c r="CG47" s="60">
        <f>AVERAGE(BM36:BM47)</f>
        <v>6905.991666666668</v>
      </c>
      <c r="CH47" s="60">
        <f>AVERAGE(BN36:BN47)</f>
        <v>2101.691666666667</v>
      </c>
      <c r="CI47" s="60">
        <f>AVERAGE(BO36:BO47)</f>
        <v>594.3333333333333</v>
      </c>
      <c r="CJ47" s="60"/>
      <c r="CK47" s="60">
        <f>AVERAGE(BQ36:BQ47)</f>
        <v>22352.083333333332</v>
      </c>
      <c r="CL47" s="60">
        <f>AVERAGE(BR36:BR47)</f>
        <v>83946.875000000015</v>
      </c>
      <c r="CM47" s="60">
        <f>AVERAGE(BS36:BS47)</f>
        <v>27390.466666666671</v>
      </c>
      <c r="CN47" s="60">
        <f>AVERAGE(BT36:BT47)</f>
        <v>37240.908333333333</v>
      </c>
      <c r="CO47" s="60">
        <f>AVERAGE(BU36:BU47)</f>
        <v>9455.116666666667</v>
      </c>
      <c r="CP47" s="60">
        <f>AVERAGE(BV36:BV47)</f>
        <v>37198.591666666667</v>
      </c>
      <c r="CQ47" s="60">
        <f>AVERAGE(BW36:BW47)</f>
        <v>12242.041666666664</v>
      </c>
      <c r="CR47" s="60">
        <f>AVERAGE(BX36:BX47)</f>
        <v>53187.416666666664</v>
      </c>
      <c r="CS47" s="60">
        <f>AVERAGE(BY36:BY47)</f>
        <v>2326.333333333333</v>
      </c>
      <c r="CT47" s="60">
        <f>AVERAGE(BZ36:BZ47)</f>
        <v>2766.933333333333</v>
      </c>
      <c r="CU47" s="7"/>
      <c r="CV47" s="61">
        <v>501877812.5737897</v>
      </c>
      <c r="CW47" s="61">
        <v>1037523.966666667</v>
      </c>
      <c r="CX47" s="26">
        <v>9.699999999999999</v>
      </c>
      <c r="CY47" s="26">
        <v>56.4</v>
      </c>
      <c r="CZ47" s="7"/>
      <c r="DA47" s="62">
        <v>711.2421900000001</v>
      </c>
      <c r="DB47" s="62">
        <v>734.76729</v>
      </c>
      <c r="DC47" s="62">
        <v>741.82482</v>
      </c>
      <c r="DD47" s="62">
        <v>632.82519</v>
      </c>
      <c r="DE47" s="62">
        <v>830.4360300000001</v>
      </c>
      <c r="DF47" s="62">
        <v>808.47927</v>
      </c>
      <c r="DG47" s="62">
        <v>629.6885100000001</v>
      </c>
      <c r="DH47" s="62">
        <v>639.8827200000001</v>
      </c>
      <c r="DI47" s="62">
        <v>795.93255</v>
      </c>
      <c r="DJ47" s="62">
        <v>2004.33852</v>
      </c>
      <c r="DK47" s="11"/>
      <c r="DL47" s="2"/>
      <c r="DM47" s="4"/>
      <c r="DN47" s="63">
        <v>232.5413</v>
      </c>
      <c r="DO47" s="64">
        <f>AVERAGE(DN36:DN47)</f>
        <v>225.0903583333333</v>
      </c>
    </row>
    <row r="48" ht="12.75" customHeight="1">
      <c r="A48" s="50">
        <v>40391</v>
      </c>
      <c r="B48" s="51">
        <v>2736</v>
      </c>
      <c r="C48" s="51">
        <v>2230</v>
      </c>
      <c r="D48" s="51">
        <v>3636</v>
      </c>
      <c r="E48" s="51">
        <v>690</v>
      </c>
      <c r="F48" s="51">
        <v>3180</v>
      </c>
      <c r="G48" s="51">
        <v>2962</v>
      </c>
      <c r="H48" s="66">
        <f>AVERAGE(B43:B48)</f>
        <v>2732.833333333333</v>
      </c>
      <c r="I48" s="66">
        <f>AVERAGE(C43:C48)</f>
        <v>2232.666666666667</v>
      </c>
      <c r="J48" s="66">
        <f>AVERAGE(D43:D48)</f>
        <v>3284</v>
      </c>
      <c r="K48" s="66">
        <f>AVERAGE(E43:E48)</f>
        <v>708.3333333333334</v>
      </c>
      <c r="L48" s="66">
        <f>AVERAGE(F43:F48)</f>
        <v>2846</v>
      </c>
      <c r="M48" s="66">
        <f>AVERAGE(G43:G48)</f>
        <v>2801</v>
      </c>
      <c r="N48" s="67">
        <f>AVERAGE(B37:B48)</f>
        <v>2561.166666666667</v>
      </c>
      <c r="O48" s="67">
        <f>AVERAGE(C37:C48)</f>
        <v>2096.083333333333</v>
      </c>
      <c r="P48" s="67">
        <f>AVERAGE(D37:D48)</f>
        <v>3038.416666666667</v>
      </c>
      <c r="Q48" s="67">
        <f>AVERAGE(E37:E48)</f>
        <v>684.1666666666666</v>
      </c>
      <c r="R48" s="67">
        <f>AVERAGE(F37:F48)</f>
        <v>2600</v>
      </c>
      <c r="S48" s="67">
        <f>AVERAGE(G37:G48)</f>
        <v>2681.5</v>
      </c>
      <c r="T48" s="52"/>
      <c r="U48" s="17">
        <v>11390.5</v>
      </c>
      <c r="V48" s="17">
        <v>8581</v>
      </c>
      <c r="W48" s="63">
        <v>1003</v>
      </c>
      <c r="X48" s="63">
        <v>7301.016832</v>
      </c>
      <c r="Y48" s="65">
        <f>AVERAGE(U37:U48)</f>
        <v>11172.141666666668</v>
      </c>
      <c r="Z48" s="65">
        <f>AVERAGE(V37:V48)</f>
        <v>8436.75</v>
      </c>
      <c r="AA48" s="65">
        <f>AVERAGE(W37:W48)</f>
        <v>1422.416666666667</v>
      </c>
      <c r="AB48" s="65">
        <f>AVERAGE(X37:X48)</f>
        <v>7222.016225333333</v>
      </c>
      <c r="AC48" s="65"/>
      <c r="AD48" s="53">
        <v>3.89954844992406</v>
      </c>
      <c r="AE48" s="53">
        <v>3.338228227368095</v>
      </c>
      <c r="AF48" s="53">
        <f>AVERAGE(AD37:AD48)</f>
        <v>4.046554768509509</v>
      </c>
      <c r="AG48" s="53">
        <f>AVERAGE(AE37:AE48)</f>
        <v>3.352526842901643</v>
      </c>
      <c r="AH48" s="20"/>
      <c r="AI48" s="54">
        <v>146.5</v>
      </c>
      <c r="AJ48" s="54">
        <v>706.1</v>
      </c>
      <c r="AK48" s="54">
        <v>191.8</v>
      </c>
      <c r="AL48" s="55">
        <v>743.7</v>
      </c>
      <c r="AM48" s="55">
        <v>2658.4</v>
      </c>
      <c r="AN48" s="56">
        <v>81.818</v>
      </c>
      <c r="AO48" s="56">
        <v>48.049</v>
      </c>
      <c r="AP48" s="56">
        <f>AVERAGE(AI43:AI48)</f>
        <v>159.8666666666667</v>
      </c>
      <c r="AQ48" s="56">
        <f>AVERAGE(AJ43:AJ48)</f>
        <v>720.4333333333334</v>
      </c>
      <c r="AR48" s="56">
        <f>AVERAGE(AK43:AK48)</f>
        <v>201.6666666666667</v>
      </c>
      <c r="AS48" s="56">
        <f>AVERAGE(AL43:AL48)</f>
        <v>768.1666666666666</v>
      </c>
      <c r="AT48" s="56">
        <f>AVERAGE(AM43:AM48)</f>
        <v>2723.5</v>
      </c>
      <c r="AU48" s="56">
        <f>AVERAGE(AN43:AN48)</f>
        <v>96.27766666666668</v>
      </c>
      <c r="AV48" s="56">
        <f>AVERAGE(AO43:AO48)</f>
        <v>53.14166666666667</v>
      </c>
      <c r="AW48" s="53">
        <f>AVERAGE(AI37:AI48)</f>
        <v>152.025</v>
      </c>
      <c r="AX48" s="53">
        <f>AVERAGE(AJ37:AJ48)</f>
        <v>689.6833333333333</v>
      </c>
      <c r="AY48" s="53">
        <f>AVERAGE(AK37:AK48)</f>
        <v>198.45</v>
      </c>
      <c r="AZ48" s="53">
        <f>AVERAGE(AL37:AL48)</f>
        <v>730.7500000000001</v>
      </c>
      <c r="BA48" s="53">
        <f>AVERAGE(AM37:AM48)</f>
        <v>2741.333333333333</v>
      </c>
      <c r="BB48" s="53">
        <f>AVERAGE(AN37:AN48)</f>
        <v>84.10791666666667</v>
      </c>
      <c r="BC48" s="53">
        <f>AVERAGE(AO37:AO48)</f>
        <v>52.32816666666667</v>
      </c>
      <c r="BD48" s="53"/>
      <c r="BE48" s="57">
        <v>114818</v>
      </c>
      <c r="BF48" s="57">
        <v>224897</v>
      </c>
      <c r="BG48" s="7"/>
      <c r="BH48" s="60">
        <v>2823.8</v>
      </c>
      <c r="BI48" s="60">
        <v>652.2</v>
      </c>
      <c r="BJ48" s="60">
        <v>1077.1</v>
      </c>
      <c r="BK48" s="60">
        <v>5169.5</v>
      </c>
      <c r="BL48" s="60">
        <v>3956.1</v>
      </c>
      <c r="BM48" s="60">
        <v>8490.799999999999</v>
      </c>
      <c r="BN48" s="60">
        <v>3033.2</v>
      </c>
      <c r="BO48" s="60">
        <v>516.9</v>
      </c>
      <c r="BP48" s="60"/>
      <c r="BQ48" s="60">
        <v>24714.1</v>
      </c>
      <c r="BR48" s="60">
        <v>92922.3</v>
      </c>
      <c r="BS48" s="60">
        <v>38343.4</v>
      </c>
      <c r="BT48" s="60">
        <v>36179.8</v>
      </c>
      <c r="BU48" s="60">
        <v>11221.6</v>
      </c>
      <c r="BV48" s="60">
        <v>40622.6</v>
      </c>
      <c r="BW48" s="60">
        <v>10839.2</v>
      </c>
      <c r="BX48" s="60">
        <v>56860.2</v>
      </c>
      <c r="BY48" s="60">
        <v>2783</v>
      </c>
      <c r="BZ48" s="60">
        <v>1924.5</v>
      </c>
      <c r="CA48" s="60"/>
      <c r="CB48" s="60">
        <f>AVERAGE(BH37:BH48)</f>
        <v>2905.183333333334</v>
      </c>
      <c r="CC48" s="60">
        <f>AVERAGE(BI37:BI48)</f>
        <v>891.7500000000001</v>
      </c>
      <c r="CD48" s="60">
        <f>AVERAGE(BJ37:BJ48)</f>
        <v>775.475</v>
      </c>
      <c r="CE48" s="60">
        <f>AVERAGE(BK37:BK48)</f>
        <v>5611.908333333333</v>
      </c>
      <c r="CF48" s="60">
        <f>AVERAGE(BL37:BL48)</f>
        <v>4828.025</v>
      </c>
      <c r="CG48" s="60">
        <f>AVERAGE(BM37:BM48)</f>
        <v>7183.933333333334</v>
      </c>
      <c r="CH48" s="60">
        <f>AVERAGE(BN37:BN48)</f>
        <v>2083.95</v>
      </c>
      <c r="CI48" s="60">
        <f>AVERAGE(BO37:BO48)</f>
        <v>596.8666666666667</v>
      </c>
      <c r="CJ48" s="60"/>
      <c r="CK48" s="60">
        <f>AVERAGE(BQ37:BQ48)</f>
        <v>22743.166666666668</v>
      </c>
      <c r="CL48" s="60">
        <f>AVERAGE(BR37:BR48)</f>
        <v>85739.683333333334</v>
      </c>
      <c r="CM48" s="60">
        <f>AVERAGE(BS37:BS48)</f>
        <v>29053.2</v>
      </c>
      <c r="CN48" s="60">
        <f>AVERAGE(BT37:BT48)</f>
        <v>37366.075</v>
      </c>
      <c r="CO48" s="60">
        <f>AVERAGE(BU37:BU48)</f>
        <v>9669.483333333334</v>
      </c>
      <c r="CP48" s="60">
        <f>AVERAGE(BV37:BV48)</f>
        <v>37484.258333333331</v>
      </c>
      <c r="CQ48" s="60">
        <f>AVERAGE(BW37:BW48)</f>
        <v>12114.783333333335</v>
      </c>
      <c r="CR48" s="60">
        <f>AVERAGE(BX37:BX48)</f>
        <v>54075.766666666663</v>
      </c>
      <c r="CS48" s="60">
        <f>AVERAGE(BY37:BY48)</f>
        <v>2354.75</v>
      </c>
      <c r="CT48" s="60">
        <f>AVERAGE(BZ37:BZ48)</f>
        <v>2635.566666666666</v>
      </c>
      <c r="CU48" s="7"/>
      <c r="CV48" s="61">
        <v>501976735.0347252</v>
      </c>
      <c r="CW48" s="61">
        <v>1037523.966666667</v>
      </c>
      <c r="CX48" s="26">
        <v>9.6</v>
      </c>
      <c r="CY48" s="26">
        <v>58</v>
      </c>
      <c r="CZ48" s="7"/>
      <c r="DA48" s="62">
        <v>776.2494</v>
      </c>
      <c r="DB48" s="62">
        <v>832.0278000000001</v>
      </c>
      <c r="DC48" s="62">
        <v>784.7711</v>
      </c>
      <c r="DD48" s="62">
        <v>701.1035000000001</v>
      </c>
      <c r="DE48" s="62">
        <v>902.5255000000001</v>
      </c>
      <c r="DF48" s="62">
        <v>906.3990000000001</v>
      </c>
      <c r="DG48" s="62">
        <v>645.3251</v>
      </c>
      <c r="DH48" s="62">
        <v>649.1986000000001</v>
      </c>
      <c r="DI48" s="62">
        <v>852.1700000000001</v>
      </c>
      <c r="DJ48" s="62">
        <v>1990.979</v>
      </c>
      <c r="DK48" s="11"/>
      <c r="DL48" s="2"/>
      <c r="DM48" s="4"/>
      <c r="DN48" s="63">
        <v>234.3772</v>
      </c>
      <c r="DO48" s="64">
        <f>AVERAGE(DN37:DN48)</f>
        <v>225.238475</v>
      </c>
    </row>
    <row r="49" ht="12.75" customHeight="1">
      <c r="A49" s="50">
        <v>40422</v>
      </c>
      <c r="B49" s="51">
        <v>2758</v>
      </c>
      <c r="C49" s="51">
        <v>2270</v>
      </c>
      <c r="D49" s="51">
        <v>3578</v>
      </c>
      <c r="E49" s="51">
        <v>770</v>
      </c>
      <c r="F49" s="51">
        <v>3160</v>
      </c>
      <c r="G49" s="51">
        <v>2998</v>
      </c>
      <c r="H49" s="66">
        <f>AVERAGE(B44:B49)</f>
        <v>2788.666666666667</v>
      </c>
      <c r="I49" s="66">
        <f>AVERAGE(C44:C49)</f>
        <v>2274.666666666667</v>
      </c>
      <c r="J49" s="66">
        <f>AVERAGE(D44:D49)</f>
        <v>3414</v>
      </c>
      <c r="K49" s="66">
        <f>AVERAGE(E44:E49)</f>
        <v>718.3333333333334</v>
      </c>
      <c r="L49" s="66">
        <f>AVERAGE(F44:F49)</f>
        <v>2974.333333333333</v>
      </c>
      <c r="M49" s="66">
        <f>AVERAGE(G44:G49)</f>
        <v>2859.333333333333</v>
      </c>
      <c r="N49" s="67">
        <f>AVERAGE(B38:B49)</f>
        <v>2616</v>
      </c>
      <c r="O49" s="67">
        <f>AVERAGE(C38:C49)</f>
        <v>2138.75</v>
      </c>
      <c r="P49" s="67">
        <f>AVERAGE(D38:D49)</f>
        <v>3135.916666666667</v>
      </c>
      <c r="Q49" s="67">
        <f>AVERAGE(E38:E49)</f>
        <v>703.3333333333334</v>
      </c>
      <c r="R49" s="67">
        <f>AVERAGE(F38:F49)</f>
        <v>2676.666666666667</v>
      </c>
      <c r="S49" s="67">
        <f>AVERAGE(G38:G49)</f>
        <v>2729.25</v>
      </c>
      <c r="T49" s="52"/>
      <c r="U49" s="17">
        <v>10873.8</v>
      </c>
      <c r="V49" s="17">
        <v>8203</v>
      </c>
      <c r="W49" s="63">
        <v>2061</v>
      </c>
      <c r="X49" s="63">
        <v>7049.273272</v>
      </c>
      <c r="Y49" s="65">
        <f>AVERAGE(U38:U49)</f>
        <v>11212.633333333333</v>
      </c>
      <c r="Z49" s="65">
        <f>AVERAGE(V38:V49)</f>
        <v>8472.583333333334</v>
      </c>
      <c r="AA49" s="65">
        <f>AVERAGE(W38:W49)</f>
        <v>1419.166666666667</v>
      </c>
      <c r="AB49" s="65">
        <f>AVERAGE(X38:X49)</f>
        <v>7240.915892</v>
      </c>
      <c r="AC49" s="65"/>
      <c r="AD49" s="53">
        <v>4.015218914644532</v>
      </c>
      <c r="AE49" s="53">
        <v>3.340885500129113</v>
      </c>
      <c r="AF49" s="53">
        <f>AVERAGE(AD38:AD49)</f>
        <v>4.047698799440831</v>
      </c>
      <c r="AG49" s="53">
        <f>AVERAGE(AE38:AE49)</f>
        <v>3.352753705541455</v>
      </c>
      <c r="AH49" s="20"/>
      <c r="AI49" s="54">
        <v>146.4</v>
      </c>
      <c r="AJ49" s="54">
        <v>690.8</v>
      </c>
      <c r="AK49" s="54">
        <v>195.7</v>
      </c>
      <c r="AL49" s="55">
        <v>746.6</v>
      </c>
      <c r="AM49" s="55">
        <v>2655.7</v>
      </c>
      <c r="AN49" s="56">
        <v>72.61499999999999</v>
      </c>
      <c r="AO49" s="56">
        <v>47.56400000000001</v>
      </c>
      <c r="AP49" s="56">
        <f>AVERAGE(AI44:AI49)</f>
        <v>156.5</v>
      </c>
      <c r="AQ49" s="56">
        <f>AVERAGE(AJ44:AJ49)</f>
        <v>712.0166666666665</v>
      </c>
      <c r="AR49" s="56">
        <f>AVERAGE(AK44:AK49)</f>
        <v>197.6166666666667</v>
      </c>
      <c r="AS49" s="56">
        <f>AVERAGE(AL44:AL49)</f>
        <v>757.2833333333333</v>
      </c>
      <c r="AT49" s="56">
        <f>AVERAGE(AM44:AM49)</f>
        <v>2681.016666666666</v>
      </c>
      <c r="AU49" s="56">
        <f>AVERAGE(AN44:AN49)</f>
        <v>93.76599999999998</v>
      </c>
      <c r="AV49" s="56">
        <f>AVERAGE(AO44:AO49)</f>
        <v>52.53166666666667</v>
      </c>
      <c r="AW49" s="53">
        <f>AVERAGE(AI38:AI49)</f>
        <v>153.375</v>
      </c>
      <c r="AX49" s="53">
        <f>AVERAGE(AJ38:AJ49)</f>
        <v>690.7916666666665</v>
      </c>
      <c r="AY49" s="53">
        <f>AVERAGE(AK38:AK49)</f>
        <v>198.6416666666667</v>
      </c>
      <c r="AZ49" s="53">
        <f>AVERAGE(AL38:AL49)</f>
        <v>731.0666666666666</v>
      </c>
      <c r="BA49" s="53">
        <f>AVERAGE(AM38:AM49)</f>
        <v>2733.041666666667</v>
      </c>
      <c r="BB49" s="53">
        <f>AVERAGE(AN38:AN49)</f>
        <v>85.1135</v>
      </c>
      <c r="BC49" s="53">
        <f>AVERAGE(AO38:AO49)</f>
        <v>52.57366666666666</v>
      </c>
      <c r="BD49" s="53"/>
      <c r="BE49" s="57">
        <v>101210</v>
      </c>
      <c r="BF49" s="57">
        <v>216101.5</v>
      </c>
      <c r="BG49" s="7"/>
      <c r="BH49" s="60">
        <v>3191.8</v>
      </c>
      <c r="BI49" s="60">
        <v>1172.7</v>
      </c>
      <c r="BJ49" s="60">
        <v>723.1</v>
      </c>
      <c r="BK49" s="60">
        <v>4969</v>
      </c>
      <c r="BL49" s="60">
        <v>3147.9</v>
      </c>
      <c r="BM49" s="60">
        <v>7316.8</v>
      </c>
      <c r="BN49" s="60">
        <v>1574.9</v>
      </c>
      <c r="BO49" s="60">
        <v>896.9</v>
      </c>
      <c r="BP49" s="60"/>
      <c r="BQ49" s="60">
        <v>24641.6</v>
      </c>
      <c r="BR49" s="60">
        <v>91612.600000000006</v>
      </c>
      <c r="BS49" s="60">
        <v>40223.8</v>
      </c>
      <c r="BT49" s="60">
        <v>30246.5</v>
      </c>
      <c r="BU49" s="60">
        <v>11523.3</v>
      </c>
      <c r="BV49" s="60">
        <v>41912.8</v>
      </c>
      <c r="BW49" s="60">
        <v>13602.9</v>
      </c>
      <c r="BX49" s="60">
        <v>60384.6</v>
      </c>
      <c r="BY49" s="60">
        <v>3681.5</v>
      </c>
      <c r="BZ49" s="60">
        <v>2230.6</v>
      </c>
      <c r="CA49" s="60"/>
      <c r="CB49" s="60">
        <f>AVERAGE(BH38:BH49)</f>
        <v>2926.691666666667</v>
      </c>
      <c r="CC49" s="60">
        <f>AVERAGE(BI38:BI49)</f>
        <v>896.35</v>
      </c>
      <c r="CD49" s="60">
        <f>AVERAGE(BJ38:BJ49)</f>
        <v>778.9083333333333</v>
      </c>
      <c r="CE49" s="60">
        <f>AVERAGE(BK38:BK49)</f>
        <v>5646.916666666667</v>
      </c>
      <c r="CF49" s="60">
        <f>AVERAGE(BL38:BL49)</f>
        <v>4708.275</v>
      </c>
      <c r="CG49" s="60">
        <f>AVERAGE(BM38:BM49)</f>
        <v>7143.700000000001</v>
      </c>
      <c r="CH49" s="60">
        <f>AVERAGE(BN38:BN49)</f>
        <v>1945.666666666667</v>
      </c>
      <c r="CI49" s="60">
        <f>AVERAGE(BO38:BO49)</f>
        <v>602.4166666666666</v>
      </c>
      <c r="CJ49" s="60"/>
      <c r="CK49" s="60">
        <f>AVERAGE(BQ38:BQ49)</f>
        <v>23119.633333333331</v>
      </c>
      <c r="CL49" s="60">
        <f>AVERAGE(BR38:BR49)</f>
        <v>87133.566666666666</v>
      </c>
      <c r="CM49" s="60">
        <f>AVERAGE(BS38:BS49)</f>
        <v>30568.275</v>
      </c>
      <c r="CN49" s="60">
        <f>AVERAGE(BT38:BT49)</f>
        <v>36806.891666666663</v>
      </c>
      <c r="CO49" s="60">
        <f>AVERAGE(BU38:BU49)</f>
        <v>9879.933333333334</v>
      </c>
      <c r="CP49" s="60">
        <f>AVERAGE(BV38:BV49)</f>
        <v>37304.741666666661</v>
      </c>
      <c r="CQ49" s="60">
        <f>AVERAGE(BW38:BW49)</f>
        <v>12118.458333333334</v>
      </c>
      <c r="CR49" s="60">
        <f>AVERAGE(BX38:BX49)</f>
        <v>54382.616666666661</v>
      </c>
      <c r="CS49" s="60">
        <f>AVERAGE(BY38:BY49)</f>
        <v>2431.808333333333</v>
      </c>
      <c r="CT49" s="60">
        <f>AVERAGE(BZ38:BZ49)</f>
        <v>2524.516666666666</v>
      </c>
      <c r="CU49" s="7"/>
      <c r="CV49" s="61">
        <v>502075676.9937399</v>
      </c>
      <c r="CW49" s="61">
        <v>1037523.966666667</v>
      </c>
      <c r="CX49" s="26">
        <v>9.699999999999999</v>
      </c>
      <c r="CY49" s="26">
        <v>56.3</v>
      </c>
      <c r="CZ49" s="7"/>
      <c r="DA49" s="62">
        <v>800.12054</v>
      </c>
      <c r="DB49" s="62">
        <v>855.40718</v>
      </c>
      <c r="DC49" s="62">
        <v>796.28119</v>
      </c>
      <c r="DD49" s="62">
        <v>700.2974400000001</v>
      </c>
      <c r="DE49" s="62">
        <v>967.5162</v>
      </c>
      <c r="DF49" s="62">
        <v>979.03425</v>
      </c>
      <c r="DG49" s="62">
        <v>650.38589</v>
      </c>
      <c r="DH49" s="62">
        <v>653.4573700000001</v>
      </c>
      <c r="DI49" s="62">
        <v>902.24725</v>
      </c>
      <c r="DJ49" s="62">
        <v>2015.65875</v>
      </c>
      <c r="DK49" s="11"/>
      <c r="DL49" s="2"/>
      <c r="DM49" s="4"/>
      <c r="DN49" s="63">
        <v>233.993</v>
      </c>
      <c r="DO49" s="64">
        <f>AVERAGE(DN38:DN49)</f>
        <v>226.200275</v>
      </c>
    </row>
    <row r="50" ht="12.75" customHeight="1">
      <c r="A50" s="50">
        <v>40452</v>
      </c>
      <c r="B50" s="51">
        <v>2726</v>
      </c>
      <c r="C50" s="51">
        <v>2218</v>
      </c>
      <c r="D50" s="51">
        <v>3606</v>
      </c>
      <c r="E50" s="51">
        <v>730</v>
      </c>
      <c r="F50" s="51">
        <v>3100</v>
      </c>
      <c r="G50" s="51">
        <v>3032</v>
      </c>
      <c r="H50" s="66">
        <f>AVERAGE(B45:B50)</f>
        <v>2810.5</v>
      </c>
      <c r="I50" s="66">
        <f>AVERAGE(C45:C50)</f>
        <v>2282.166666666667</v>
      </c>
      <c r="J50" s="66">
        <f>AVERAGE(D45:D50)</f>
        <v>3531.166666666667</v>
      </c>
      <c r="K50" s="66">
        <f>AVERAGE(E45:E50)</f>
        <v>718.3333333333334</v>
      </c>
      <c r="L50" s="66">
        <f>AVERAGE(F45:F50)</f>
        <v>3063.5</v>
      </c>
      <c r="M50" s="66">
        <f>AVERAGE(G45:G50)</f>
        <v>2914.666666666667</v>
      </c>
      <c r="N50" s="67">
        <f>AVERAGE(B39:B50)</f>
        <v>2648.166666666667</v>
      </c>
      <c r="O50" s="67">
        <f>AVERAGE(C39:C50)</f>
        <v>2166.5</v>
      </c>
      <c r="P50" s="67">
        <f>AVERAGE(D39:D50)</f>
        <v>3216</v>
      </c>
      <c r="Q50" s="67">
        <f>AVERAGE(E39:E50)</f>
        <v>712.5</v>
      </c>
      <c r="R50" s="67">
        <f>AVERAGE(F39:F50)</f>
        <v>2743.916666666667</v>
      </c>
      <c r="S50" s="67">
        <f>AVERAGE(G39:G50)</f>
        <v>2777.083333333333</v>
      </c>
      <c r="T50" s="52"/>
      <c r="U50" s="17">
        <v>11009.2</v>
      </c>
      <c r="V50" s="17">
        <v>8348</v>
      </c>
      <c r="W50" s="63">
        <v>2639</v>
      </c>
      <c r="X50" s="63">
        <v>7213.927168</v>
      </c>
      <c r="Y50" s="65">
        <f>AVERAGE(U39:U50)</f>
        <v>11244.816666666668</v>
      </c>
      <c r="Z50" s="65">
        <f>AVERAGE(V39:V50)</f>
        <v>8501</v>
      </c>
      <c r="AA50" s="65">
        <f>AVERAGE(W39:W50)</f>
        <v>1428.583333333333</v>
      </c>
      <c r="AB50" s="65">
        <f>AVERAGE(X39:X50)</f>
        <v>7259.135170666666</v>
      </c>
      <c r="AC50" s="65"/>
      <c r="AD50" s="53">
        <v>4.124602700354872</v>
      </c>
      <c r="AE50" s="53">
        <v>3.344226733565215</v>
      </c>
      <c r="AF50" s="53">
        <f>AVERAGE(AD39:AD50)</f>
        <v>4.048096900209104</v>
      </c>
      <c r="AG50" s="53">
        <f>AVERAGE(AE39:AE50)</f>
        <v>3.348035824729708</v>
      </c>
      <c r="AH50" s="20"/>
      <c r="AI50" s="54">
        <v>145.6</v>
      </c>
      <c r="AJ50" s="54">
        <v>692.5</v>
      </c>
      <c r="AK50" s="54">
        <v>201.1</v>
      </c>
      <c r="AL50" s="55">
        <v>712.2</v>
      </c>
      <c r="AM50" s="55">
        <v>2744.1</v>
      </c>
      <c r="AN50" s="56">
        <v>66.98399999999998</v>
      </c>
      <c r="AO50" s="56">
        <v>51.37700000000001</v>
      </c>
      <c r="AP50" s="56">
        <f>AVERAGE(AI45:AI50)</f>
        <v>152.4166666666667</v>
      </c>
      <c r="AQ50" s="56">
        <f>AVERAGE(AJ45:AJ50)</f>
        <v>709.9833333333332</v>
      </c>
      <c r="AR50" s="56">
        <f>AVERAGE(AK45:AK50)</f>
        <v>198.6166666666667</v>
      </c>
      <c r="AS50" s="56">
        <f>AVERAGE(AL45:AL50)</f>
        <v>752.8000000000001</v>
      </c>
      <c r="AT50" s="56">
        <f>AVERAGE(AM45:AM50)</f>
        <v>2683.3</v>
      </c>
      <c r="AU50" s="56">
        <f>AVERAGE(AN45:AN50)</f>
        <v>87.22583333333334</v>
      </c>
      <c r="AV50" s="56">
        <f>AVERAGE(AO45:AO50)</f>
        <v>51.64166666666667</v>
      </c>
      <c r="AW50" s="53">
        <f>AVERAGE(AI39:AI50)</f>
        <v>154.025</v>
      </c>
      <c r="AX50" s="53">
        <f>AVERAGE(AJ39:AJ50)</f>
        <v>691.0499999999998</v>
      </c>
      <c r="AY50" s="53">
        <f>AVERAGE(AK39:AK50)</f>
        <v>198.3666666666666</v>
      </c>
      <c r="AZ50" s="53">
        <f>AVERAGE(AL39:AL50)</f>
        <v>729.4833333333335</v>
      </c>
      <c r="BA50" s="53">
        <f>AVERAGE(AM39:AM50)</f>
        <v>2726.383333333334</v>
      </c>
      <c r="BB50" s="53">
        <f>AVERAGE(AN39:AN50)</f>
        <v>85.51049999999999</v>
      </c>
      <c r="BC50" s="53">
        <f>AVERAGE(AO39:AO50)</f>
        <v>52.72958333333332</v>
      </c>
      <c r="BD50" s="53"/>
      <c r="BE50" s="57">
        <v>70498.5</v>
      </c>
      <c r="BF50" s="57">
        <v>196159.5</v>
      </c>
      <c r="BG50" s="7"/>
      <c r="BH50" s="60">
        <v>2447.1</v>
      </c>
      <c r="BI50" s="60">
        <v>287.5</v>
      </c>
      <c r="BJ50" s="60">
        <v>512.8</v>
      </c>
      <c r="BK50" s="60">
        <v>4396.5</v>
      </c>
      <c r="BL50" s="60">
        <v>2023.6</v>
      </c>
      <c r="BM50" s="60">
        <v>6353.3</v>
      </c>
      <c r="BN50" s="60">
        <v>1309.7</v>
      </c>
      <c r="BO50" s="60">
        <v>395.2</v>
      </c>
      <c r="BP50" s="60"/>
      <c r="BQ50" s="60">
        <v>26578.1</v>
      </c>
      <c r="BR50" s="60">
        <v>80953.3</v>
      </c>
      <c r="BS50" s="60">
        <v>28227.7</v>
      </c>
      <c r="BT50" s="60">
        <v>30404.6</v>
      </c>
      <c r="BU50" s="60">
        <v>10537.5</v>
      </c>
      <c r="BV50" s="60">
        <v>34946.9</v>
      </c>
      <c r="BW50" s="60">
        <v>15090.2</v>
      </c>
      <c r="BX50" s="60">
        <v>62234.5</v>
      </c>
      <c r="BY50" s="60">
        <v>2264.9</v>
      </c>
      <c r="BZ50" s="60">
        <v>2138.6</v>
      </c>
      <c r="CA50" s="60"/>
      <c r="CB50" s="60">
        <f>AVERAGE(BH39:BH50)</f>
        <v>2871.575</v>
      </c>
      <c r="CC50" s="60">
        <f>AVERAGE(BI39:BI50)</f>
        <v>868.1250000000001</v>
      </c>
      <c r="CD50" s="60">
        <f>AVERAGE(BJ39:BJ50)</f>
        <v>776.7333333333332</v>
      </c>
      <c r="CE50" s="60">
        <f>AVERAGE(BK39:BK50)</f>
        <v>5565.2</v>
      </c>
      <c r="CF50" s="60">
        <f>AVERAGE(BL39:BL50)</f>
        <v>4618</v>
      </c>
      <c r="CG50" s="60">
        <f>AVERAGE(BM39:BM50)</f>
        <v>7054.183333333333</v>
      </c>
      <c r="CH50" s="60">
        <f>AVERAGE(BN39:BN50)</f>
        <v>1920.225</v>
      </c>
      <c r="CI50" s="60">
        <f>AVERAGE(BO39:BO50)</f>
        <v>587.8833333333332</v>
      </c>
      <c r="CJ50" s="60"/>
      <c r="CK50" s="60">
        <f>AVERAGE(BQ39:BQ50)</f>
        <v>23710.775</v>
      </c>
      <c r="CL50" s="60">
        <f>AVERAGE(BR39:BR50)</f>
        <v>87719.316666666666</v>
      </c>
      <c r="CM50" s="60">
        <f>AVERAGE(BS39:BS50)</f>
        <v>31175.333333333332</v>
      </c>
      <c r="CN50" s="60">
        <f>AVERAGE(BT39:BT50)</f>
        <v>36563.966666666660</v>
      </c>
      <c r="CO50" s="60">
        <f>AVERAGE(BU39:BU50)</f>
        <v>10034.583333333334</v>
      </c>
      <c r="CP50" s="60">
        <f>AVERAGE(BV39:BV50)</f>
        <v>36974.433333333327</v>
      </c>
      <c r="CQ50" s="60">
        <f>AVERAGE(BW39:BW50)</f>
        <v>12395.283333333333</v>
      </c>
      <c r="CR50" s="60">
        <f>AVERAGE(BX39:BX50)</f>
        <v>54944.325</v>
      </c>
      <c r="CS50" s="60">
        <f>AVERAGE(BY39:BY50)</f>
        <v>2408.008333333334</v>
      </c>
      <c r="CT50" s="60">
        <f>AVERAGE(BZ39:BZ50)</f>
        <v>2400.216666666666</v>
      </c>
      <c r="CU50" s="7"/>
      <c r="CV50" s="61">
        <v>502174638.4546768</v>
      </c>
      <c r="CW50" s="61">
        <v>1040610.3</v>
      </c>
      <c r="CX50" s="26">
        <v>9.699999999999999</v>
      </c>
      <c r="CY50" s="26">
        <v>57.7</v>
      </c>
      <c r="CZ50" s="7"/>
      <c r="DA50" s="62">
        <v>832.8548800000001</v>
      </c>
      <c r="DB50" s="62">
        <v>924.2745600000001</v>
      </c>
      <c r="DC50" s="62">
        <v>832.13504</v>
      </c>
      <c r="DD50" s="62">
        <v>710.48208</v>
      </c>
      <c r="DE50" s="62">
        <v>1016.41408</v>
      </c>
      <c r="DF50" s="62">
        <v>1016.41408</v>
      </c>
      <c r="DG50" s="62">
        <v>646.41632</v>
      </c>
      <c r="DH50" s="62">
        <v>644.9766400000001</v>
      </c>
      <c r="DI50" s="62">
        <v>891.16192</v>
      </c>
      <c r="DJ50" s="62">
        <v>1993.9568</v>
      </c>
      <c r="DK50" s="11"/>
      <c r="DL50" s="2"/>
      <c r="DM50" s="4"/>
      <c r="DN50" s="63">
        <v>231.6789</v>
      </c>
      <c r="DO50" s="64">
        <f>AVERAGE(DN39:DN50)</f>
        <v>227.472575</v>
      </c>
    </row>
    <row r="51" ht="12.75" customHeight="1">
      <c r="A51" s="50">
        <v>40483</v>
      </c>
      <c r="B51" s="51">
        <v>2693</v>
      </c>
      <c r="C51" s="51">
        <v>2158</v>
      </c>
      <c r="D51" s="51">
        <v>3570</v>
      </c>
      <c r="E51" s="51">
        <v>700</v>
      </c>
      <c r="F51" s="51">
        <v>3113</v>
      </c>
      <c r="G51" s="51">
        <v>3053</v>
      </c>
      <c r="H51" s="66">
        <f>AVERAGE(B46:B51)</f>
        <v>2782.666666666667</v>
      </c>
      <c r="I51" s="66">
        <f>AVERAGE(C46:C51)</f>
        <v>2244.833333333333</v>
      </c>
      <c r="J51" s="66">
        <f>AVERAGE(D46:D51)</f>
        <v>3583.5</v>
      </c>
      <c r="K51" s="66">
        <f>AVERAGE(E46:E51)</f>
        <v>706.6666666666666</v>
      </c>
      <c r="L51" s="66">
        <f>AVERAGE(F46:F51)</f>
        <v>3117.333333333333</v>
      </c>
      <c r="M51" s="66">
        <f>AVERAGE(G46:G51)</f>
        <v>2968.5</v>
      </c>
      <c r="N51" s="67">
        <f>AVERAGE(B40:B51)</f>
        <v>2664.25</v>
      </c>
      <c r="O51" s="67">
        <f>AVERAGE(C40:C51)</f>
        <v>2174.5</v>
      </c>
      <c r="P51" s="67">
        <f>AVERAGE(D40:D51)</f>
        <v>3272</v>
      </c>
      <c r="Q51" s="67">
        <f>AVERAGE(E40:E51)</f>
        <v>714.1666666666666</v>
      </c>
      <c r="R51" s="67">
        <f>AVERAGE(F40:F51)</f>
        <v>2804.666666666667</v>
      </c>
      <c r="S51" s="67">
        <f>AVERAGE(G40:G51)</f>
        <v>2817.666666666667</v>
      </c>
      <c r="T51" s="52"/>
      <c r="U51" s="17">
        <v>10506.6</v>
      </c>
      <c r="V51" s="17">
        <v>7959</v>
      </c>
      <c r="W51" s="63">
        <v>2530</v>
      </c>
      <c r="X51" s="63">
        <v>7031.583184</v>
      </c>
      <c r="Y51" s="65">
        <f>AVERAGE(U40:U51)</f>
        <v>11277.133333333333</v>
      </c>
      <c r="Z51" s="65">
        <f>AVERAGE(V40:V51)</f>
        <v>8529.916666666666</v>
      </c>
      <c r="AA51" s="65">
        <f>AVERAGE(W40:W51)</f>
        <v>1435.5</v>
      </c>
      <c r="AB51" s="65">
        <f>AVERAGE(X40:X51)</f>
        <v>7275.426683333334</v>
      </c>
      <c r="AC51" s="65"/>
      <c r="AD51" s="53">
        <v>4.181093460659355</v>
      </c>
      <c r="AE51" s="53">
        <v>3.345476925939043</v>
      </c>
      <c r="AF51" s="53">
        <f>AVERAGE(AD40:AD51)</f>
        <v>4.04798559162671</v>
      </c>
      <c r="AG51" s="53">
        <f>AVERAGE(AE40:AE51)</f>
        <v>3.342118449370434</v>
      </c>
      <c r="AH51" s="20"/>
      <c r="AI51" s="54">
        <v>142.8</v>
      </c>
      <c r="AJ51" s="54">
        <v>683.5</v>
      </c>
      <c r="AK51" s="54">
        <v>207</v>
      </c>
      <c r="AL51" s="55">
        <v>713.1</v>
      </c>
      <c r="AM51" s="55">
        <v>2745.7</v>
      </c>
      <c r="AN51" s="56">
        <v>57.401</v>
      </c>
      <c r="AO51" s="56">
        <v>48.404</v>
      </c>
      <c r="AP51" s="56">
        <f>AVERAGE(AI46:AI51)</f>
        <v>148.1666666666667</v>
      </c>
      <c r="AQ51" s="56">
        <f>AVERAGE(AJ46:AJ51)</f>
        <v>701</v>
      </c>
      <c r="AR51" s="56">
        <f>AVERAGE(AK46:AK51)</f>
        <v>199.2166666666667</v>
      </c>
      <c r="AS51" s="56">
        <f>AVERAGE(AL46:AL51)</f>
        <v>743.7333333333335</v>
      </c>
      <c r="AT51" s="56">
        <f>AVERAGE(AM46:AM51)</f>
        <v>2676.9</v>
      </c>
      <c r="AU51" s="56">
        <f>AVERAGE(AN46:AN51)</f>
        <v>77.10566666666666</v>
      </c>
      <c r="AV51" s="56">
        <f>AVERAGE(AO46:AO51)</f>
        <v>50.22033333333334</v>
      </c>
      <c r="AW51" s="53">
        <f>AVERAGE(AI40:AI51)</f>
        <v>154.9916666666667</v>
      </c>
      <c r="AX51" s="53">
        <f>AVERAGE(AJ40:AJ51)</f>
        <v>693.9416666666666</v>
      </c>
      <c r="AY51" s="53">
        <f>AVERAGE(AK40:AK51)</f>
        <v>199.2916666666667</v>
      </c>
      <c r="AZ51" s="53">
        <f>AVERAGE(AL40:AL51)</f>
        <v>732.4166666666666</v>
      </c>
      <c r="BA51" s="53">
        <f>AVERAGE(AM40:AM51)</f>
        <v>2729.216666666667</v>
      </c>
      <c r="BB51" s="53">
        <f>AVERAGE(AN40:AN51)</f>
        <v>85.25441666666667</v>
      </c>
      <c r="BC51" s="53">
        <f>AVERAGE(AO40:AO51)</f>
        <v>52.77258333333333</v>
      </c>
      <c r="BD51" s="53"/>
      <c r="BE51" s="57">
        <v>53699.5</v>
      </c>
      <c r="BF51" s="57">
        <v>195118</v>
      </c>
      <c r="BG51" s="7"/>
      <c r="BH51" s="60">
        <v>2159.2</v>
      </c>
      <c r="BI51" s="60">
        <v>158</v>
      </c>
      <c r="BJ51" s="60">
        <v>558.3</v>
      </c>
      <c r="BK51" s="60">
        <v>5120.3</v>
      </c>
      <c r="BL51" s="60">
        <v>3961.3</v>
      </c>
      <c r="BM51" s="60">
        <v>6625.2</v>
      </c>
      <c r="BN51" s="60">
        <v>1209.3</v>
      </c>
      <c r="BO51" s="60">
        <v>339.1</v>
      </c>
      <c r="BP51" s="60"/>
      <c r="BQ51" s="60">
        <v>27470.6</v>
      </c>
      <c r="BR51" s="60">
        <v>82723.399999999994</v>
      </c>
      <c r="BS51" s="60">
        <v>25602</v>
      </c>
      <c r="BT51" s="60">
        <v>33508</v>
      </c>
      <c r="BU51" s="60">
        <v>11943.8</v>
      </c>
      <c r="BV51" s="60">
        <v>36894.2</v>
      </c>
      <c r="BW51" s="60">
        <v>15238.4</v>
      </c>
      <c r="BX51" s="60">
        <v>62410.8</v>
      </c>
      <c r="BY51" s="60">
        <v>2480.4</v>
      </c>
      <c r="BZ51" s="60">
        <v>2242.8</v>
      </c>
      <c r="CA51" s="60"/>
      <c r="CB51" s="60">
        <f>AVERAGE(BH40:BH51)</f>
        <v>2794.808333333333</v>
      </c>
      <c r="CC51" s="60">
        <f>AVERAGE(BI40:BI51)</f>
        <v>825.6666666666669</v>
      </c>
      <c r="CD51" s="60">
        <f>AVERAGE(BJ40:BJ51)</f>
        <v>772.9416666666666</v>
      </c>
      <c r="CE51" s="60">
        <f>AVERAGE(BK40:BK51)</f>
        <v>5663.200000000001</v>
      </c>
      <c r="CF51" s="60">
        <f>AVERAGE(BL40:BL51)</f>
        <v>3948.983333333334</v>
      </c>
      <c r="CG51" s="60">
        <f>AVERAGE(BM40:BM51)</f>
        <v>7000.974999999999</v>
      </c>
      <c r="CH51" s="60">
        <f>AVERAGE(BN40:BN51)</f>
        <v>1860.85</v>
      </c>
      <c r="CI51" s="60">
        <f>AVERAGE(BO40:BO51)</f>
        <v>566.7916666666666</v>
      </c>
      <c r="CJ51" s="60"/>
      <c r="CK51" s="60">
        <f>AVERAGE(BQ40:BQ51)</f>
        <v>24237.241666666665</v>
      </c>
      <c r="CL51" s="60">
        <f>AVERAGE(BR40:BR51)</f>
        <v>88406.283333333340</v>
      </c>
      <c r="CM51" s="60">
        <f>AVERAGE(BS40:BS51)</f>
        <v>31128.233333333334</v>
      </c>
      <c r="CN51" s="60">
        <f>AVERAGE(BT40:BT51)</f>
        <v>36794.899999999994</v>
      </c>
      <c r="CO51" s="60">
        <f>AVERAGE(BU40:BU51)</f>
        <v>10197.933333333334</v>
      </c>
      <c r="CP51" s="60">
        <f>AVERAGE(BV40:BV51)</f>
        <v>37266.958333333336</v>
      </c>
      <c r="CQ51" s="60">
        <f>AVERAGE(BW40:BW51)</f>
        <v>12799.216666666667</v>
      </c>
      <c r="CR51" s="60">
        <f>AVERAGE(BX40:BX51)</f>
        <v>55656.991666666676</v>
      </c>
      <c r="CS51" s="60">
        <f>AVERAGE(BY40:BY51)</f>
        <v>2464.525</v>
      </c>
      <c r="CT51" s="60">
        <f>AVERAGE(BZ40:BZ51)</f>
        <v>2341.375</v>
      </c>
      <c r="CU51" s="7"/>
      <c r="CV51" s="61">
        <v>502273619.4213799</v>
      </c>
      <c r="CW51" s="61">
        <v>1040610.3</v>
      </c>
      <c r="CX51" s="26">
        <v>9.6</v>
      </c>
      <c r="CY51" s="26">
        <v>57.6</v>
      </c>
      <c r="CZ51" s="7"/>
      <c r="DA51" s="62">
        <v>910.88362</v>
      </c>
      <c r="DB51" s="62">
        <v>1052.59286</v>
      </c>
      <c r="DC51" s="62">
        <v>912.3445400000001</v>
      </c>
      <c r="DD51" s="62">
        <v>810.08014</v>
      </c>
      <c r="DE51" s="62">
        <v>1187.72796</v>
      </c>
      <c r="DF51" s="62">
        <v>1104.45552</v>
      </c>
      <c r="DG51" s="62">
        <v>765.52208</v>
      </c>
      <c r="DH51" s="62">
        <v>776.47898</v>
      </c>
      <c r="DI51" s="62">
        <v>995.61698</v>
      </c>
      <c r="DJ51" s="62">
        <v>2023.3742</v>
      </c>
      <c r="DK51" s="11"/>
      <c r="DL51" s="2"/>
      <c r="DM51" s="4"/>
      <c r="DN51" s="63">
        <v>231.7276</v>
      </c>
      <c r="DO51" s="64">
        <f>AVERAGE(DN40:DN51)</f>
        <v>229.0986833333334</v>
      </c>
    </row>
    <row r="52" ht="12.75" customHeight="1">
      <c r="A52" s="50">
        <v>40513</v>
      </c>
      <c r="B52" s="51">
        <v>2710</v>
      </c>
      <c r="C52" s="51">
        <v>2168</v>
      </c>
      <c r="D52" s="51">
        <v>3538</v>
      </c>
      <c r="E52" s="51">
        <v>760</v>
      </c>
      <c r="F52" s="51">
        <v>3085</v>
      </c>
      <c r="G52" s="51">
        <v>3138</v>
      </c>
      <c r="H52" s="66">
        <f>AVERAGE(B47:B52)</f>
        <v>2748.833333333333</v>
      </c>
      <c r="I52" s="66">
        <f>AVERAGE(C47:C52)</f>
        <v>2216.5</v>
      </c>
      <c r="J52" s="66">
        <f>AVERAGE(D47:D52)</f>
        <v>3593.5</v>
      </c>
      <c r="K52" s="66">
        <f>AVERAGE(E47:E52)</f>
        <v>715</v>
      </c>
      <c r="L52" s="66">
        <f>AVERAGE(F47:F52)</f>
        <v>3126</v>
      </c>
      <c r="M52" s="66">
        <f>AVERAGE(G47:G52)</f>
        <v>3016.833333333333</v>
      </c>
      <c r="N52" s="67">
        <f>AVERAGE(B41:B52)</f>
        <v>2677.75</v>
      </c>
      <c r="O52" s="67">
        <f>AVERAGE(C41:C52)</f>
        <v>2181.833333333333</v>
      </c>
      <c r="P52" s="67">
        <f>AVERAGE(D41:D52)</f>
        <v>3313.5</v>
      </c>
      <c r="Q52" s="67">
        <f>AVERAGE(E41:E52)</f>
        <v>721.6666666666666</v>
      </c>
      <c r="R52" s="67">
        <f>AVERAGE(F41:F52)</f>
        <v>2866.75</v>
      </c>
      <c r="S52" s="67">
        <f>AVERAGE(G41:G52)</f>
        <v>2859.166666666667</v>
      </c>
      <c r="T52" s="52"/>
      <c r="U52" s="17">
        <v>10892.5</v>
      </c>
      <c r="V52" s="17">
        <v>8239</v>
      </c>
      <c r="W52" s="63">
        <v>2144</v>
      </c>
      <c r="X52" s="63">
        <v>7326.871576</v>
      </c>
      <c r="Y52" s="65">
        <f>AVERAGE(U41:U52)</f>
        <v>11293.341666666665</v>
      </c>
      <c r="Z52" s="65">
        <f>AVERAGE(V41:V52)</f>
        <v>8546.416666666666</v>
      </c>
      <c r="AA52" s="65">
        <f>AVERAGE(W41:W52)</f>
        <v>1426.916666666667</v>
      </c>
      <c r="AB52" s="65">
        <f>AVERAGE(X41:X52)</f>
        <v>7289.525834666668</v>
      </c>
      <c r="AC52" s="65"/>
      <c r="AD52" s="53">
        <v>4.239581982150367</v>
      </c>
      <c r="AE52" s="53">
        <v>3.348935126879472</v>
      </c>
      <c r="AF52" s="53">
        <f>AVERAGE(AD41:AD52)</f>
        <v>4.053576999894573</v>
      </c>
      <c r="AG52" s="53">
        <f>AVERAGE(AE41:AE52)</f>
        <v>3.338865013979023</v>
      </c>
      <c r="AH52" s="20"/>
      <c r="AI52" s="54">
        <v>159.4</v>
      </c>
      <c r="AJ52" s="54">
        <v>669</v>
      </c>
      <c r="AK52" s="54">
        <v>223.3</v>
      </c>
      <c r="AL52" s="55">
        <v>631.6</v>
      </c>
      <c r="AM52" s="55">
        <v>2834.1</v>
      </c>
      <c r="AN52" s="56">
        <v>83.36800000000002</v>
      </c>
      <c r="AO52" s="56">
        <v>52.733</v>
      </c>
      <c r="AP52" s="56">
        <f>AVERAGE(AI47:AI52)</f>
        <v>148.0666666666667</v>
      </c>
      <c r="AQ52" s="56">
        <f>AVERAGE(AJ47:AJ52)</f>
        <v>691.85</v>
      </c>
      <c r="AR52" s="56">
        <f>AVERAGE(AK47:AK52)</f>
        <v>202.2</v>
      </c>
      <c r="AS52" s="56">
        <f>AVERAGE(AL47:AL52)</f>
        <v>721.15</v>
      </c>
      <c r="AT52" s="56">
        <f>AVERAGE(AM47:AM52)</f>
        <v>2712.216666666667</v>
      </c>
      <c r="AU52" s="56">
        <f>AVERAGE(AN47:AN52)</f>
        <v>74.24416666666667</v>
      </c>
      <c r="AV52" s="56">
        <f>AVERAGE(AO47:AO52)</f>
        <v>49.77116666666667</v>
      </c>
      <c r="AW52" s="53">
        <f>AVERAGE(AI41:AI52)</f>
        <v>155.275</v>
      </c>
      <c r="AX52" s="53">
        <f>AVERAGE(AJ41:AJ52)</f>
        <v>695.0916666666667</v>
      </c>
      <c r="AY52" s="53">
        <f>AVERAGE(AK41:AK52)</f>
        <v>200.0666666666667</v>
      </c>
      <c r="AZ52" s="53">
        <f>AVERAGE(AL41:AL52)</f>
        <v>732.8249999999999</v>
      </c>
      <c r="BA52" s="53">
        <f>AVERAGE(AM41:AM52)</f>
        <v>2722.4</v>
      </c>
      <c r="BB52" s="53">
        <f>AVERAGE(AN41:AN52)</f>
        <v>84.63850000000001</v>
      </c>
      <c r="BC52" s="53">
        <f>AVERAGE(AO41:AO52)</f>
        <v>52.56466666666666</v>
      </c>
      <c r="BD52" s="53"/>
      <c r="BE52" s="57">
        <v>34494</v>
      </c>
      <c r="BF52" s="57">
        <v>195118</v>
      </c>
      <c r="BG52" s="7"/>
      <c r="BH52" s="60">
        <v>1882.6</v>
      </c>
      <c r="BI52" s="60">
        <v>69.7</v>
      </c>
      <c r="BJ52" s="60">
        <v>621.5</v>
      </c>
      <c r="BK52" s="60">
        <v>4980.9</v>
      </c>
      <c r="BL52" s="60">
        <v>5061.6</v>
      </c>
      <c r="BM52" s="60">
        <v>8118.1</v>
      </c>
      <c r="BN52" s="60">
        <v>600.7</v>
      </c>
      <c r="BO52" s="60">
        <v>283.1</v>
      </c>
      <c r="BP52" s="60"/>
      <c r="BQ52" s="60">
        <v>27512.2</v>
      </c>
      <c r="BR52" s="60">
        <v>90810.100000000006</v>
      </c>
      <c r="BS52" s="60">
        <v>32499.1</v>
      </c>
      <c r="BT52" s="60">
        <v>33368.8</v>
      </c>
      <c r="BU52" s="60">
        <v>10504.3</v>
      </c>
      <c r="BV52" s="60">
        <v>43218.1</v>
      </c>
      <c r="BW52" s="60">
        <v>13571.7</v>
      </c>
      <c r="BX52" s="60">
        <v>57042.3</v>
      </c>
      <c r="BY52" s="60">
        <v>2007.3</v>
      </c>
      <c r="BZ52" s="60">
        <v>2199.2</v>
      </c>
      <c r="CA52" s="60"/>
      <c r="CB52" s="60">
        <f>AVERAGE(BH41:BH52)</f>
        <v>2723.5</v>
      </c>
      <c r="CC52" s="60">
        <f>AVERAGE(BI41:BI52)</f>
        <v>773.0500000000001</v>
      </c>
      <c r="CD52" s="60">
        <f>AVERAGE(BJ41:BJ52)</f>
        <v>769.8416666666667</v>
      </c>
      <c r="CE52" s="60">
        <f>AVERAGE(BK41:BK52)</f>
        <v>5706.758333333334</v>
      </c>
      <c r="CF52" s="60">
        <f>AVERAGE(BL41:BL52)</f>
        <v>3327.825</v>
      </c>
      <c r="CG52" s="60">
        <f>AVERAGE(BM41:BM52)</f>
        <v>6847.141666666667</v>
      </c>
      <c r="CH52" s="60">
        <f>AVERAGE(BN41:BN52)</f>
        <v>1688.341666666667</v>
      </c>
      <c r="CI52" s="60">
        <f>AVERAGE(BO41:BO52)</f>
        <v>560.925</v>
      </c>
      <c r="CJ52" s="60"/>
      <c r="CK52" s="60">
        <f>AVERAGE(BQ41:BQ52)</f>
        <v>24796.408333333336</v>
      </c>
      <c r="CL52" s="60">
        <f>AVERAGE(BR41:BR52)</f>
        <v>89129.283333333340</v>
      </c>
      <c r="CM52" s="60">
        <f>AVERAGE(BS41:BS52)</f>
        <v>31568.841666666664</v>
      </c>
      <c r="CN52" s="60">
        <f>AVERAGE(BT41:BT52)</f>
        <v>36797.258333333324</v>
      </c>
      <c r="CO52" s="60">
        <f>AVERAGE(BU41:BU52)</f>
        <v>10383.808333333334</v>
      </c>
      <c r="CP52" s="60">
        <f>AVERAGE(BV41:BV52)</f>
        <v>37551.85</v>
      </c>
      <c r="CQ52" s="60">
        <f>AVERAGE(BW41:BW52)</f>
        <v>13009.491666666667</v>
      </c>
      <c r="CR52" s="60">
        <f>AVERAGE(BX41:BX52)</f>
        <v>56340.116666666676</v>
      </c>
      <c r="CS52" s="60">
        <f>AVERAGE(BY41:BY52)</f>
        <v>2471.575</v>
      </c>
      <c r="CT52" s="60">
        <f>AVERAGE(BZ41:BZ52)</f>
        <v>2165</v>
      </c>
      <c r="CU52" s="7"/>
      <c r="CV52" s="61">
        <v>502372619.8976938</v>
      </c>
      <c r="CW52" s="61">
        <v>1040610.3</v>
      </c>
      <c r="CX52" s="26">
        <v>9.6</v>
      </c>
      <c r="CY52" s="26">
        <v>57.5</v>
      </c>
      <c r="CZ52" s="7"/>
      <c r="DA52" s="62">
        <v>1000.54248</v>
      </c>
      <c r="DB52" s="62">
        <v>1100.44536</v>
      </c>
      <c r="DC52" s="62">
        <v>1056.54864</v>
      </c>
      <c r="DD52" s="62">
        <v>929.3995199999999</v>
      </c>
      <c r="DE52" s="62">
        <v>1377.4488</v>
      </c>
      <c r="DF52" s="62">
        <v>1297.9806</v>
      </c>
      <c r="DG52" s="62">
        <v>859.0133999999999</v>
      </c>
      <c r="DH52" s="62">
        <v>877.17756</v>
      </c>
      <c r="DI52" s="62">
        <v>1176.8862</v>
      </c>
      <c r="DJ52" s="62">
        <v>2051.79324</v>
      </c>
      <c r="DK52" s="11"/>
      <c r="DL52" s="2"/>
      <c r="DM52" s="4"/>
      <c r="DN52" s="63">
        <v>236.5744</v>
      </c>
      <c r="DO52" s="64">
        <f>AVERAGE(DN41:DN52)</f>
        <v>231.194925</v>
      </c>
    </row>
    <row r="53" ht="12.75" customHeight="1">
      <c r="A53" s="50">
        <v>40544</v>
      </c>
      <c r="B53" s="51">
        <v>2864</v>
      </c>
      <c r="C53" s="51">
        <v>2254</v>
      </c>
      <c r="D53" s="51">
        <v>3518</v>
      </c>
      <c r="E53" s="51">
        <v>840</v>
      </c>
      <c r="F53" s="51">
        <v>3096</v>
      </c>
      <c r="G53" s="51">
        <v>3178</v>
      </c>
      <c r="H53" s="66">
        <f>AVERAGE(B48:B53)</f>
        <v>2747.833333333333</v>
      </c>
      <c r="I53" s="66">
        <f>AVERAGE(C48:C53)</f>
        <v>2216.333333333333</v>
      </c>
      <c r="J53" s="66">
        <f>AVERAGE(D48:D53)</f>
        <v>3574.333333333333</v>
      </c>
      <c r="K53" s="66">
        <f>AVERAGE(E48:E53)</f>
        <v>748.3333333333334</v>
      </c>
      <c r="L53" s="66">
        <f>AVERAGE(F48:F53)</f>
        <v>3122.333333333333</v>
      </c>
      <c r="M53" s="66">
        <f>AVERAGE(G48:G53)</f>
        <v>3060.166666666667</v>
      </c>
      <c r="N53" s="67">
        <f>AVERAGE(B42:B53)</f>
        <v>2710.083333333333</v>
      </c>
      <c r="O53" s="67">
        <f>AVERAGE(C42:C53)</f>
        <v>2201.166666666667</v>
      </c>
      <c r="P53" s="67">
        <f>AVERAGE(D42:D53)</f>
        <v>3362</v>
      </c>
      <c r="Q53" s="67">
        <f>AVERAGE(E42:E53)</f>
        <v>730.8333333333334</v>
      </c>
      <c r="R53" s="67">
        <f>AVERAGE(F42:F53)</f>
        <v>2921.916666666667</v>
      </c>
      <c r="S53" s="67">
        <f>AVERAGE(G42:G53)</f>
        <v>2904.833333333333</v>
      </c>
      <c r="T53" s="52"/>
      <c r="U53" s="17">
        <v>11355.5</v>
      </c>
      <c r="V53" s="17">
        <v>8541</v>
      </c>
      <c r="W53" s="63">
        <v>2020</v>
      </c>
      <c r="X53" s="63">
        <v>7435.733656</v>
      </c>
      <c r="Y53" s="65">
        <f>AVERAGE(U42:U53)</f>
        <v>11328.458333333334</v>
      </c>
      <c r="Z53" s="65">
        <f>AVERAGE(V42:V53)</f>
        <v>8572.25</v>
      </c>
      <c r="AA53" s="65">
        <f>AVERAGE(W42:W53)</f>
        <v>1430.666666666667</v>
      </c>
      <c r="AB53" s="65">
        <f>AVERAGE(X42:X53)</f>
        <v>7303.549387333333</v>
      </c>
      <c r="AC53" s="65"/>
      <c r="AD53" s="53">
        <v>4.154532506852506</v>
      </c>
      <c r="AE53" s="53">
        <v>3.347904395510165</v>
      </c>
      <c r="AF53" s="53">
        <f>AVERAGE(AD42:AD53)</f>
        <v>4.050111919079801</v>
      </c>
      <c r="AG53" s="53">
        <f>AVERAGE(AE42:AE53)</f>
        <v>3.340134998762437</v>
      </c>
      <c r="AH53" s="20"/>
      <c r="AI53" s="54">
        <v>167.6</v>
      </c>
      <c r="AJ53" s="54">
        <v>677</v>
      </c>
      <c r="AK53" s="54">
        <v>183.5</v>
      </c>
      <c r="AL53" s="55">
        <v>721.8</v>
      </c>
      <c r="AM53" s="55">
        <v>2798.7</v>
      </c>
      <c r="AN53" s="56">
        <v>94.181</v>
      </c>
      <c r="AO53" s="56">
        <v>57.519</v>
      </c>
      <c r="AP53" s="56">
        <f>AVERAGE(AI48:AI53)</f>
        <v>151.3833333333333</v>
      </c>
      <c r="AQ53" s="56">
        <f>AVERAGE(AJ48:AJ53)</f>
        <v>686.4833333333332</v>
      </c>
      <c r="AR53" s="56">
        <f>AVERAGE(AK48:AK53)</f>
        <v>200.4</v>
      </c>
      <c r="AS53" s="56">
        <f>AVERAGE(AL48:AL53)</f>
        <v>711.5</v>
      </c>
      <c r="AT53" s="56">
        <f>AVERAGE(AM48:AM53)</f>
        <v>2739.45</v>
      </c>
      <c r="AU53" s="56">
        <f>AVERAGE(AN48:AN53)</f>
        <v>76.06116666666667</v>
      </c>
      <c r="AV53" s="56">
        <f>AVERAGE(AO48:AO53)</f>
        <v>50.941</v>
      </c>
      <c r="AW53" s="53">
        <f>AVERAGE(AI42:AI53)</f>
        <v>156.0333333333333</v>
      </c>
      <c r="AX53" s="53">
        <f>AVERAGE(AJ42:AJ53)</f>
        <v>697.3666666666668</v>
      </c>
      <c r="AY53" s="53">
        <f>AVERAGE(AK42:AK53)</f>
        <v>200.15</v>
      </c>
      <c r="AZ53" s="53">
        <f>AVERAGE(AL42:AL53)</f>
        <v>733.6999999999999</v>
      </c>
      <c r="BA53" s="53">
        <f>AVERAGE(AM42:AM53)</f>
        <v>2727.825</v>
      </c>
      <c r="BB53" s="53">
        <f>AVERAGE(AN42:AN53)</f>
        <v>85.27666666666666</v>
      </c>
      <c r="BC53" s="53">
        <f>AVERAGE(AO42:AO53)</f>
        <v>52.48333333333333</v>
      </c>
      <c r="BD53" s="53"/>
      <c r="BE53" s="57">
        <v>23165</v>
      </c>
      <c r="BF53" s="57">
        <v>194077.5</v>
      </c>
      <c r="BG53" s="7"/>
      <c r="BH53" s="60">
        <v>2556.5</v>
      </c>
      <c r="BI53" s="60">
        <v>55.7</v>
      </c>
      <c r="BJ53" s="60">
        <v>806.6</v>
      </c>
      <c r="BK53" s="60">
        <v>4352.5</v>
      </c>
      <c r="BL53" s="60">
        <v>987.4</v>
      </c>
      <c r="BM53" s="60">
        <v>4818.1</v>
      </c>
      <c r="BN53" s="60">
        <v>1264.3</v>
      </c>
      <c r="BO53" s="60">
        <v>435.4</v>
      </c>
      <c r="BP53" s="60"/>
      <c r="BQ53" s="60">
        <v>28572.2</v>
      </c>
      <c r="BR53" s="60">
        <v>93552</v>
      </c>
      <c r="BS53" s="60">
        <v>38154.3</v>
      </c>
      <c r="BT53" s="60">
        <v>35484.8</v>
      </c>
      <c r="BU53" s="60">
        <v>11724.1</v>
      </c>
      <c r="BV53" s="60">
        <v>40282.5</v>
      </c>
      <c r="BW53" s="60">
        <v>11637.8</v>
      </c>
      <c r="BX53" s="60">
        <v>51925.5</v>
      </c>
      <c r="BY53" s="60">
        <v>2308.4</v>
      </c>
      <c r="BZ53" s="60">
        <v>3306.7</v>
      </c>
      <c r="CA53" s="60"/>
      <c r="CB53" s="60">
        <f>AVERAGE(BH42:BH53)</f>
        <v>2752.216666666667</v>
      </c>
      <c r="CC53" s="60">
        <f>AVERAGE(BI42:BI53)</f>
        <v>749.5666666666667</v>
      </c>
      <c r="CD53" s="60">
        <f>AVERAGE(BJ42:BJ53)</f>
        <v>761.4083333333334</v>
      </c>
      <c r="CE53" s="60">
        <f>AVERAGE(BK42:BK53)</f>
        <v>5720.875</v>
      </c>
      <c r="CF53" s="60">
        <f>AVERAGE(BL42:BL53)</f>
        <v>3297.191666666667</v>
      </c>
      <c r="CG53" s="60">
        <f>AVERAGE(BM42:BM53)</f>
        <v>6801.200000000002</v>
      </c>
      <c r="CH53" s="60">
        <f>AVERAGE(BN42:BN53)</f>
        <v>1688.025</v>
      </c>
      <c r="CI53" s="60">
        <f>AVERAGE(BO42:BO53)</f>
        <v>541.5583333333333</v>
      </c>
      <c r="CJ53" s="60"/>
      <c r="CK53" s="60">
        <f>AVERAGE(BQ42:BQ53)</f>
        <v>25388.283333333336</v>
      </c>
      <c r="CL53" s="60">
        <f>AVERAGE(BR42:BR53)</f>
        <v>89301.416666666672</v>
      </c>
      <c r="CM53" s="60">
        <f>AVERAGE(BS42:BS53)</f>
        <v>32087.558333333331</v>
      </c>
      <c r="CN53" s="60">
        <f>AVERAGE(BT42:BT53)</f>
        <v>36414.358333333330</v>
      </c>
      <c r="CO53" s="60">
        <f>AVERAGE(BU42:BU53)</f>
        <v>10650.275</v>
      </c>
      <c r="CP53" s="60">
        <f>AVERAGE(BV42:BV53)</f>
        <v>38327.1</v>
      </c>
      <c r="CQ53" s="60">
        <f>AVERAGE(BW42:BW53)</f>
        <v>12908.975</v>
      </c>
      <c r="CR53" s="60">
        <f>AVERAGE(BX42:BX53)</f>
        <v>57045.375000000007</v>
      </c>
      <c r="CS53" s="60">
        <f>AVERAGE(BY42:BY53)</f>
        <v>2504.45</v>
      </c>
      <c r="CT53" s="60">
        <f>AVERAGE(BZ42:BZ53)</f>
        <v>2279.225</v>
      </c>
      <c r="CU53" s="7"/>
      <c r="CV53" s="61">
        <v>502471311.8970844</v>
      </c>
      <c r="CW53" s="61">
        <v>1056539.533333333</v>
      </c>
      <c r="CX53" s="26">
        <v>9.5</v>
      </c>
      <c r="CY53" s="26">
        <v>59</v>
      </c>
      <c r="CZ53" s="7"/>
      <c r="DA53" s="62">
        <v>1029.31836</v>
      </c>
      <c r="DB53" s="62">
        <v>1117.71688</v>
      </c>
      <c r="DC53" s="62">
        <v>1084.00558</v>
      </c>
      <c r="DD53" s="62">
        <v>959.6483400000001</v>
      </c>
      <c r="DE53" s="62">
        <v>1588.1768</v>
      </c>
      <c r="DF53" s="62">
        <v>1526.74732</v>
      </c>
      <c r="DG53" s="62">
        <v>909.45596</v>
      </c>
      <c r="DH53" s="62">
        <v>916.19822</v>
      </c>
      <c r="DI53" s="62">
        <v>1292.2665</v>
      </c>
      <c r="DJ53" s="62">
        <v>1941.02174</v>
      </c>
      <c r="DK53" s="11"/>
      <c r="DL53" s="2"/>
      <c r="DM53" s="4"/>
      <c r="DN53" s="63">
        <v>240.8681</v>
      </c>
      <c r="DO53" s="64">
        <f>AVERAGE(DN42:DN53)</f>
        <v>232.8475833333333</v>
      </c>
    </row>
    <row r="54" ht="12.75" customHeight="1">
      <c r="A54" s="50">
        <v>40575</v>
      </c>
      <c r="B54" s="51">
        <v>3113</v>
      </c>
      <c r="C54" s="51">
        <v>2445</v>
      </c>
      <c r="D54" s="51">
        <v>3708</v>
      </c>
      <c r="E54" s="51">
        <v>1050</v>
      </c>
      <c r="F54" s="51">
        <v>3105</v>
      </c>
      <c r="G54" s="51">
        <v>3163</v>
      </c>
      <c r="H54" s="66">
        <f>AVERAGE(B49:B54)</f>
        <v>2810.666666666667</v>
      </c>
      <c r="I54" s="66">
        <f>AVERAGE(C49:C54)</f>
        <v>2252.166666666667</v>
      </c>
      <c r="J54" s="66">
        <f>AVERAGE(D49:D54)</f>
        <v>3586.333333333333</v>
      </c>
      <c r="K54" s="66">
        <f>AVERAGE(E49:E54)</f>
        <v>808.3333333333334</v>
      </c>
      <c r="L54" s="66">
        <f>AVERAGE(F49:F54)</f>
        <v>3109.833333333333</v>
      </c>
      <c r="M54" s="66">
        <f>AVERAGE(G49:G54)</f>
        <v>3093.666666666667</v>
      </c>
      <c r="N54" s="67">
        <f>AVERAGE(B43:B54)</f>
        <v>2771.75</v>
      </c>
      <c r="O54" s="67">
        <f>AVERAGE(C43:C54)</f>
        <v>2242.416666666667</v>
      </c>
      <c r="P54" s="67">
        <f>AVERAGE(D43:D54)</f>
        <v>3435.166666666667</v>
      </c>
      <c r="Q54" s="67">
        <f>AVERAGE(E43:E54)</f>
        <v>758.3333333333334</v>
      </c>
      <c r="R54" s="67">
        <f>AVERAGE(F43:F54)</f>
        <v>2977.916666666667</v>
      </c>
      <c r="S54" s="67">
        <f>AVERAGE(G43:G54)</f>
        <v>2947.333333333333</v>
      </c>
      <c r="T54" s="52"/>
      <c r="U54" s="17">
        <v>10569.1</v>
      </c>
      <c r="V54" s="17">
        <v>7969</v>
      </c>
      <c r="W54" s="63">
        <v>1683</v>
      </c>
      <c r="X54" s="63">
        <v>6838.806584</v>
      </c>
      <c r="Y54" s="65">
        <f>AVERAGE(U43:U54)</f>
        <v>11358.716666666667</v>
      </c>
      <c r="Z54" s="65">
        <f>AVERAGE(V43:V54)</f>
        <v>8594.333333333334</v>
      </c>
      <c r="AA54" s="65">
        <f>AVERAGE(W43:W54)</f>
        <v>1436.5</v>
      </c>
      <c r="AB54" s="65">
        <f>AVERAGE(X43:X54)</f>
        <v>7315.607374666667</v>
      </c>
      <c r="AC54" s="65"/>
      <c r="AD54" s="53">
        <v>4.119529761561111</v>
      </c>
      <c r="AE54" s="53">
        <v>3.346042913582848</v>
      </c>
      <c r="AF54" s="53">
        <f>AVERAGE(AD43:AD54)</f>
        <v>4.046144634940748</v>
      </c>
      <c r="AG54" s="53">
        <f>AVERAGE(AE43:AE54)</f>
        <v>3.341146372571286</v>
      </c>
      <c r="AH54" s="20"/>
      <c r="AI54" s="54">
        <v>151</v>
      </c>
      <c r="AJ54" s="54">
        <v>653.1</v>
      </c>
      <c r="AK54" s="54">
        <v>185.6</v>
      </c>
      <c r="AL54" s="55">
        <v>706.3</v>
      </c>
      <c r="AM54" s="55">
        <v>2622.8</v>
      </c>
      <c r="AN54" s="56">
        <v>85.22199999999998</v>
      </c>
      <c r="AO54" s="56">
        <v>53.424</v>
      </c>
      <c r="AP54" s="56">
        <f>AVERAGE(AI49:AI54)</f>
        <v>152.1333333333334</v>
      </c>
      <c r="AQ54" s="56">
        <f>AVERAGE(AJ49:AJ54)</f>
        <v>677.65</v>
      </c>
      <c r="AR54" s="56">
        <f>AVERAGE(AK49:AK54)</f>
        <v>199.3666666666666</v>
      </c>
      <c r="AS54" s="56">
        <f>AVERAGE(AL49:AL54)</f>
        <v>705.2666666666668</v>
      </c>
      <c r="AT54" s="56">
        <f>AVERAGE(AM49:AM54)</f>
        <v>2733.516666666666</v>
      </c>
      <c r="AU54" s="56">
        <f>AVERAGE(AN49:AN54)</f>
        <v>76.6285</v>
      </c>
      <c r="AV54" s="56">
        <f>AVERAGE(AO49:AO54)</f>
        <v>51.83683333333334</v>
      </c>
      <c r="AW54" s="53">
        <f>AVERAGE(AI43:AI54)</f>
        <v>156</v>
      </c>
      <c r="AX54" s="53">
        <f>AVERAGE(AJ43:AJ54)</f>
        <v>699.0416666666666</v>
      </c>
      <c r="AY54" s="53">
        <f>AVERAGE(AK43:AK54)</f>
        <v>200.5166666666667</v>
      </c>
      <c r="AZ54" s="53">
        <f>AVERAGE(AL43:AL54)</f>
        <v>736.7166666666667</v>
      </c>
      <c r="BA54" s="53">
        <f>AVERAGE(AM43:AM54)</f>
        <v>2728.508333333333</v>
      </c>
      <c r="BB54" s="53">
        <f>AVERAGE(AN43:AN54)</f>
        <v>86.45308333333334</v>
      </c>
      <c r="BC54" s="53">
        <f>AVERAGE(AO43:AO54)</f>
        <v>52.48925</v>
      </c>
      <c r="BD54" s="53"/>
      <c r="BE54" s="57">
        <v>13010.5</v>
      </c>
      <c r="BF54" s="57">
        <v>183858</v>
      </c>
      <c r="BG54" s="7"/>
      <c r="BH54" s="60">
        <v>2038.1</v>
      </c>
      <c r="BI54" s="60">
        <v>101.2</v>
      </c>
      <c r="BJ54" s="60">
        <v>470.1</v>
      </c>
      <c r="BK54" s="60">
        <v>4342.2</v>
      </c>
      <c r="BL54" s="60">
        <v>3672.6</v>
      </c>
      <c r="BM54" s="60">
        <v>4485.8</v>
      </c>
      <c r="BN54" s="60">
        <v>1702.2</v>
      </c>
      <c r="BO54" s="60">
        <v>592.1</v>
      </c>
      <c r="BP54" s="60"/>
      <c r="BQ54" s="60">
        <v>26576.4</v>
      </c>
      <c r="BR54" s="60">
        <v>86101.8</v>
      </c>
      <c r="BS54" s="60">
        <v>34501.7</v>
      </c>
      <c r="BT54" s="60">
        <v>32353.2</v>
      </c>
      <c r="BU54" s="60">
        <v>11982.8</v>
      </c>
      <c r="BV54" s="60">
        <v>38694.5</v>
      </c>
      <c r="BW54" s="60">
        <v>15700.3</v>
      </c>
      <c r="BX54" s="60">
        <v>53926.9</v>
      </c>
      <c r="BY54" s="60">
        <v>2278.1</v>
      </c>
      <c r="BZ54" s="60">
        <v>4144.4</v>
      </c>
      <c r="CA54" s="60"/>
      <c r="CB54" s="60">
        <f>AVERAGE(BH43:BH54)</f>
        <v>2697.8</v>
      </c>
      <c r="CC54" s="60">
        <f>AVERAGE(BI43:BI54)</f>
        <v>734.7750000000001</v>
      </c>
      <c r="CD54" s="60">
        <f>AVERAGE(BJ43:BJ54)</f>
        <v>753.8583333333335</v>
      </c>
      <c r="CE54" s="60">
        <f>AVERAGE(BK43:BK54)</f>
        <v>5678.583333333333</v>
      </c>
      <c r="CF54" s="60">
        <f>AVERAGE(BL43:BL54)</f>
        <v>3331</v>
      </c>
      <c r="CG54" s="60">
        <f>AVERAGE(BM43:BM54)</f>
        <v>6711.716666666668</v>
      </c>
      <c r="CH54" s="60">
        <f>AVERAGE(BN43:BN54)</f>
        <v>1627.383333333333</v>
      </c>
      <c r="CI54" s="60">
        <f>AVERAGE(BO43:BO54)</f>
        <v>531.1166666666667</v>
      </c>
      <c r="CJ54" s="60"/>
      <c r="CK54" s="60">
        <f>AVERAGE(BQ43:BQ54)</f>
        <v>25701.391666666674</v>
      </c>
      <c r="CL54" s="60">
        <f>AVERAGE(BR43:BR54)</f>
        <v>88966.875</v>
      </c>
      <c r="CM54" s="60">
        <f>AVERAGE(BS43:BS54)</f>
        <v>32205.558333333334</v>
      </c>
      <c r="CN54" s="60">
        <f>AVERAGE(BT43:BT54)</f>
        <v>35887.8</v>
      </c>
      <c r="CO54" s="60">
        <f>AVERAGE(BU43:BU54)</f>
        <v>10883.941666666668</v>
      </c>
      <c r="CP54" s="60">
        <f>AVERAGE(BV43:BV54)</f>
        <v>39192.258333333339</v>
      </c>
      <c r="CQ54" s="60">
        <f>AVERAGE(BW43:BW54)</f>
        <v>13190.5</v>
      </c>
      <c r="CR54" s="60">
        <f>AVERAGE(BX43:BX54)</f>
        <v>57632.591666666674</v>
      </c>
      <c r="CS54" s="60">
        <f>AVERAGE(BY43:BY54)</f>
        <v>2552.316666666667</v>
      </c>
      <c r="CT54" s="60">
        <f>AVERAGE(BZ43:BZ54)</f>
        <v>2470.4</v>
      </c>
      <c r="CU54" s="7"/>
      <c r="CV54" s="61">
        <v>502570023.2846949</v>
      </c>
      <c r="CW54" s="61">
        <v>1056539.533333333</v>
      </c>
      <c r="CX54" s="26">
        <v>9.5</v>
      </c>
      <c r="CY54" s="26">
        <v>59.3</v>
      </c>
      <c r="CZ54" s="7"/>
      <c r="DA54" s="62">
        <v>1000.36755</v>
      </c>
      <c r="DB54" s="62">
        <v>1067.05872</v>
      </c>
      <c r="DC54" s="62">
        <v>1027.48374</v>
      </c>
      <c r="DD54" s="62">
        <v>946.8680400000001</v>
      </c>
      <c r="DE54" s="62">
        <v>1682.66952</v>
      </c>
      <c r="DF54" s="62">
        <v>1653.35472</v>
      </c>
      <c r="DG54" s="62">
        <v>887.50557</v>
      </c>
      <c r="DH54" s="62">
        <v>896.30001</v>
      </c>
      <c r="DI54" s="62">
        <v>1292.04981</v>
      </c>
      <c r="DJ54" s="62">
        <v>2025.65268</v>
      </c>
      <c r="DK54" s="11"/>
      <c r="DL54" s="2"/>
      <c r="DM54" s="4"/>
      <c r="DN54" s="63">
        <v>246.8137</v>
      </c>
      <c r="DO54" s="64">
        <f>AVERAGE(DN43:DN54)</f>
        <v>234.8102583333333</v>
      </c>
    </row>
    <row r="55" ht="12.75" customHeight="1">
      <c r="A55" s="50">
        <v>40603</v>
      </c>
      <c r="B55" s="51">
        <v>3220</v>
      </c>
      <c r="C55" s="51">
        <v>2510</v>
      </c>
      <c r="D55" s="51">
        <v>3833</v>
      </c>
      <c r="E55" s="51">
        <v>960</v>
      </c>
      <c r="F55" s="51">
        <v>3155</v>
      </c>
      <c r="G55" s="51">
        <v>3215</v>
      </c>
      <c r="H55" s="66">
        <f>AVERAGE(B50:B55)</f>
        <v>2887.666666666667</v>
      </c>
      <c r="I55" s="66">
        <f>AVERAGE(C50:C55)</f>
        <v>2292.166666666667</v>
      </c>
      <c r="J55" s="66">
        <f>AVERAGE(D50:D55)</f>
        <v>3628.833333333333</v>
      </c>
      <c r="K55" s="66">
        <f>AVERAGE(E50:E55)</f>
        <v>840</v>
      </c>
      <c r="L55" s="66">
        <f>AVERAGE(F50:F55)</f>
        <v>3109</v>
      </c>
      <c r="M55" s="66">
        <f>AVERAGE(G50:G55)</f>
        <v>3129.833333333333</v>
      </c>
      <c r="N55" s="67">
        <f>AVERAGE(B44:B55)</f>
        <v>2838.166666666667</v>
      </c>
      <c r="O55" s="67">
        <f>AVERAGE(C44:C55)</f>
        <v>2283.416666666667</v>
      </c>
      <c r="P55" s="67">
        <f>AVERAGE(D44:D55)</f>
        <v>3521.416666666667</v>
      </c>
      <c r="Q55" s="67">
        <f>AVERAGE(E44:E55)</f>
        <v>779.1666666666666</v>
      </c>
      <c r="R55" s="67">
        <f>AVERAGE(F44:F55)</f>
        <v>3041.666666666667</v>
      </c>
      <c r="S55" s="67">
        <f>AVERAGE(G44:G55)</f>
        <v>2994.583333333333</v>
      </c>
      <c r="T55" s="52"/>
      <c r="U55" s="17">
        <v>12103.2</v>
      </c>
      <c r="V55" s="17">
        <v>9192</v>
      </c>
      <c r="W55" s="63">
        <v>1592</v>
      </c>
      <c r="X55" s="63">
        <v>7706.074488</v>
      </c>
      <c r="Y55" s="65">
        <f>AVERAGE(U44:U55)</f>
        <v>11392.941666666668</v>
      </c>
      <c r="Z55" s="65">
        <f>AVERAGE(V44:V55)</f>
        <v>8622</v>
      </c>
      <c r="AA55" s="65">
        <f>AVERAGE(W44:W55)</f>
        <v>1446.833333333333</v>
      </c>
      <c r="AB55" s="65">
        <f>AVERAGE(X44:X55)</f>
        <v>7329.782124666667</v>
      </c>
      <c r="AC55" s="65"/>
      <c r="AD55" s="53">
        <v>4.097056243593406</v>
      </c>
      <c r="AE55" s="53">
        <v>3.346392194558495</v>
      </c>
      <c r="AF55" s="53">
        <f>AVERAGE(AD44:AD55)</f>
        <v>4.043840708908116</v>
      </c>
      <c r="AG55" s="53">
        <f>AVERAGE(AE44:AE55)</f>
        <v>3.342086234078854</v>
      </c>
      <c r="AH55" s="20"/>
      <c r="AI55" s="54">
        <v>175.4</v>
      </c>
      <c r="AJ55" s="54">
        <v>735.6</v>
      </c>
      <c r="AK55" s="54">
        <v>216.1</v>
      </c>
      <c r="AL55" s="55">
        <v>808.2</v>
      </c>
      <c r="AM55" s="55">
        <v>2916.7</v>
      </c>
      <c r="AN55" s="56">
        <v>101.137</v>
      </c>
      <c r="AO55" s="56">
        <v>60.362</v>
      </c>
      <c r="AP55" s="56">
        <f>AVERAGE(AI50:AI55)</f>
        <v>156.9666666666667</v>
      </c>
      <c r="AQ55" s="56">
        <f>AVERAGE(AJ50:AJ55)</f>
        <v>685.1166666666667</v>
      </c>
      <c r="AR55" s="56">
        <f>AVERAGE(AK50:AK55)</f>
        <v>202.7666666666667</v>
      </c>
      <c r="AS55" s="56">
        <f>AVERAGE(AL50:AL55)</f>
        <v>715.5333333333333</v>
      </c>
      <c r="AT55" s="56">
        <f>AVERAGE(AM50:AM55)</f>
        <v>2777.016666666666</v>
      </c>
      <c r="AU55" s="56">
        <f>AVERAGE(AN50:AN55)</f>
        <v>81.38216666666666</v>
      </c>
      <c r="AV55" s="56">
        <f>AVERAGE(AO50:AO55)</f>
        <v>53.96983333333333</v>
      </c>
      <c r="AW55" s="53">
        <f>AVERAGE(AI44:AI55)</f>
        <v>156.7333333333333</v>
      </c>
      <c r="AX55" s="53">
        <f>AVERAGE(AJ44:AJ55)</f>
        <v>698.5666666666666</v>
      </c>
      <c r="AY55" s="53">
        <f>AVERAGE(AK44:AK55)</f>
        <v>200.1916666666666</v>
      </c>
      <c r="AZ55" s="53">
        <f>AVERAGE(AL44:AL55)</f>
        <v>736.4083333333334</v>
      </c>
      <c r="BA55" s="53">
        <f>AVERAGE(AM44:AM55)</f>
        <v>2729.016666666666</v>
      </c>
      <c r="BB55" s="53">
        <f>AVERAGE(AN44:AN55)</f>
        <v>87.57408333333332</v>
      </c>
      <c r="BC55" s="53">
        <f>AVERAGE(AO44:AO55)</f>
        <v>53.25075</v>
      </c>
      <c r="BD55" s="53"/>
      <c r="BE55" s="57">
        <v>7460</v>
      </c>
      <c r="BF55" s="57">
        <v>160650.5</v>
      </c>
      <c r="BG55" s="7"/>
      <c r="BH55" s="60">
        <v>3968</v>
      </c>
      <c r="BI55" s="60">
        <v>237.5</v>
      </c>
      <c r="BJ55" s="60">
        <v>620.9</v>
      </c>
      <c r="BK55" s="60">
        <v>5699.9</v>
      </c>
      <c r="BL55" s="60">
        <v>1942.2</v>
      </c>
      <c r="BM55" s="60">
        <v>5878.7</v>
      </c>
      <c r="BN55" s="60">
        <v>844.1</v>
      </c>
      <c r="BO55" s="60">
        <v>759.1</v>
      </c>
      <c r="BP55" s="60"/>
      <c r="BQ55" s="60">
        <v>30061.3</v>
      </c>
      <c r="BR55" s="60">
        <v>109601.3</v>
      </c>
      <c r="BS55" s="60">
        <v>46010.8</v>
      </c>
      <c r="BT55" s="60">
        <v>40923</v>
      </c>
      <c r="BU55" s="60">
        <v>14836.5</v>
      </c>
      <c r="BV55" s="60">
        <v>41966.1</v>
      </c>
      <c r="BW55" s="60">
        <v>13359.2</v>
      </c>
      <c r="BX55" s="60">
        <v>63415.9</v>
      </c>
      <c r="BY55" s="60">
        <v>2334.5</v>
      </c>
      <c r="BZ55" s="60">
        <v>4352</v>
      </c>
      <c r="CA55" s="60"/>
      <c r="CB55" s="60">
        <f>AVERAGE(BH44:BH55)</f>
        <v>2762.266666666666</v>
      </c>
      <c r="CC55" s="60">
        <f>AVERAGE(BI44:BI55)</f>
        <v>695.9</v>
      </c>
      <c r="CD55" s="60">
        <f>AVERAGE(BJ44:BJ55)</f>
        <v>729.475</v>
      </c>
      <c r="CE55" s="60">
        <f>AVERAGE(BK44:BK55)</f>
        <v>5632.766666666666</v>
      </c>
      <c r="CF55" s="60">
        <f>AVERAGE(BL44:BL55)</f>
        <v>3239.75</v>
      </c>
      <c r="CG55" s="60">
        <f>AVERAGE(BM44:BM55)</f>
        <v>6583.224999999999</v>
      </c>
      <c r="CH55" s="60">
        <f>AVERAGE(BN44:BN55)</f>
        <v>1558.416666666666</v>
      </c>
      <c r="CI55" s="60">
        <f>AVERAGE(BO44:BO55)</f>
        <v>537.1750000000001</v>
      </c>
      <c r="CJ55" s="60"/>
      <c r="CK55" s="60">
        <f>AVERAGE(BQ44:BQ55)</f>
        <v>26061.3</v>
      </c>
      <c r="CL55" s="60">
        <f>AVERAGE(BR44:BR55)</f>
        <v>90770.925</v>
      </c>
      <c r="CM55" s="60">
        <f>AVERAGE(BS44:BS55)</f>
        <v>33660.508333333331</v>
      </c>
      <c r="CN55" s="60">
        <f>AVERAGE(BT44:BT55)</f>
        <v>36163.925</v>
      </c>
      <c r="CO55" s="60">
        <f>AVERAGE(BU44:BU55)</f>
        <v>11196.358333333332</v>
      </c>
      <c r="CP55" s="60">
        <f>AVERAGE(BV44:BV55)</f>
        <v>39628.391666666670</v>
      </c>
      <c r="CQ55" s="60">
        <f>AVERAGE(BW44:BW55)</f>
        <v>13165.133333333331</v>
      </c>
      <c r="CR55" s="60">
        <f>AVERAGE(BX44:BX55)</f>
        <v>58152.55</v>
      </c>
      <c r="CS55" s="60">
        <f>AVERAGE(BY44:BY55)</f>
        <v>2532.008333333334</v>
      </c>
      <c r="CT55" s="60">
        <f>AVERAGE(BZ44:BZ55)</f>
        <v>2635.833333333333</v>
      </c>
      <c r="CU55" s="7"/>
      <c r="CV55" s="61">
        <v>502668754.0643339</v>
      </c>
      <c r="CW55" s="61">
        <v>1056539.533333333</v>
      </c>
      <c r="CX55" s="26">
        <v>9.5</v>
      </c>
      <c r="CY55" s="26">
        <v>59.1</v>
      </c>
      <c r="CZ55" s="7"/>
      <c r="DA55" s="62">
        <v>933.5901</v>
      </c>
      <c r="DB55" s="62">
        <v>992.1627000000001</v>
      </c>
      <c r="DC55" s="62">
        <v>1010.0202</v>
      </c>
      <c r="DD55" s="62">
        <v>842.874</v>
      </c>
      <c r="DE55" s="62">
        <v>1412.1711</v>
      </c>
      <c r="DF55" s="62">
        <v>946.4475000000001</v>
      </c>
      <c r="DG55" s="62">
        <v>856.4457000000001</v>
      </c>
      <c r="DH55" s="62">
        <v>858.5886</v>
      </c>
      <c r="DI55" s="62">
        <v>1189.3095</v>
      </c>
      <c r="DJ55" s="62">
        <v>1997.1828</v>
      </c>
      <c r="DK55" s="11"/>
      <c r="DL55" s="2"/>
      <c r="DM55" s="4"/>
      <c r="DN55" s="63">
        <v>257.5018</v>
      </c>
      <c r="DO55" s="64">
        <f>AVERAGE(DN44:DN55)</f>
        <v>237.1241333333334</v>
      </c>
    </row>
    <row r="56" ht="12.75" customHeight="1">
      <c r="A56" s="50">
        <v>40634</v>
      </c>
      <c r="B56" s="51">
        <v>3135</v>
      </c>
      <c r="C56" s="51">
        <v>2400</v>
      </c>
      <c r="D56" s="51">
        <v>3785</v>
      </c>
      <c r="E56" s="51">
        <v>840</v>
      </c>
      <c r="F56" s="51">
        <v>3070</v>
      </c>
      <c r="G56" s="51">
        <v>3283</v>
      </c>
      <c r="H56" s="66">
        <f>AVERAGE(B51:B56)</f>
        <v>2955.833333333333</v>
      </c>
      <c r="I56" s="66">
        <f>AVERAGE(C51:C56)</f>
        <v>2322.5</v>
      </c>
      <c r="J56" s="66">
        <f>AVERAGE(D51:D56)</f>
        <v>3658.666666666667</v>
      </c>
      <c r="K56" s="66">
        <f>AVERAGE(E51:E56)</f>
        <v>858.3333333333334</v>
      </c>
      <c r="L56" s="66">
        <f>AVERAGE(F51:F56)</f>
        <v>3104</v>
      </c>
      <c r="M56" s="66">
        <f>AVERAGE(G51:G56)</f>
        <v>3171.666666666667</v>
      </c>
      <c r="N56" s="67">
        <f>AVERAGE(B45:B56)</f>
        <v>2883.166666666667</v>
      </c>
      <c r="O56" s="67">
        <f>AVERAGE(C45:C56)</f>
        <v>2302.333333333333</v>
      </c>
      <c r="P56" s="67">
        <f>AVERAGE(D45:D56)</f>
        <v>3594.916666666667</v>
      </c>
      <c r="Q56" s="67">
        <f>AVERAGE(E45:E56)</f>
        <v>788.3333333333334</v>
      </c>
      <c r="R56" s="67">
        <f>AVERAGE(F45:F56)</f>
        <v>3083.75</v>
      </c>
      <c r="S56" s="67">
        <f>AVERAGE(G45:G56)</f>
        <v>3043.166666666667</v>
      </c>
      <c r="T56" s="52"/>
      <c r="U56" s="17">
        <v>12248.1</v>
      </c>
      <c r="V56" s="17">
        <v>9339</v>
      </c>
      <c r="W56" s="63">
        <v>1269</v>
      </c>
      <c r="X56" s="63">
        <v>7553.213984</v>
      </c>
      <c r="Y56" s="65">
        <f>AVERAGE(U45:U56)</f>
        <v>11426.133333333333</v>
      </c>
      <c r="Z56" s="65">
        <f>AVERAGE(V45:V56)</f>
        <v>8648.75</v>
      </c>
      <c r="AA56" s="65">
        <f>AVERAGE(W45:W56)</f>
        <v>1473.25</v>
      </c>
      <c r="AB56" s="65">
        <f>AVERAGE(X45:X56)</f>
        <v>7338.551570000001</v>
      </c>
      <c r="AC56" s="65"/>
      <c r="AD56" s="53">
        <v>3.993939653169599</v>
      </c>
      <c r="AE56" s="53">
        <v>3.345287121671455</v>
      </c>
      <c r="AF56" s="53">
        <f>AVERAGE(AD45:AD56)</f>
        <v>4.040978518552836</v>
      </c>
      <c r="AG56" s="53">
        <f>AVERAGE(AE45:AE56)</f>
        <v>3.34291136667181</v>
      </c>
      <c r="AH56" s="20"/>
      <c r="AI56" s="54">
        <v>165.3</v>
      </c>
      <c r="AJ56" s="54">
        <v>728.7</v>
      </c>
      <c r="AK56" s="54">
        <v>213</v>
      </c>
      <c r="AL56" s="55">
        <v>769.6</v>
      </c>
      <c r="AM56" s="55">
        <v>2754.8</v>
      </c>
      <c r="AN56" s="56">
        <v>107.357</v>
      </c>
      <c r="AO56" s="56">
        <v>53.48199999999999</v>
      </c>
      <c r="AP56" s="56">
        <f>AVERAGE(AI51:AI56)</f>
        <v>160.25</v>
      </c>
      <c r="AQ56" s="56">
        <f>AVERAGE(AJ51:AJ56)</f>
        <v>691.15</v>
      </c>
      <c r="AR56" s="56">
        <f>AVERAGE(AK51:AK56)</f>
        <v>204.75</v>
      </c>
      <c r="AS56" s="56">
        <f>AVERAGE(AL51:AL56)</f>
        <v>725.1</v>
      </c>
      <c r="AT56" s="56">
        <f>AVERAGE(AM51:AM56)</f>
        <v>2778.8</v>
      </c>
      <c r="AU56" s="56">
        <f>AVERAGE(AN51:AN56)</f>
        <v>88.111</v>
      </c>
      <c r="AV56" s="56">
        <f>AVERAGE(AO51:AO56)</f>
        <v>54.32066666666666</v>
      </c>
      <c r="AW56" s="53">
        <f>AVERAGE(AI45:AI56)</f>
        <v>156.3333333333333</v>
      </c>
      <c r="AX56" s="53">
        <f>AVERAGE(AJ45:AJ56)</f>
        <v>700.5666666666667</v>
      </c>
      <c r="AY56" s="53">
        <f>AVERAGE(AK45:AK56)</f>
        <v>201.6833333333333</v>
      </c>
      <c r="AZ56" s="53">
        <f>AVERAGE(AL45:AL56)</f>
        <v>738.9500000000002</v>
      </c>
      <c r="BA56" s="53">
        <f>AVERAGE(AM45:AM56)</f>
        <v>2731.05</v>
      </c>
      <c r="BB56" s="53">
        <f>AVERAGE(AN45:AN56)</f>
        <v>87.66841666666669</v>
      </c>
      <c r="BC56" s="53">
        <f>AVERAGE(AO45:AO56)</f>
        <v>52.98116666666667</v>
      </c>
      <c r="BD56" s="53"/>
      <c r="BE56" s="57">
        <v>23373.5</v>
      </c>
      <c r="BF56" s="57">
        <v>147545</v>
      </c>
      <c r="BG56" s="7"/>
      <c r="BH56" s="60">
        <v>3626.8</v>
      </c>
      <c r="BI56" s="60">
        <v>120.9</v>
      </c>
      <c r="BJ56" s="60">
        <v>841.3</v>
      </c>
      <c r="BK56" s="60">
        <v>6579.8</v>
      </c>
      <c r="BL56" s="60">
        <v>4675.7</v>
      </c>
      <c r="BM56" s="60">
        <v>5980.7</v>
      </c>
      <c r="BN56" s="60">
        <v>1199.8</v>
      </c>
      <c r="BO56" s="60">
        <v>456.3</v>
      </c>
      <c r="BP56" s="60"/>
      <c r="BQ56" s="60">
        <v>28571</v>
      </c>
      <c r="BR56" s="60">
        <v>96227.399999999994</v>
      </c>
      <c r="BS56" s="60">
        <v>41850</v>
      </c>
      <c r="BT56" s="60">
        <v>36210.4</v>
      </c>
      <c r="BU56" s="60">
        <v>13792</v>
      </c>
      <c r="BV56" s="60">
        <v>43206.2</v>
      </c>
      <c r="BW56" s="60">
        <v>10511</v>
      </c>
      <c r="BX56" s="60">
        <v>53593.6</v>
      </c>
      <c r="BY56" s="60">
        <v>2331.4</v>
      </c>
      <c r="BZ56" s="60">
        <v>3627.2</v>
      </c>
      <c r="CA56" s="60"/>
      <c r="CB56" s="60">
        <f>AVERAGE(BH45:BH56)</f>
        <v>2852.116666666666</v>
      </c>
      <c r="CC56" s="60">
        <f>AVERAGE(BI45:BI56)</f>
        <v>588.0833333333333</v>
      </c>
      <c r="CD56" s="60">
        <f>AVERAGE(BJ45:BJ56)</f>
        <v>718.9333333333334</v>
      </c>
      <c r="CE56" s="60">
        <f>AVERAGE(BK45:BK56)</f>
        <v>5606.983333333334</v>
      </c>
      <c r="CF56" s="60">
        <f>AVERAGE(BL45:BL56)</f>
        <v>3441.674999999999</v>
      </c>
      <c r="CG56" s="60">
        <f>AVERAGE(BM45:BM56)</f>
        <v>6536.641666666666</v>
      </c>
      <c r="CH56" s="60">
        <f>AVERAGE(BN45:BN56)</f>
        <v>1543.75</v>
      </c>
      <c r="CI56" s="60">
        <f>AVERAGE(BO45:BO56)</f>
        <v>520.7916666666667</v>
      </c>
      <c r="CJ56" s="60"/>
      <c r="CK56" s="60">
        <f>AVERAGE(BQ45:BQ56)</f>
        <v>26381.25</v>
      </c>
      <c r="CL56" s="60">
        <f>AVERAGE(BR45:BR56)</f>
        <v>92285.258333333346</v>
      </c>
      <c r="CM56" s="60">
        <f>AVERAGE(BS45:BS56)</f>
        <v>34923.525</v>
      </c>
      <c r="CN56" s="60">
        <f>AVERAGE(BT45:BT56)</f>
        <v>36516.925</v>
      </c>
      <c r="CO56" s="60">
        <f>AVERAGE(BU45:BU56)</f>
        <v>11576.283333333335</v>
      </c>
      <c r="CP56" s="60">
        <f>AVERAGE(BV45:BV56)</f>
        <v>40069.624999999993</v>
      </c>
      <c r="CQ56" s="60">
        <f>AVERAGE(BW45:BW56)</f>
        <v>12993.975</v>
      </c>
      <c r="CR56" s="60">
        <f>AVERAGE(BX45:BX56)</f>
        <v>58035.8</v>
      </c>
      <c r="CS56" s="60">
        <f>AVERAGE(BY45:BY56)</f>
        <v>2508.8</v>
      </c>
      <c r="CT56" s="60">
        <f>AVERAGE(BZ45:BZ56)</f>
        <v>2779.491666666667</v>
      </c>
      <c r="CU56" s="7"/>
      <c r="CV56" s="61">
        <v>502767504.2398111</v>
      </c>
      <c r="CW56" s="61">
        <v>1056105.066666667</v>
      </c>
      <c r="CX56" s="26">
        <v>9.5</v>
      </c>
      <c r="CY56" s="26">
        <v>58.9</v>
      </c>
      <c r="CZ56" s="7"/>
      <c r="DA56" s="62">
        <v>911.0977499999999</v>
      </c>
      <c r="DB56" s="62">
        <v>973.45425</v>
      </c>
      <c r="DC56" s="62">
        <v>1004.6325</v>
      </c>
      <c r="DD56" s="62">
        <v>796.08465</v>
      </c>
      <c r="DE56" s="62">
        <v>1315.72215</v>
      </c>
      <c r="DF56" s="62">
        <v>1447.36365</v>
      </c>
      <c r="DG56" s="62">
        <v>864.6768</v>
      </c>
      <c r="DH56" s="62">
        <v>867.4481999999999</v>
      </c>
      <c r="DI56" s="62">
        <v>892.3907999999999</v>
      </c>
      <c r="DJ56" s="62">
        <v>1979.47245</v>
      </c>
      <c r="DK56" s="11"/>
      <c r="DL56" s="2"/>
      <c r="DM56" s="4"/>
      <c r="DN56" s="63">
        <v>264.4949</v>
      </c>
      <c r="DO56" s="64">
        <f>AVERAGE(DN45:DN56)</f>
        <v>239.8850833333333</v>
      </c>
    </row>
    <row r="57" ht="12.75" customHeight="1">
      <c r="A57" s="50">
        <v>40664</v>
      </c>
      <c r="B57" s="51">
        <v>3034</v>
      </c>
      <c r="C57" s="51">
        <v>2420</v>
      </c>
      <c r="D57" s="51">
        <v>3804</v>
      </c>
      <c r="E57" s="51">
        <v>870</v>
      </c>
      <c r="F57" s="51">
        <v>3146</v>
      </c>
      <c r="G57" s="51">
        <v>3332</v>
      </c>
      <c r="H57" s="66">
        <f>AVERAGE(B52:B57)</f>
        <v>3012.666666666667</v>
      </c>
      <c r="I57" s="66">
        <f>AVERAGE(C52:C57)</f>
        <v>2366.166666666667</v>
      </c>
      <c r="J57" s="66">
        <f>AVERAGE(D52:D57)</f>
        <v>3697.666666666667</v>
      </c>
      <c r="K57" s="66">
        <f>AVERAGE(E52:E57)</f>
        <v>886.6666666666666</v>
      </c>
      <c r="L57" s="66">
        <f>AVERAGE(F52:F57)</f>
        <v>3109.5</v>
      </c>
      <c r="M57" s="66">
        <f>AVERAGE(G52:G57)</f>
        <v>3218.166666666667</v>
      </c>
      <c r="N57" s="67">
        <f>AVERAGE(B46:B57)</f>
        <v>2897.666666666667</v>
      </c>
      <c r="O57" s="67">
        <f>AVERAGE(C46:C57)</f>
        <v>2305.5</v>
      </c>
      <c r="P57" s="67">
        <f>AVERAGE(D46:D57)</f>
        <v>3640.583333333333</v>
      </c>
      <c r="Q57" s="67">
        <f>AVERAGE(E46:E57)</f>
        <v>796.6666666666666</v>
      </c>
      <c r="R57" s="67">
        <f>AVERAGE(F46:F57)</f>
        <v>3113.416666666667</v>
      </c>
      <c r="S57" s="67">
        <f>AVERAGE(G46:G57)</f>
        <v>3093.333333333333</v>
      </c>
      <c r="T57" s="52"/>
      <c r="U57" s="17">
        <v>12757.2</v>
      </c>
      <c r="V57" s="17">
        <v>9702</v>
      </c>
      <c r="W57" s="63">
        <v>709</v>
      </c>
      <c r="X57" s="63">
        <v>7837.162576</v>
      </c>
      <c r="Y57" s="65">
        <f>AVERAGE(U46:U57)</f>
        <v>11439.433333333334</v>
      </c>
      <c r="Z57" s="65">
        <f>AVERAGE(V46:V57)</f>
        <v>8657.5</v>
      </c>
      <c r="AA57" s="65">
        <f>AVERAGE(W46:W57)</f>
        <v>1491.25</v>
      </c>
      <c r="AB57" s="65">
        <f>AVERAGE(X46:X57)</f>
        <v>7347.434413333333</v>
      </c>
      <c r="AC57" s="65"/>
      <c r="AD57" s="53">
        <v>3.918225246183754</v>
      </c>
      <c r="AE57" s="53">
        <v>3.343001337723438</v>
      </c>
      <c r="AF57" s="53">
        <f>AVERAGE(AD46:AD57)</f>
        <v>4.039656330822914</v>
      </c>
      <c r="AG57" s="53">
        <f>AVERAGE(AE46:AE57)</f>
        <v>3.343403365213511</v>
      </c>
      <c r="AH57" s="20"/>
      <c r="AI57" s="54">
        <v>174</v>
      </c>
      <c r="AJ57" s="54">
        <v>748.1</v>
      </c>
      <c r="AK57" s="54">
        <v>215.3</v>
      </c>
      <c r="AL57" s="55">
        <v>802.4</v>
      </c>
      <c r="AM57" s="55">
        <v>2843.4</v>
      </c>
      <c r="AN57" s="56">
        <v>116.079</v>
      </c>
      <c r="AO57" s="56">
        <v>49.597</v>
      </c>
      <c r="AP57" s="56">
        <f>AVERAGE(AI52:AI57)</f>
        <v>165.45</v>
      </c>
      <c r="AQ57" s="56">
        <f>AVERAGE(AJ52:AJ57)</f>
        <v>701.9166666666666</v>
      </c>
      <c r="AR57" s="56">
        <f>AVERAGE(AK52:AK57)</f>
        <v>206.1333333333333</v>
      </c>
      <c r="AS57" s="56">
        <f>AVERAGE(AL52:AL57)</f>
        <v>739.9833333333332</v>
      </c>
      <c r="AT57" s="56">
        <f>AVERAGE(AM52:AM57)</f>
        <v>2795.083333333333</v>
      </c>
      <c r="AU57" s="56">
        <f>AVERAGE(AN52:AN57)</f>
        <v>97.89066666666668</v>
      </c>
      <c r="AV57" s="56">
        <f>AVERAGE(AO52:AO57)</f>
        <v>54.51949999999999</v>
      </c>
      <c r="AW57" s="53">
        <f>AVERAGE(AI46:AI57)</f>
        <v>156.8083333333333</v>
      </c>
      <c r="AX57" s="53">
        <f>AVERAGE(AJ46:AJ57)</f>
        <v>701.4583333333334</v>
      </c>
      <c r="AY57" s="53">
        <f>AVERAGE(AK46:AK57)</f>
        <v>202.675</v>
      </c>
      <c r="AZ57" s="53">
        <f>AVERAGE(AL46:AL57)</f>
        <v>741.8583333333335</v>
      </c>
      <c r="BA57" s="53">
        <f>AVERAGE(AM46:AM57)</f>
        <v>2735.991666666666</v>
      </c>
      <c r="BB57" s="53">
        <f>AVERAGE(AN46:AN57)</f>
        <v>87.49816666666668</v>
      </c>
      <c r="BC57" s="53">
        <f>AVERAGE(AO46:AO57)</f>
        <v>52.36991666666666</v>
      </c>
      <c r="BD57" s="53"/>
      <c r="BE57" s="57">
        <v>40524</v>
      </c>
      <c r="BF57" s="57">
        <v>148198</v>
      </c>
      <c r="BG57" s="7"/>
      <c r="BH57" s="60">
        <v>4299.9</v>
      </c>
      <c r="BI57" s="60">
        <v>432.9</v>
      </c>
      <c r="BJ57" s="60">
        <v>729.4</v>
      </c>
      <c r="BK57" s="60">
        <v>7713.1</v>
      </c>
      <c r="BL57" s="60">
        <v>3112.8</v>
      </c>
      <c r="BM57" s="60">
        <v>5006</v>
      </c>
      <c r="BN57" s="60">
        <v>2872.1</v>
      </c>
      <c r="BO57" s="60">
        <v>529.5</v>
      </c>
      <c r="BP57" s="60"/>
      <c r="BQ57" s="60">
        <v>29851.8</v>
      </c>
      <c r="BR57" s="60">
        <v>102910.8</v>
      </c>
      <c r="BS57" s="60">
        <v>43549.3</v>
      </c>
      <c r="BT57" s="60">
        <v>36725.8</v>
      </c>
      <c r="BU57" s="60">
        <v>14552.5</v>
      </c>
      <c r="BV57" s="60">
        <v>41780.4</v>
      </c>
      <c r="BW57" s="60">
        <v>9651.4</v>
      </c>
      <c r="BX57" s="60">
        <v>50999.2</v>
      </c>
      <c r="BY57" s="60">
        <v>2883.6</v>
      </c>
      <c r="BZ57" s="60">
        <v>3261</v>
      </c>
      <c r="CA57" s="60"/>
      <c r="CB57" s="60">
        <f>AVERAGE(BH46:BH57)</f>
        <v>2960.441666666666</v>
      </c>
      <c r="CC57" s="60">
        <f>AVERAGE(BI46:BI57)</f>
        <v>491.6333333333332</v>
      </c>
      <c r="CD57" s="60">
        <f>AVERAGE(BJ46:BJ57)</f>
        <v>696.0083333333333</v>
      </c>
      <c r="CE57" s="60">
        <f>AVERAGE(BK46:BK57)</f>
        <v>5597.966666666667</v>
      </c>
      <c r="CF57" s="60">
        <f>AVERAGE(BL46:BL57)</f>
        <v>3351.275</v>
      </c>
      <c r="CG57" s="60">
        <f>AVERAGE(BM46:BM57)</f>
        <v>6306.783333333333</v>
      </c>
      <c r="CH57" s="60">
        <f>AVERAGE(BN46:BN57)</f>
        <v>1672.941666666667</v>
      </c>
      <c r="CI57" s="60">
        <f>AVERAGE(BO46:BO57)</f>
        <v>518.975</v>
      </c>
      <c r="CJ57" s="60"/>
      <c r="CK57" s="60">
        <f>AVERAGE(BQ46:BQ57)</f>
        <v>27084.758333333335</v>
      </c>
      <c r="CL57" s="60">
        <f>AVERAGE(BR46:BR57)</f>
        <v>93674.291666666672</v>
      </c>
      <c r="CM57" s="60">
        <f>AVERAGE(BS46:BS57)</f>
        <v>36401.641666666670</v>
      </c>
      <c r="CN57" s="60">
        <f>AVERAGE(BT46:BT57)</f>
        <v>36121.85</v>
      </c>
      <c r="CO57" s="60">
        <f>AVERAGE(BU46:BU57)</f>
        <v>11967.925</v>
      </c>
      <c r="CP57" s="60">
        <f>AVERAGE(BV46:BV57)</f>
        <v>40724.425</v>
      </c>
      <c r="CQ57" s="60">
        <f>AVERAGE(BW46:BW57)</f>
        <v>12696.516666666668</v>
      </c>
      <c r="CR57" s="60">
        <f>AVERAGE(BX46:BX57)</f>
        <v>57575.508333333331</v>
      </c>
      <c r="CS57" s="60">
        <f>AVERAGE(BY46:BY57)</f>
        <v>2559.641666666667</v>
      </c>
      <c r="CT57" s="60">
        <f>AVERAGE(BZ46:BZ57)</f>
        <v>2870.966666666667</v>
      </c>
      <c r="CU57" s="7"/>
      <c r="CV57" s="61">
        <v>502866273.8149368</v>
      </c>
      <c r="CW57" s="61">
        <v>1056105.066666667</v>
      </c>
      <c r="CX57" s="26">
        <v>9.5</v>
      </c>
      <c r="CY57" s="26">
        <v>53.7</v>
      </c>
      <c r="CZ57" s="7"/>
      <c r="DA57" s="62">
        <v>902.6297</v>
      </c>
      <c r="DB57" s="62">
        <v>984.24305</v>
      </c>
      <c r="DC57" s="62">
        <v>984.9406</v>
      </c>
      <c r="DD57" s="62">
        <v>808.46045</v>
      </c>
      <c r="DE57" s="62">
        <v>1365.8029</v>
      </c>
      <c r="DF57" s="62">
        <v>1462.76235</v>
      </c>
      <c r="DG57" s="62">
        <v>886.58605</v>
      </c>
      <c r="DH57" s="62">
        <v>895.6542000000001</v>
      </c>
      <c r="DI57" s="62">
        <v>962.619</v>
      </c>
      <c r="DJ57" s="62">
        <v>1981.73955</v>
      </c>
      <c r="DK57" s="11"/>
      <c r="DL57" s="2"/>
      <c r="DM57" s="4"/>
      <c r="DN57" s="63">
        <v>271.7221</v>
      </c>
      <c r="DO57" s="64">
        <f>AVERAGE(DN46:DN57)</f>
        <v>243.0669333333334</v>
      </c>
    </row>
    <row r="58" ht="12.75" customHeight="1">
      <c r="A58" s="50">
        <v>40695</v>
      </c>
      <c r="B58" s="51">
        <v>2998</v>
      </c>
      <c r="C58" s="51">
        <v>2400</v>
      </c>
      <c r="D58" s="51">
        <v>3913</v>
      </c>
      <c r="E58" s="51">
        <v>880</v>
      </c>
      <c r="F58" s="51">
        <v>3155</v>
      </c>
      <c r="G58" s="51">
        <v>3303</v>
      </c>
      <c r="H58" s="66">
        <f>AVERAGE(B53:B58)</f>
        <v>3060.666666666667</v>
      </c>
      <c r="I58" s="66">
        <f>AVERAGE(C53:C58)</f>
        <v>2404.833333333333</v>
      </c>
      <c r="J58" s="66">
        <f>AVERAGE(D53:D58)</f>
        <v>3760.166666666667</v>
      </c>
      <c r="K58" s="66">
        <f>AVERAGE(E53:E58)</f>
        <v>906.6666666666666</v>
      </c>
      <c r="L58" s="66">
        <f>AVERAGE(F53:F58)</f>
        <v>3121.166666666667</v>
      </c>
      <c r="M58" s="66">
        <f>AVERAGE(G53:G58)</f>
        <v>3245.666666666667</v>
      </c>
      <c r="N58" s="67">
        <f>AVERAGE(B47:B58)</f>
        <v>2904.75</v>
      </c>
      <c r="O58" s="67">
        <f>AVERAGE(C47:C58)</f>
        <v>2310.666666666667</v>
      </c>
      <c r="P58" s="67">
        <f>AVERAGE(D47:D58)</f>
        <v>3676.833333333333</v>
      </c>
      <c r="Q58" s="67">
        <f>AVERAGE(E47:E58)</f>
        <v>810.8333333333334</v>
      </c>
      <c r="R58" s="67">
        <f>AVERAGE(F47:F58)</f>
        <v>3123.583333333333</v>
      </c>
      <c r="S58" s="67">
        <f>AVERAGE(G47:G58)</f>
        <v>3131.25</v>
      </c>
      <c r="T58" s="52"/>
      <c r="U58" s="17">
        <v>12061.2</v>
      </c>
      <c r="V58" s="17">
        <v>9133</v>
      </c>
      <c r="W58" s="63">
        <v>127</v>
      </c>
      <c r="X58" s="63">
        <v>7492.432656</v>
      </c>
      <c r="Y58" s="65">
        <f>AVERAGE(U47:U58)</f>
        <v>11451.4</v>
      </c>
      <c r="Z58" s="65">
        <f>AVERAGE(V47:V58)</f>
        <v>8665.75</v>
      </c>
      <c r="AA58" s="65">
        <f>AVERAGE(W47:W58)</f>
        <v>1493.833333333333</v>
      </c>
      <c r="AB58" s="65">
        <f>AVERAGE(X47:X58)</f>
        <v>7353.520106</v>
      </c>
      <c r="AC58" s="65"/>
      <c r="AD58" s="53">
        <v>3.900232040659795</v>
      </c>
      <c r="AE58" s="53">
        <v>3.3424077625721</v>
      </c>
      <c r="AF58" s="53">
        <f>AVERAGE(AD47:AD58)</f>
        <v>4.041279020671599</v>
      </c>
      <c r="AG58" s="53">
        <f>AVERAGE(AE47:AE58)</f>
        <v>3.343805909504241</v>
      </c>
      <c r="AH58" s="20"/>
      <c r="AI58" s="54">
        <v>161.6</v>
      </c>
      <c r="AJ58" s="54">
        <v>715.4</v>
      </c>
      <c r="AK58" s="54">
        <v>206.8</v>
      </c>
      <c r="AL58" s="55">
        <v>773.1</v>
      </c>
      <c r="AM58" s="55">
        <v>2672.5</v>
      </c>
      <c r="AN58" s="56">
        <v>109.823</v>
      </c>
      <c r="AO58" s="56">
        <v>46.602</v>
      </c>
      <c r="AP58" s="56">
        <f>AVERAGE(AI53:AI58)</f>
        <v>165.8166666666667</v>
      </c>
      <c r="AQ58" s="56">
        <f>AVERAGE(AJ53:AJ58)</f>
        <v>709.65</v>
      </c>
      <c r="AR58" s="56">
        <f>AVERAGE(AK53:AK58)</f>
        <v>203.3833333333333</v>
      </c>
      <c r="AS58" s="56">
        <f>AVERAGE(AL53:AL58)</f>
        <v>763.5666666666667</v>
      </c>
      <c r="AT58" s="56">
        <f>AVERAGE(AM53:AM58)</f>
        <v>2768.15</v>
      </c>
      <c r="AU58" s="56">
        <f>AVERAGE(AN53:AN58)</f>
        <v>102.2998333333333</v>
      </c>
      <c r="AV58" s="56">
        <f>AVERAGE(AO53:AO58)</f>
        <v>53.49766666666667</v>
      </c>
      <c r="AW58" s="53">
        <f>AVERAGE(AI47:AI58)</f>
        <v>156.9416666666667</v>
      </c>
      <c r="AX58" s="53">
        <f>AVERAGE(AJ47:AJ58)</f>
        <v>700.7500000000001</v>
      </c>
      <c r="AY58" s="53">
        <f>AVERAGE(AK47:AK58)</f>
        <v>202.7916666666667</v>
      </c>
      <c r="AZ58" s="53">
        <f>AVERAGE(AL47:AL58)</f>
        <v>742.3583333333332</v>
      </c>
      <c r="BA58" s="53">
        <f>AVERAGE(AM47:AM58)</f>
        <v>2740.183333333333</v>
      </c>
      <c r="BB58" s="53">
        <f>AVERAGE(AN47:AN58)</f>
        <v>88.27200000000001</v>
      </c>
      <c r="BC58" s="53">
        <f>AVERAGE(AO47:AO58)</f>
        <v>51.63441666666666</v>
      </c>
      <c r="BD58" s="53"/>
      <c r="BE58" s="57">
        <v>67930</v>
      </c>
      <c r="BF58" s="57">
        <v>143948</v>
      </c>
      <c r="BG58" s="7"/>
      <c r="BH58" s="60">
        <v>3853.3</v>
      </c>
      <c r="BI58" s="60">
        <v>284.9</v>
      </c>
      <c r="BJ58" s="60">
        <v>521.1</v>
      </c>
      <c r="BK58" s="60">
        <v>5671.4</v>
      </c>
      <c r="BL58" s="60">
        <v>7061.6</v>
      </c>
      <c r="BM58" s="60">
        <v>5856.4</v>
      </c>
      <c r="BN58" s="60">
        <v>1868.4</v>
      </c>
      <c r="BO58" s="60">
        <v>556</v>
      </c>
      <c r="BP58" s="60"/>
      <c r="BQ58" s="60">
        <v>26786.1</v>
      </c>
      <c r="BR58" s="60">
        <v>92192.899999999994</v>
      </c>
      <c r="BS58" s="60">
        <v>39196</v>
      </c>
      <c r="BT58" s="60">
        <v>32678.9</v>
      </c>
      <c r="BU58" s="60">
        <v>13760.3</v>
      </c>
      <c r="BV58" s="60">
        <v>42798</v>
      </c>
      <c r="BW58" s="60">
        <v>10039.5</v>
      </c>
      <c r="BX58" s="60">
        <v>50356.6</v>
      </c>
      <c r="BY58" s="60">
        <v>4012.8</v>
      </c>
      <c r="BZ58" s="60">
        <v>3232.7</v>
      </c>
      <c r="CA58" s="60"/>
      <c r="CB58" s="60">
        <f>AVERAGE(BH47:BH58)</f>
        <v>2974.5</v>
      </c>
      <c r="CC58" s="60">
        <f>AVERAGE(BI47:BI58)</f>
        <v>395.7749999999999</v>
      </c>
      <c r="CD58" s="60">
        <f>AVERAGE(BJ47:BJ58)</f>
        <v>685.1166666666667</v>
      </c>
      <c r="CE58" s="60">
        <f>AVERAGE(BK47:BK58)</f>
        <v>5448.974999999999</v>
      </c>
      <c r="CF58" s="60">
        <f>AVERAGE(BL47:BL58)</f>
        <v>3534.441666666667</v>
      </c>
      <c r="CG58" s="60">
        <f>AVERAGE(BM47:BM58)</f>
        <v>6356.391666666666</v>
      </c>
      <c r="CH58" s="60">
        <f>AVERAGE(BN47:BN58)</f>
        <v>1636.925</v>
      </c>
      <c r="CI58" s="60">
        <f>AVERAGE(BO47:BO58)</f>
        <v>515.4583333333334</v>
      </c>
      <c r="CJ58" s="60"/>
      <c r="CK58" s="60">
        <f>AVERAGE(BQ47:BQ58)</f>
        <v>27101.941666666666</v>
      </c>
      <c r="CL58" s="60">
        <f>AVERAGE(BR47:BR58)</f>
        <v>92580.3</v>
      </c>
      <c r="CM58" s="60">
        <f>AVERAGE(BS47:BS58)</f>
        <v>36561.441666666666</v>
      </c>
      <c r="CN58" s="60">
        <f>AVERAGE(BT47:BT58)</f>
        <v>34934.675</v>
      </c>
      <c r="CO58" s="60">
        <f>AVERAGE(BU47:BU58)</f>
        <v>12225.283333333335</v>
      </c>
      <c r="CP58" s="60">
        <f>AVERAGE(BV47:BV58)</f>
        <v>40682.633333333339</v>
      </c>
      <c r="CQ58" s="60">
        <f>AVERAGE(BW47:BW58)</f>
        <v>12461.033333333335</v>
      </c>
      <c r="CR58" s="60">
        <f>AVERAGE(BX47:BX58)</f>
        <v>56682.499999999993</v>
      </c>
      <c r="CS58" s="60">
        <f>AVERAGE(BY47:BY58)</f>
        <v>2667.358333333333</v>
      </c>
      <c r="CT58" s="60">
        <f>AVERAGE(BZ47:BZ58)</f>
        <v>2927.808333333334</v>
      </c>
      <c r="CU58" s="7"/>
      <c r="CV58" s="61">
        <v>502965062.7935221</v>
      </c>
      <c r="CW58" s="61">
        <v>1056105.066666667</v>
      </c>
      <c r="CX58" s="26">
        <v>9.6</v>
      </c>
      <c r="CY58" s="26">
        <v>56.6</v>
      </c>
      <c r="CZ58" s="7"/>
      <c r="DA58" s="62">
        <v>920.6963599999999</v>
      </c>
      <c r="DB58" s="62">
        <v>1015.96479</v>
      </c>
      <c r="DC58" s="62">
        <v>980.4998999999999</v>
      </c>
      <c r="DD58" s="62">
        <v>787.8768699999999</v>
      </c>
      <c r="DE58" s="62">
        <v>1227.36335</v>
      </c>
      <c r="DF58" s="62">
        <v>1253.78817</v>
      </c>
      <c r="DG58" s="62">
        <v>945.7303999999999</v>
      </c>
      <c r="DH58" s="62">
        <v>944.33962</v>
      </c>
      <c r="DI58" s="62">
        <v>1022.2233</v>
      </c>
      <c r="DJ58" s="62">
        <v>1949.17817</v>
      </c>
      <c r="DK58" s="11"/>
      <c r="DL58" s="2"/>
      <c r="DM58" s="4"/>
      <c r="DN58" s="63">
        <v>267.5019</v>
      </c>
      <c r="DO58" s="64">
        <f>AVERAGE(DN47:DN58)</f>
        <v>245.8162416666667</v>
      </c>
    </row>
    <row r="59" ht="12.75" customHeight="1">
      <c r="A59" s="50">
        <v>40725</v>
      </c>
      <c r="B59" s="51">
        <v>2960</v>
      </c>
      <c r="C59" s="51">
        <v>2394</v>
      </c>
      <c r="D59" s="51">
        <v>3950</v>
      </c>
      <c r="E59" s="51">
        <v>840</v>
      </c>
      <c r="F59" s="51">
        <v>3124</v>
      </c>
      <c r="G59" s="51">
        <v>3266</v>
      </c>
      <c r="H59" s="66">
        <f>AVERAGE(B54:B59)</f>
        <v>3076.666666666667</v>
      </c>
      <c r="I59" s="66">
        <f>AVERAGE(C54:C59)</f>
        <v>2428.166666666667</v>
      </c>
      <c r="J59" s="66">
        <f>AVERAGE(D54:D59)</f>
        <v>3832.166666666667</v>
      </c>
      <c r="K59" s="66">
        <f>AVERAGE(E54:E59)</f>
        <v>906.6666666666666</v>
      </c>
      <c r="L59" s="66">
        <f>AVERAGE(F54:F59)</f>
        <v>3125.833333333333</v>
      </c>
      <c r="M59" s="66">
        <f>AVERAGE(G54:G59)</f>
        <v>3260.333333333333</v>
      </c>
      <c r="N59" s="67">
        <f>AVERAGE(B48:B59)</f>
        <v>2912.25</v>
      </c>
      <c r="O59" s="67">
        <f>AVERAGE(C48:C59)</f>
        <v>2322.25</v>
      </c>
      <c r="P59" s="67">
        <f>AVERAGE(D48:D59)</f>
        <v>3703.25</v>
      </c>
      <c r="Q59" s="67">
        <f>AVERAGE(E48:E59)</f>
        <v>827.5</v>
      </c>
      <c r="R59" s="67">
        <f>AVERAGE(F48:F59)</f>
        <v>3124.083333333333</v>
      </c>
      <c r="S59" s="67">
        <f>AVERAGE(G48:G59)</f>
        <v>3160.25</v>
      </c>
      <c r="T59" s="52"/>
      <c r="U59" s="17">
        <v>12093</v>
      </c>
      <c r="V59" s="17">
        <v>9131</v>
      </c>
      <c r="W59" s="63">
        <v>162</v>
      </c>
      <c r="X59" s="63">
        <v>7474.742568</v>
      </c>
      <c r="Y59" s="65">
        <f>AVERAGE(U48:U59)</f>
        <v>11488.325</v>
      </c>
      <c r="Z59" s="65">
        <f>AVERAGE(V48:V59)</f>
        <v>8694.75</v>
      </c>
      <c r="AA59" s="65">
        <f>AVERAGE(W48:W59)</f>
        <v>1494.916666666667</v>
      </c>
      <c r="AB59" s="65">
        <f>AVERAGE(X48:X59)</f>
        <v>7355.069878666666</v>
      </c>
      <c r="AC59" s="65"/>
      <c r="AD59" s="53">
        <v>3.895446970398364</v>
      </c>
      <c r="AE59" s="53">
        <v>3.345695011662327</v>
      </c>
      <c r="AF59" s="53">
        <f>AVERAGE(AD48:AD59)</f>
        <v>4.044917327512643</v>
      </c>
      <c r="AG59" s="53">
        <f>AVERAGE(AE48:AE59)</f>
        <v>3.344540270930147</v>
      </c>
      <c r="AH59" s="20"/>
      <c r="AI59" s="54">
        <v>159.3</v>
      </c>
      <c r="AJ59" s="54">
        <v>701</v>
      </c>
      <c r="AK59" s="54">
        <v>196.3</v>
      </c>
      <c r="AL59" s="55">
        <v>728.1</v>
      </c>
      <c r="AM59" s="55">
        <v>2678.9</v>
      </c>
      <c r="AN59" s="56">
        <v>108.169</v>
      </c>
      <c r="AO59" s="56">
        <v>49.44200000000001</v>
      </c>
      <c r="AP59" s="56">
        <f>AVERAGE(AI54:AI59)</f>
        <v>164.4333333333334</v>
      </c>
      <c r="AQ59" s="56">
        <f>AVERAGE(AJ54:AJ59)</f>
        <v>713.65</v>
      </c>
      <c r="AR59" s="56">
        <f>AVERAGE(AK54:AK59)</f>
        <v>205.5166666666667</v>
      </c>
      <c r="AS59" s="56">
        <f>AVERAGE(AL54:AL59)</f>
        <v>764.6166666666667</v>
      </c>
      <c r="AT59" s="56">
        <f>AVERAGE(AM54:AM59)</f>
        <v>2748.183333333333</v>
      </c>
      <c r="AU59" s="56">
        <f>AVERAGE(AN54:AN59)</f>
        <v>104.6311666666667</v>
      </c>
      <c r="AV59" s="56">
        <f>AVERAGE(AO54:AO59)</f>
        <v>52.1515</v>
      </c>
      <c r="AW59" s="53">
        <f>AVERAGE(AI48:AI59)</f>
        <v>157.9083333333333</v>
      </c>
      <c r="AX59" s="53">
        <f>AVERAGE(AJ48:AJ59)</f>
        <v>700.0666666666666</v>
      </c>
      <c r="AY59" s="53">
        <f>AVERAGE(AK48:AK59)</f>
        <v>202.9583333333333</v>
      </c>
      <c r="AZ59" s="53">
        <f>AVERAGE(AL48:AL59)</f>
        <v>738.0583333333334</v>
      </c>
      <c r="BA59" s="53">
        <f>AVERAGE(AM48:AM59)</f>
        <v>2743.816666666667</v>
      </c>
      <c r="BB59" s="53">
        <f>AVERAGE(AN48:AN59)</f>
        <v>90.34616666666666</v>
      </c>
      <c r="BC59" s="53">
        <f>AVERAGE(AO48:AO59)</f>
        <v>51.54624999999999</v>
      </c>
      <c r="BD59" s="53"/>
      <c r="BE59" s="57">
        <v>81443</v>
      </c>
      <c r="BF59" s="57">
        <v>131700</v>
      </c>
      <c r="BG59" s="7"/>
      <c r="BH59" s="60">
        <v>3285.2</v>
      </c>
      <c r="BI59" s="60">
        <v>162.5</v>
      </c>
      <c r="BJ59" s="60">
        <v>566.9</v>
      </c>
      <c r="BK59" s="60">
        <v>5422.5</v>
      </c>
      <c r="BL59" s="60">
        <v>1590.2</v>
      </c>
      <c r="BM59" s="60">
        <v>6666.5</v>
      </c>
      <c r="BN59" s="60">
        <v>2636.6</v>
      </c>
      <c r="BO59" s="60">
        <v>413.5</v>
      </c>
      <c r="BP59" s="60"/>
      <c r="BQ59" s="60">
        <v>27592.3</v>
      </c>
      <c r="BR59" s="60">
        <v>88141.2</v>
      </c>
      <c r="BS59" s="60">
        <v>38765.1</v>
      </c>
      <c r="BT59" s="60">
        <v>30684.8</v>
      </c>
      <c r="BU59" s="60">
        <v>14528.6</v>
      </c>
      <c r="BV59" s="60">
        <v>39639</v>
      </c>
      <c r="BW59" s="60">
        <v>7596.2</v>
      </c>
      <c r="BX59" s="60">
        <v>48064</v>
      </c>
      <c r="BY59" s="60">
        <v>3663.7</v>
      </c>
      <c r="BZ59" s="60">
        <v>2955.8</v>
      </c>
      <c r="CA59" s="60"/>
      <c r="CB59" s="60">
        <f>AVERAGE(BH48:BH59)</f>
        <v>3011.025</v>
      </c>
      <c r="CC59" s="60">
        <f>AVERAGE(BI48:BI59)</f>
        <v>311.3083333333333</v>
      </c>
      <c r="CD59" s="60">
        <f>AVERAGE(BJ48:BJ59)</f>
        <v>670.7583333333333</v>
      </c>
      <c r="CE59" s="60">
        <f>AVERAGE(BK48:BK59)</f>
        <v>5368.133333333333</v>
      </c>
      <c r="CF59" s="60">
        <f>AVERAGE(BL48:BL59)</f>
        <v>3432.75</v>
      </c>
      <c r="CG59" s="60">
        <f>AVERAGE(BM48:BM59)</f>
        <v>6299.7</v>
      </c>
      <c r="CH59" s="60">
        <f>AVERAGE(BN48:BN59)</f>
        <v>1676.275</v>
      </c>
      <c r="CI59" s="60">
        <f>AVERAGE(BO48:BO59)</f>
        <v>514.4250000000001</v>
      </c>
      <c r="CJ59" s="60"/>
      <c r="CK59" s="60">
        <f>AVERAGE(BQ48:BQ59)</f>
        <v>27410.641666666663</v>
      </c>
      <c r="CL59" s="60">
        <f>AVERAGE(BR48:BR59)</f>
        <v>92312.425</v>
      </c>
      <c r="CM59" s="60">
        <f>AVERAGE(BS48:BS59)</f>
        <v>37243.6</v>
      </c>
      <c r="CN59" s="60">
        <f>AVERAGE(BT48:BT59)</f>
        <v>34064.05</v>
      </c>
      <c r="CO59" s="60">
        <f>AVERAGE(BU48:BU59)</f>
        <v>12575.608333333335</v>
      </c>
      <c r="CP59" s="60">
        <f>AVERAGE(BV48:BV59)</f>
        <v>40496.775</v>
      </c>
      <c r="CQ59" s="60">
        <f>AVERAGE(BW48:BW59)</f>
        <v>12236.483333333335</v>
      </c>
      <c r="CR59" s="60">
        <f>AVERAGE(BX48:BX59)</f>
        <v>55934.508333333331</v>
      </c>
      <c r="CS59" s="60">
        <f>AVERAGE(BY48:BY59)</f>
        <v>2752.466666666667</v>
      </c>
      <c r="CT59" s="60">
        <f>AVERAGE(BZ48:BZ59)</f>
        <v>2967.958333333334</v>
      </c>
      <c r="CU59" s="7"/>
      <c r="CV59" s="61">
        <v>503063871.1793789</v>
      </c>
      <c r="CW59" s="61">
        <v>1061001.133333333</v>
      </c>
      <c r="CX59" s="26">
        <v>9.699999999999999</v>
      </c>
      <c r="CY59" s="26">
        <v>52.9</v>
      </c>
      <c r="CZ59" s="7"/>
      <c r="DA59" s="62">
        <v>934.68333</v>
      </c>
      <c r="DB59" s="62">
        <v>1001.79597</v>
      </c>
      <c r="DC59" s="62">
        <v>972.4341899999999</v>
      </c>
      <c r="DD59" s="62">
        <v>761.3090099999999</v>
      </c>
      <c r="DE59" s="62">
        <v>958.45239</v>
      </c>
      <c r="DF59" s="62">
        <v>1161.88758</v>
      </c>
      <c r="DG59" s="62">
        <v>973.83237</v>
      </c>
      <c r="DH59" s="62">
        <v>952.8596699999999</v>
      </c>
      <c r="DI59" s="62">
        <v>1066.11225</v>
      </c>
      <c r="DJ59" s="62">
        <v>1914.10842</v>
      </c>
      <c r="DK59" s="11"/>
      <c r="DL59" s="2"/>
      <c r="DM59" s="4"/>
      <c r="DN59" s="63">
        <v>274.1301</v>
      </c>
      <c r="DO59" s="64">
        <f>AVERAGE(DN48:DN59)</f>
        <v>249.281975</v>
      </c>
    </row>
    <row r="60" ht="12.75" customHeight="1">
      <c r="A60" s="50">
        <v>40756</v>
      </c>
      <c r="B60" s="51">
        <v>2918</v>
      </c>
      <c r="C60" s="51">
        <v>2323</v>
      </c>
      <c r="D60" s="51">
        <v>3903</v>
      </c>
      <c r="E60" s="51">
        <v>820</v>
      </c>
      <c r="F60" s="51">
        <v>3220</v>
      </c>
      <c r="G60" s="51">
        <v>3228</v>
      </c>
      <c r="H60" s="66">
        <f>AVERAGE(B55:B60)</f>
        <v>3044.166666666667</v>
      </c>
      <c r="I60" s="66">
        <f>AVERAGE(C55:C60)</f>
        <v>2407.833333333333</v>
      </c>
      <c r="J60" s="66">
        <f>AVERAGE(D55:D60)</f>
        <v>3864.666666666667</v>
      </c>
      <c r="K60" s="66">
        <f>AVERAGE(E55:E60)</f>
        <v>868.3333333333334</v>
      </c>
      <c r="L60" s="66">
        <f>AVERAGE(F55:F60)</f>
        <v>3145</v>
      </c>
      <c r="M60" s="66">
        <f>AVERAGE(G55:G60)</f>
        <v>3271.166666666667</v>
      </c>
      <c r="N60" s="67">
        <f>AVERAGE(B49:B60)</f>
        <v>2927.416666666667</v>
      </c>
      <c r="O60" s="67">
        <f>AVERAGE(C49:C60)</f>
        <v>2330</v>
      </c>
      <c r="P60" s="67">
        <f>AVERAGE(D49:D60)</f>
        <v>3725.5</v>
      </c>
      <c r="Q60" s="67">
        <f>AVERAGE(E49:E60)</f>
        <v>838.3333333333334</v>
      </c>
      <c r="R60" s="67">
        <f>AVERAGE(F49:F60)</f>
        <v>3127.416666666667</v>
      </c>
      <c r="S60" s="67">
        <f>AVERAGE(G49:G60)</f>
        <v>3182.416666666667</v>
      </c>
      <c r="T60" s="52"/>
      <c r="U60" s="17">
        <v>11699.6</v>
      </c>
      <c r="V60" s="17">
        <v>8775</v>
      </c>
      <c r="W60" s="63">
        <v>1067</v>
      </c>
      <c r="X60" s="63">
        <v>7448.887824</v>
      </c>
      <c r="Y60" s="65">
        <f>AVERAGE(U49:U60)</f>
        <v>11514.083333333334</v>
      </c>
      <c r="Z60" s="65">
        <f>AVERAGE(V49:V60)</f>
        <v>8710.916666666666</v>
      </c>
      <c r="AA60" s="65">
        <f>AVERAGE(W49:W60)</f>
        <v>1500.25</v>
      </c>
      <c r="AB60" s="65">
        <f>AVERAGE(X49:X60)</f>
        <v>7367.392461333334</v>
      </c>
      <c r="AC60" s="65"/>
      <c r="AD60" s="53">
        <v>3.924895659512272</v>
      </c>
      <c r="AE60" s="53">
        <v>3.345820658634265</v>
      </c>
      <c r="AF60" s="53">
        <f>AVERAGE(AD49:AD60)</f>
        <v>4.047029594978327</v>
      </c>
      <c r="AG60" s="53">
        <f>AVERAGE(AE49:AE60)</f>
        <v>3.345172973535661</v>
      </c>
      <c r="AH60" s="20"/>
      <c r="AI60" s="54">
        <v>155.3</v>
      </c>
      <c r="AJ60" s="54">
        <v>721.7</v>
      </c>
      <c r="AK60" s="54">
        <v>207.2</v>
      </c>
      <c r="AL60" s="55">
        <v>761.7</v>
      </c>
      <c r="AM60" s="55">
        <v>2734.3</v>
      </c>
      <c r="AN60" s="56">
        <v>95.87700000000002</v>
      </c>
      <c r="AO60" s="56">
        <v>47.21900000000001</v>
      </c>
      <c r="AP60" s="56">
        <f>AVERAGE(AI55:AI60)</f>
        <v>165.15</v>
      </c>
      <c r="AQ60" s="56">
        <f>AVERAGE(AJ55:AJ60)</f>
        <v>725.0833333333334</v>
      </c>
      <c r="AR60" s="56">
        <f>AVERAGE(AK55:AK60)</f>
        <v>209.1166666666667</v>
      </c>
      <c r="AS60" s="56">
        <f>AVERAGE(AL55:AL60)</f>
        <v>773.85</v>
      </c>
      <c r="AT60" s="56">
        <f>AVERAGE(AM55:AM60)</f>
        <v>2766.766666666666</v>
      </c>
      <c r="AU60" s="56">
        <f>AVERAGE(AN55:AN60)</f>
        <v>106.407</v>
      </c>
      <c r="AV60" s="56">
        <f>AVERAGE(AO55:AO60)</f>
        <v>51.11733333333333</v>
      </c>
      <c r="AW60" s="53">
        <f>AVERAGE(AI49:AI60)</f>
        <v>158.6416666666667</v>
      </c>
      <c r="AX60" s="53">
        <f>AVERAGE(AJ49:AJ60)</f>
        <v>701.3666666666667</v>
      </c>
      <c r="AY60" s="53">
        <f>AVERAGE(AK49:AK60)</f>
        <v>204.2416666666666</v>
      </c>
      <c r="AZ60" s="53">
        <f>AVERAGE(AL49:AL60)</f>
        <v>739.5583333333334</v>
      </c>
      <c r="BA60" s="53">
        <f>AVERAGE(AM49:AM60)</f>
        <v>2750.141666666667</v>
      </c>
      <c r="BB60" s="53">
        <f>AVERAGE(AN49:AN60)</f>
        <v>91.51774999999999</v>
      </c>
      <c r="BC60" s="53">
        <f>AVERAGE(AO49:AO60)</f>
        <v>51.47708333333333</v>
      </c>
      <c r="BD60" s="53"/>
      <c r="BE60" s="57">
        <v>100020</v>
      </c>
      <c r="BF60" s="57">
        <v>117247</v>
      </c>
      <c r="BG60" s="7"/>
      <c r="BH60" s="60">
        <v>3232</v>
      </c>
      <c r="BI60" s="60">
        <v>483.2</v>
      </c>
      <c r="BJ60" s="60">
        <v>549.3</v>
      </c>
      <c r="BK60" s="60">
        <v>5007.6</v>
      </c>
      <c r="BL60" s="60">
        <v>3764.1</v>
      </c>
      <c r="BM60" s="60">
        <v>7408.8</v>
      </c>
      <c r="BN60" s="60">
        <v>1765.3</v>
      </c>
      <c r="BO60" s="60">
        <v>588.9</v>
      </c>
      <c r="BP60" s="60"/>
      <c r="BQ60" s="60">
        <v>31942.1</v>
      </c>
      <c r="BR60" s="60">
        <v>91749</v>
      </c>
      <c r="BS60" s="60">
        <v>39867.9</v>
      </c>
      <c r="BT60" s="60">
        <v>29597.4</v>
      </c>
      <c r="BU60" s="60">
        <v>14852.2</v>
      </c>
      <c r="BV60" s="60">
        <v>46858.7</v>
      </c>
      <c r="BW60" s="60">
        <v>8037.4</v>
      </c>
      <c r="BX60" s="60">
        <v>57732</v>
      </c>
      <c r="BY60" s="60">
        <v>3394.2</v>
      </c>
      <c r="BZ60" s="60">
        <v>3571.6</v>
      </c>
      <c r="CA60" s="60"/>
      <c r="CB60" s="60">
        <f>AVERAGE(BH49:BH60)</f>
        <v>3045.041666666667</v>
      </c>
      <c r="CC60" s="60">
        <f>AVERAGE(BI49:BI60)</f>
        <v>297.225</v>
      </c>
      <c r="CD60" s="60">
        <f>AVERAGE(BJ49:BJ60)</f>
        <v>626.775</v>
      </c>
      <c r="CE60" s="60">
        <f>AVERAGE(BK49:BK60)</f>
        <v>5354.641666666666</v>
      </c>
      <c r="CF60" s="60">
        <f>AVERAGE(BL49:BL60)</f>
        <v>3416.75</v>
      </c>
      <c r="CG60" s="60">
        <f>AVERAGE(BM49:BM60)</f>
        <v>6209.533333333334</v>
      </c>
      <c r="CH60" s="60">
        <f>AVERAGE(BN49:BN60)</f>
        <v>1570.616666666667</v>
      </c>
      <c r="CI60" s="60">
        <f>AVERAGE(BO49:BO60)</f>
        <v>520.425</v>
      </c>
      <c r="CJ60" s="60"/>
      <c r="CK60" s="60">
        <f>AVERAGE(BQ49:BQ60)</f>
        <v>28012.974999999991</v>
      </c>
      <c r="CL60" s="60">
        <f>AVERAGE(BR49:BR60)</f>
        <v>92214.650000000023</v>
      </c>
      <c r="CM60" s="60">
        <f>AVERAGE(BS49:BS60)</f>
        <v>37370.641666666670</v>
      </c>
      <c r="CN60" s="60">
        <f>AVERAGE(BT49:BT60)</f>
        <v>33515.516666666670</v>
      </c>
      <c r="CO60" s="60">
        <f>AVERAGE(BU49:BU60)</f>
        <v>12878.158333333333</v>
      </c>
      <c r="CP60" s="60">
        <f>AVERAGE(BV49:BV60)</f>
        <v>41016.45</v>
      </c>
      <c r="CQ60" s="60">
        <f>AVERAGE(BW49:BW60)</f>
        <v>12003</v>
      </c>
      <c r="CR60" s="60">
        <f>AVERAGE(BX49:BX60)</f>
        <v>56007.158333333333</v>
      </c>
      <c r="CS60" s="60">
        <f>AVERAGE(BY49:BY60)</f>
        <v>2803.4</v>
      </c>
      <c r="CT60" s="60">
        <f>AVERAGE(BZ49:BZ60)</f>
        <v>3105.216666666667</v>
      </c>
      <c r="CU60" s="7"/>
      <c r="CV60" s="61">
        <v>503162698.9763198</v>
      </c>
      <c r="CW60" s="61">
        <v>1061001.133333333</v>
      </c>
      <c r="CX60" s="26">
        <v>9.699999999999999</v>
      </c>
      <c r="CY60" s="26">
        <v>53</v>
      </c>
      <c r="CZ60" s="7"/>
      <c r="DA60" s="62">
        <v>927.3558</v>
      </c>
      <c r="DB60" s="62">
        <v>925.26402</v>
      </c>
      <c r="DC60" s="62">
        <v>950.36538</v>
      </c>
      <c r="DD60" s="62">
        <v>755.13258</v>
      </c>
      <c r="DE60" s="62">
        <v>958.7325</v>
      </c>
      <c r="DF60" s="62">
        <v>1013.81604</v>
      </c>
      <c r="DG60" s="62">
        <v>913.4105999999999</v>
      </c>
      <c r="DH60" s="62">
        <v>885.5201999999999</v>
      </c>
      <c r="DI60" s="62">
        <v>1075.17492</v>
      </c>
      <c r="DJ60" s="62">
        <v>1923.74034</v>
      </c>
      <c r="DK60" s="11"/>
      <c r="DL60" s="2"/>
      <c r="DM60" s="4"/>
      <c r="DN60" s="63">
        <v>280.8717</v>
      </c>
      <c r="DO60" s="64">
        <f>AVERAGE(DN49:DN60)</f>
        <v>253.1565166666667</v>
      </c>
    </row>
    <row r="61" ht="12.75" customHeight="1">
      <c r="A61" s="50">
        <v>40787</v>
      </c>
      <c r="B61" s="51">
        <v>2920</v>
      </c>
      <c r="C61" s="51">
        <v>2315</v>
      </c>
      <c r="D61" s="51">
        <v>3905</v>
      </c>
      <c r="E61" s="51">
        <v>860</v>
      </c>
      <c r="F61" s="51">
        <v>3245</v>
      </c>
      <c r="G61" s="51">
        <v>3195</v>
      </c>
      <c r="H61" s="66">
        <f>AVERAGE(B56:B61)</f>
        <v>2994.166666666667</v>
      </c>
      <c r="I61" s="66">
        <f>AVERAGE(C56:C61)</f>
        <v>2375.333333333333</v>
      </c>
      <c r="J61" s="66">
        <f>AVERAGE(D56:D61)</f>
        <v>3876.666666666667</v>
      </c>
      <c r="K61" s="66">
        <f>AVERAGE(E56:E61)</f>
        <v>851.6666666666666</v>
      </c>
      <c r="L61" s="66">
        <f>AVERAGE(F56:F61)</f>
        <v>3160</v>
      </c>
      <c r="M61" s="66">
        <f>AVERAGE(G56:G61)</f>
        <v>3267.833333333333</v>
      </c>
      <c r="N61" s="67">
        <f>AVERAGE(B50:B61)</f>
        <v>2940.916666666667</v>
      </c>
      <c r="O61" s="67">
        <f>AVERAGE(C50:C61)</f>
        <v>2333.75</v>
      </c>
      <c r="P61" s="67">
        <f>AVERAGE(D50:D61)</f>
        <v>3752.75</v>
      </c>
      <c r="Q61" s="67">
        <f>AVERAGE(E50:E61)</f>
        <v>845.8333333333334</v>
      </c>
      <c r="R61" s="67">
        <f>AVERAGE(F50:F61)</f>
        <v>3134.5</v>
      </c>
      <c r="S61" s="67">
        <f>AVERAGE(G50:G61)</f>
        <v>3198.833333333333</v>
      </c>
      <c r="T61" s="52"/>
      <c r="U61" s="17">
        <v>11082.1</v>
      </c>
      <c r="V61" s="17">
        <v>8318</v>
      </c>
      <c r="W61" s="63">
        <v>2319</v>
      </c>
      <c r="X61" s="63">
        <v>7159.042536</v>
      </c>
      <c r="Y61" s="65">
        <f>AVERAGE(U50:U61)</f>
        <v>11531.441666666668</v>
      </c>
      <c r="Z61" s="65">
        <f>AVERAGE(V50:V61)</f>
        <v>8720.5</v>
      </c>
      <c r="AA61" s="65">
        <f>AVERAGE(W50:W61)</f>
        <v>1521.75</v>
      </c>
      <c r="AB61" s="65">
        <f>AVERAGE(X50:X61)</f>
        <v>7376.539900000001</v>
      </c>
      <c r="AC61" s="65"/>
      <c r="AD61" s="53">
        <v>3.993510278691236</v>
      </c>
      <c r="AE61" s="53">
        <v>3.342891239902277</v>
      </c>
      <c r="AF61" s="53">
        <f>AVERAGE(AD50:AD61)</f>
        <v>4.045220541982219</v>
      </c>
      <c r="AG61" s="53">
        <f>AVERAGE(AE50:AE61)</f>
        <v>3.345340118516759</v>
      </c>
      <c r="AH61" s="20"/>
      <c r="AI61" s="54">
        <v>147.6</v>
      </c>
      <c r="AJ61" s="54">
        <v>697</v>
      </c>
      <c r="AK61" s="54">
        <v>198.4</v>
      </c>
      <c r="AL61" s="55">
        <v>762.1</v>
      </c>
      <c r="AM61" s="55">
        <v>2680.6</v>
      </c>
      <c r="AN61" s="56">
        <v>79.01499999999999</v>
      </c>
      <c r="AO61" s="56">
        <v>43.349</v>
      </c>
      <c r="AP61" s="56">
        <f>AVERAGE(AI56:AI61)</f>
        <v>160.5166666666667</v>
      </c>
      <c r="AQ61" s="56">
        <f>AVERAGE(AJ56:AJ61)</f>
        <v>718.6500000000001</v>
      </c>
      <c r="AR61" s="56">
        <f>AVERAGE(AK56:AK61)</f>
        <v>206.1666666666667</v>
      </c>
      <c r="AS61" s="56">
        <f>AVERAGE(AL56:AL61)</f>
        <v>766.1666666666666</v>
      </c>
      <c r="AT61" s="56">
        <f>AVERAGE(AM56:AM61)</f>
        <v>2727.416666666667</v>
      </c>
      <c r="AU61" s="56">
        <f>AVERAGE(AN56:AN61)</f>
        <v>102.72</v>
      </c>
      <c r="AV61" s="56">
        <f>AVERAGE(AO56:AO61)</f>
        <v>48.28183333333333</v>
      </c>
      <c r="AW61" s="53">
        <f>AVERAGE(AI50:AI61)</f>
        <v>158.7416666666666</v>
      </c>
      <c r="AX61" s="53">
        <f>AVERAGE(AJ50:AJ61)</f>
        <v>701.8833333333332</v>
      </c>
      <c r="AY61" s="53">
        <f>AVERAGE(AK50:AK61)</f>
        <v>204.4666666666667</v>
      </c>
      <c r="AZ61" s="53">
        <f>AVERAGE(AL50:AL61)</f>
        <v>740.85</v>
      </c>
      <c r="BA61" s="53">
        <f>AVERAGE(AM50:AM61)</f>
        <v>2752.216666666667</v>
      </c>
      <c r="BB61" s="53">
        <f>AVERAGE(AN50:AN61)</f>
        <v>92.05108333333332</v>
      </c>
      <c r="BC61" s="53">
        <f>AVERAGE(AO50:AO61)</f>
        <v>51.12583333333334</v>
      </c>
      <c r="BD61" s="53"/>
      <c r="BE61" s="57">
        <v>85835</v>
      </c>
      <c r="BF61" s="57">
        <v>104018</v>
      </c>
      <c r="BG61" s="7"/>
      <c r="BH61" s="60">
        <v>3144.2</v>
      </c>
      <c r="BI61" s="60">
        <v>469.9</v>
      </c>
      <c r="BJ61" s="60">
        <v>655.9</v>
      </c>
      <c r="BK61" s="60">
        <v>4575.5</v>
      </c>
      <c r="BL61" s="60">
        <v>3660.2</v>
      </c>
      <c r="BM61" s="60">
        <v>7759.8</v>
      </c>
      <c r="BN61" s="60">
        <v>1914.2</v>
      </c>
      <c r="BO61" s="60">
        <v>517.7</v>
      </c>
      <c r="BP61" s="60"/>
      <c r="BQ61" s="60">
        <v>29748.5</v>
      </c>
      <c r="BR61" s="60">
        <v>97573.8</v>
      </c>
      <c r="BS61" s="60">
        <v>47926.6</v>
      </c>
      <c r="BT61" s="60">
        <v>29524.3</v>
      </c>
      <c r="BU61" s="60">
        <v>13312</v>
      </c>
      <c r="BV61" s="60">
        <v>45795.8</v>
      </c>
      <c r="BW61" s="60">
        <v>8054.5</v>
      </c>
      <c r="BX61" s="60">
        <v>60480.7</v>
      </c>
      <c r="BY61" s="60">
        <v>3852.2</v>
      </c>
      <c r="BZ61" s="60">
        <v>3546.5</v>
      </c>
      <c r="CA61" s="60"/>
      <c r="CB61" s="60">
        <f>AVERAGE(BH50:BH61)</f>
        <v>3041.074999999999</v>
      </c>
      <c r="CC61" s="60">
        <f>AVERAGE(BI50:BI61)</f>
        <v>238.6583333333333</v>
      </c>
      <c r="CD61" s="60">
        <f>AVERAGE(BJ50:BJ61)</f>
        <v>621.175</v>
      </c>
      <c r="CE61" s="60">
        <f>AVERAGE(BK50:BK61)</f>
        <v>5321.849999999999</v>
      </c>
      <c r="CF61" s="60">
        <f>AVERAGE(BL50:BL61)</f>
        <v>3459.441666666666</v>
      </c>
      <c r="CG61" s="60">
        <f>AVERAGE(BM50:BM61)</f>
        <v>6246.45</v>
      </c>
      <c r="CH61" s="60">
        <f>AVERAGE(BN50:BN61)</f>
        <v>1598.891666666667</v>
      </c>
      <c r="CI61" s="60">
        <f>AVERAGE(BO50:BO61)</f>
        <v>488.825</v>
      </c>
      <c r="CJ61" s="60"/>
      <c r="CK61" s="60">
        <f>AVERAGE(BQ50:BQ61)</f>
        <v>28438.55</v>
      </c>
      <c r="CL61" s="60">
        <f>AVERAGE(BR50:BR61)</f>
        <v>92711.416666666672</v>
      </c>
      <c r="CM61" s="60">
        <f>AVERAGE(BS50:BS61)</f>
        <v>38012.541666666664</v>
      </c>
      <c r="CN61" s="60">
        <f>AVERAGE(BT50:BT61)</f>
        <v>33455.333333333336</v>
      </c>
      <c r="CO61" s="60">
        <f>AVERAGE(BU50:BU61)</f>
        <v>13027.216666666667</v>
      </c>
      <c r="CP61" s="60">
        <f>AVERAGE(BV50:BV61)</f>
        <v>41340.033333333333</v>
      </c>
      <c r="CQ61" s="60">
        <f>AVERAGE(BW50:BW61)</f>
        <v>11540.633333333331</v>
      </c>
      <c r="CR61" s="60">
        <f>AVERAGE(BX50:BX61)</f>
        <v>56015.166666666664</v>
      </c>
      <c r="CS61" s="60">
        <f>AVERAGE(BY50:BY61)</f>
        <v>2817.625</v>
      </c>
      <c r="CT61" s="60">
        <f>AVERAGE(BZ50:BZ61)</f>
        <v>3214.875</v>
      </c>
      <c r="CU61" s="7"/>
      <c r="CV61" s="61">
        <v>503261546.1881581</v>
      </c>
      <c r="CW61" s="61">
        <v>1061001.133333333</v>
      </c>
      <c r="CX61" s="26">
        <v>9.800000000000001</v>
      </c>
      <c r="CY61" s="26">
        <v>52.8</v>
      </c>
      <c r="CZ61" s="7"/>
      <c r="DA61" s="62">
        <v>945.7335</v>
      </c>
      <c r="DB61" s="62">
        <v>941.3853</v>
      </c>
      <c r="DC61" s="62">
        <v>952.9805</v>
      </c>
      <c r="DD61" s="62">
        <v>771.8055000000001</v>
      </c>
      <c r="DE61" s="62">
        <v>918.9196000000001</v>
      </c>
      <c r="DF61" s="62">
        <v>945.7335</v>
      </c>
      <c r="DG61" s="62">
        <v>975.4462</v>
      </c>
      <c r="DH61" s="62">
        <v>886.3081</v>
      </c>
      <c r="DI61" s="62">
        <v>1090.6735</v>
      </c>
      <c r="DJ61" s="62">
        <v>1917.5562</v>
      </c>
      <c r="DK61" s="11"/>
      <c r="DL61" s="2"/>
      <c r="DM61" s="4"/>
      <c r="DN61" s="63">
        <v>278.1605</v>
      </c>
      <c r="DO61" s="64">
        <f>AVERAGE(DN50:DN61)</f>
        <v>256.8371416666667</v>
      </c>
    </row>
    <row r="62" ht="12.75" customHeight="1">
      <c r="A62" s="50">
        <v>40817</v>
      </c>
      <c r="B62" s="51">
        <v>2930</v>
      </c>
      <c r="C62" s="51">
        <v>2322</v>
      </c>
      <c r="D62" s="51">
        <v>3880</v>
      </c>
      <c r="E62" s="51">
        <v>890</v>
      </c>
      <c r="F62" s="51">
        <v>3234</v>
      </c>
      <c r="G62" s="51">
        <v>3164</v>
      </c>
      <c r="H62" s="66">
        <f>AVERAGE(B57:B62)</f>
        <v>2960</v>
      </c>
      <c r="I62" s="66">
        <f>AVERAGE(C57:C62)</f>
        <v>2362.333333333333</v>
      </c>
      <c r="J62" s="66">
        <f>AVERAGE(D57:D62)</f>
        <v>3892.5</v>
      </c>
      <c r="K62" s="66">
        <f>AVERAGE(E57:E62)</f>
        <v>860</v>
      </c>
      <c r="L62" s="66">
        <f>AVERAGE(F57:F62)</f>
        <v>3187.333333333333</v>
      </c>
      <c r="M62" s="66">
        <f>AVERAGE(G57:G62)</f>
        <v>3248</v>
      </c>
      <c r="N62" s="67">
        <f>AVERAGE(B51:B62)</f>
        <v>2957.916666666667</v>
      </c>
      <c r="O62" s="67">
        <f>AVERAGE(C51:C62)</f>
        <v>2342.416666666667</v>
      </c>
      <c r="P62" s="67">
        <f>AVERAGE(D51:D62)</f>
        <v>3775.583333333333</v>
      </c>
      <c r="Q62" s="67">
        <f>AVERAGE(E51:E62)</f>
        <v>859.1666666666666</v>
      </c>
      <c r="R62" s="67">
        <f>AVERAGE(F51:F62)</f>
        <v>3145.666666666667</v>
      </c>
      <c r="S62" s="67">
        <f>AVERAGE(G51:G62)</f>
        <v>3209.833333333333</v>
      </c>
      <c r="T62" s="52"/>
      <c r="U62" s="17">
        <v>11166</v>
      </c>
      <c r="V62" s="17">
        <v>8390</v>
      </c>
      <c r="W62" s="63">
        <v>2890</v>
      </c>
      <c r="X62" s="63">
        <v>7383.570576</v>
      </c>
      <c r="Y62" s="65">
        <f>AVERAGE(U51:U62)</f>
        <v>11544.508333333333</v>
      </c>
      <c r="Z62" s="65">
        <f>AVERAGE(V51:V62)</f>
        <v>8724</v>
      </c>
      <c r="AA62" s="65">
        <f>AVERAGE(W51:W62)</f>
        <v>1542.666666666667</v>
      </c>
      <c r="AB62" s="65">
        <f>AVERAGE(X51:X62)</f>
        <v>7390.676850666667</v>
      </c>
      <c r="AC62" s="65"/>
      <c r="AD62" s="53">
        <v>4.093280335490929</v>
      </c>
      <c r="AE62" s="53">
        <v>3.338993458801807</v>
      </c>
      <c r="AF62" s="53">
        <f>AVERAGE(AD51:AD62)</f>
        <v>4.042610344910224</v>
      </c>
      <c r="AG62" s="53">
        <f>AVERAGE(AE51:AE62)</f>
        <v>3.344904012286475</v>
      </c>
      <c r="AH62" s="20"/>
      <c r="AI62" s="54">
        <v>148.3</v>
      </c>
      <c r="AJ62" s="54">
        <v>693.1</v>
      </c>
      <c r="AK62" s="54">
        <v>207.4</v>
      </c>
      <c r="AL62" s="55">
        <v>738.5</v>
      </c>
      <c r="AM62" s="55">
        <v>2759.3</v>
      </c>
      <c r="AN62" s="56">
        <v>76.91</v>
      </c>
      <c r="AO62" s="56">
        <v>49.20699999999999</v>
      </c>
      <c r="AP62" s="56">
        <f>AVERAGE(AI57:AI62)</f>
        <v>157.6833333333334</v>
      </c>
      <c r="AQ62" s="56">
        <f>AVERAGE(AJ57:AJ62)</f>
        <v>712.7166666666667</v>
      </c>
      <c r="AR62" s="56">
        <f>AVERAGE(AK57:AK62)</f>
        <v>205.2333333333334</v>
      </c>
      <c r="AS62" s="56">
        <f>AVERAGE(AL57:AL62)</f>
        <v>760.9833333333332</v>
      </c>
      <c r="AT62" s="56">
        <f>AVERAGE(AM57:AM62)</f>
        <v>2728.166666666667</v>
      </c>
      <c r="AU62" s="56">
        <f>AVERAGE(AN57:AN62)</f>
        <v>97.64550000000001</v>
      </c>
      <c r="AV62" s="56">
        <f>AVERAGE(AO57:AO62)</f>
        <v>47.56933333333333</v>
      </c>
      <c r="AW62" s="53">
        <f>AVERAGE(AI51:AI62)</f>
        <v>158.9666666666666</v>
      </c>
      <c r="AX62" s="53">
        <f>AVERAGE(AJ51:AJ62)</f>
        <v>701.9333333333333</v>
      </c>
      <c r="AY62" s="53">
        <f>AVERAGE(AK51:AK62)</f>
        <v>204.9916666666667</v>
      </c>
      <c r="AZ62" s="53">
        <f>AVERAGE(AL51:AL62)</f>
        <v>743.0416666666666</v>
      </c>
      <c r="BA62" s="53">
        <f>AVERAGE(AM51:AM62)</f>
        <v>2753.483333333334</v>
      </c>
      <c r="BB62" s="53">
        <f>AVERAGE(AN51:AN62)</f>
        <v>92.87825000000002</v>
      </c>
      <c r="BC62" s="53">
        <f>AVERAGE(AO51:AO62)</f>
        <v>50.945</v>
      </c>
      <c r="BD62" s="53"/>
      <c r="BE62" s="57">
        <v>65913</v>
      </c>
      <c r="BF62" s="57">
        <v>53573</v>
      </c>
      <c r="BG62" s="7"/>
      <c r="BH62" s="60">
        <v>3293.3</v>
      </c>
      <c r="BI62" s="60">
        <v>208.4</v>
      </c>
      <c r="BJ62" s="60">
        <v>560</v>
      </c>
      <c r="BK62" s="60">
        <v>4702</v>
      </c>
      <c r="BL62" s="60">
        <v>3495.3</v>
      </c>
      <c r="BM62" s="60">
        <v>7679.9</v>
      </c>
      <c r="BN62" s="60">
        <v>1195.5</v>
      </c>
      <c r="BO62" s="60">
        <v>462.8</v>
      </c>
      <c r="BP62" s="60"/>
      <c r="BQ62" s="60">
        <v>29158.5</v>
      </c>
      <c r="BR62" s="60">
        <v>104133</v>
      </c>
      <c r="BS62" s="60">
        <v>54589.7</v>
      </c>
      <c r="BT62" s="60">
        <v>27193.7</v>
      </c>
      <c r="BU62" s="60">
        <v>11803.3</v>
      </c>
      <c r="BV62" s="60">
        <v>44644.1</v>
      </c>
      <c r="BW62" s="60">
        <v>9721.5</v>
      </c>
      <c r="BX62" s="60">
        <v>60988.7</v>
      </c>
      <c r="BY62" s="60">
        <v>3219</v>
      </c>
      <c r="BZ62" s="60">
        <v>3807.7</v>
      </c>
      <c r="CA62" s="60"/>
      <c r="CB62" s="60">
        <f>AVERAGE(BH51:BH62)</f>
        <v>3111.591666666667</v>
      </c>
      <c r="CC62" s="60">
        <f>AVERAGE(BI51:BI62)</f>
        <v>232.0666666666666</v>
      </c>
      <c r="CD62" s="60">
        <f>AVERAGE(BJ51:BJ62)</f>
        <v>625.1083333333332</v>
      </c>
      <c r="CE62" s="60">
        <f>AVERAGE(BK51:BK62)</f>
        <v>5347.308333333333</v>
      </c>
      <c r="CF62" s="60">
        <f>AVERAGE(BL51:BL62)</f>
        <v>3582.083333333334</v>
      </c>
      <c r="CG62" s="60">
        <f>AVERAGE(BM51:BM62)</f>
        <v>6357</v>
      </c>
      <c r="CH62" s="60">
        <f>AVERAGE(BN51:BN62)</f>
        <v>1589.375</v>
      </c>
      <c r="CI62" s="60">
        <f>AVERAGE(BO51:BO62)</f>
        <v>494.4583333333333</v>
      </c>
      <c r="CJ62" s="60"/>
      <c r="CK62" s="60">
        <f>AVERAGE(BQ51:BQ62)</f>
        <v>28653.583333333328</v>
      </c>
      <c r="CL62" s="60">
        <f>AVERAGE(BR51:BR62)</f>
        <v>94643.058333333349</v>
      </c>
      <c r="CM62" s="60">
        <f>AVERAGE(BS51:BS62)</f>
        <v>40209.375</v>
      </c>
      <c r="CN62" s="60">
        <f>AVERAGE(BT51:BT62)</f>
        <v>33187.758333333339</v>
      </c>
      <c r="CO62" s="60">
        <f>AVERAGE(BU51:BU62)</f>
        <v>13132.7</v>
      </c>
      <c r="CP62" s="60">
        <f>AVERAGE(BV51:BV62)</f>
        <v>42148.133333333331</v>
      </c>
      <c r="CQ62" s="60">
        <f>AVERAGE(BW51:BW62)</f>
        <v>11093.241666666663</v>
      </c>
      <c r="CR62" s="60">
        <f>AVERAGE(BX51:BX62)</f>
        <v>55911.35</v>
      </c>
      <c r="CS62" s="60">
        <f>AVERAGE(BY51:BY62)</f>
        <v>2897.133333333334</v>
      </c>
      <c r="CT62" s="60">
        <f>AVERAGE(BZ51:BZ62)</f>
        <v>3353.966666666667</v>
      </c>
      <c r="CU62" s="7"/>
      <c r="CV62" s="61">
        <v>503360412.8187079</v>
      </c>
      <c r="CW62" s="61">
        <v>1062043.933333333</v>
      </c>
      <c r="CX62" s="26">
        <v>9.9</v>
      </c>
      <c r="CY62" s="26">
        <v>51.8</v>
      </c>
      <c r="CZ62" s="7"/>
      <c r="DA62" s="62">
        <v>890.8196</v>
      </c>
      <c r="DB62" s="62">
        <v>884.9781600000001</v>
      </c>
      <c r="DC62" s="62">
        <v>930.9795</v>
      </c>
      <c r="DD62" s="62">
        <v>725.7989200000001</v>
      </c>
      <c r="DE62" s="62">
        <v>792.2453</v>
      </c>
      <c r="DF62" s="62">
        <v>882.05744</v>
      </c>
      <c r="DG62" s="62">
        <v>893.0101400000001</v>
      </c>
      <c r="DH62" s="62">
        <v>847.7389800000001</v>
      </c>
      <c r="DI62" s="62">
        <v>1113.5245</v>
      </c>
      <c r="DJ62" s="62">
        <v>1899.19818</v>
      </c>
      <c r="DK62" s="11"/>
      <c r="DL62" s="2"/>
      <c r="DM62" s="4"/>
      <c r="DN62" s="63">
        <v>277.8555</v>
      </c>
      <c r="DO62" s="64">
        <f>AVERAGE(DN51:DN62)</f>
        <v>260.6851916666667</v>
      </c>
    </row>
    <row r="63" ht="12.75" customHeight="1">
      <c r="A63" s="50">
        <v>40848</v>
      </c>
      <c r="B63" s="51">
        <v>2925</v>
      </c>
      <c r="C63" s="51">
        <v>2318</v>
      </c>
      <c r="D63" s="51">
        <v>3790</v>
      </c>
      <c r="E63" s="51">
        <v>950</v>
      </c>
      <c r="F63" s="51">
        <v>3280</v>
      </c>
      <c r="G63" s="51">
        <v>3173</v>
      </c>
      <c r="H63" s="66">
        <f>AVERAGE(B58:B63)</f>
        <v>2941.833333333333</v>
      </c>
      <c r="I63" s="66">
        <f>AVERAGE(C58:C63)</f>
        <v>2345.333333333333</v>
      </c>
      <c r="J63" s="66">
        <f>AVERAGE(D58:D63)</f>
        <v>3890.166666666667</v>
      </c>
      <c r="K63" s="66">
        <f>AVERAGE(E58:E63)</f>
        <v>873.3333333333334</v>
      </c>
      <c r="L63" s="66">
        <f>AVERAGE(F58:F63)</f>
        <v>3209.666666666667</v>
      </c>
      <c r="M63" s="66">
        <f>AVERAGE(G58:G63)</f>
        <v>3221.5</v>
      </c>
      <c r="N63" s="67">
        <f>AVERAGE(B52:B63)</f>
        <v>2977.25</v>
      </c>
      <c r="O63" s="67">
        <f>AVERAGE(C52:C63)</f>
        <v>2355.75</v>
      </c>
      <c r="P63" s="67">
        <f>AVERAGE(D52:D63)</f>
        <v>3793.916666666667</v>
      </c>
      <c r="Q63" s="67">
        <f>AVERAGE(E52:E63)</f>
        <v>880</v>
      </c>
      <c r="R63" s="67">
        <f>AVERAGE(F52:F63)</f>
        <v>3159.583333333333</v>
      </c>
      <c r="S63" s="67">
        <f>AVERAGE(G52:G63)</f>
        <v>3219.833333333333</v>
      </c>
      <c r="T63" s="52"/>
      <c r="U63" s="17">
        <v>10727</v>
      </c>
      <c r="V63" s="17">
        <v>8059</v>
      </c>
      <c r="W63" s="63">
        <v>2645</v>
      </c>
      <c r="X63" s="63">
        <v>7175.82544</v>
      </c>
      <c r="Y63" s="65">
        <f>AVERAGE(U52:U63)</f>
        <v>11562.875</v>
      </c>
      <c r="Z63" s="65">
        <f>AVERAGE(V52:V63)</f>
        <v>8732.333333333334</v>
      </c>
      <c r="AA63" s="65">
        <f>AVERAGE(W52:W63)</f>
        <v>1552.25</v>
      </c>
      <c r="AB63" s="65">
        <f>AVERAGE(X52:X63)</f>
        <v>7402.697038666666</v>
      </c>
      <c r="AC63" s="65"/>
      <c r="AD63" s="53">
        <v>4.171837650630989</v>
      </c>
      <c r="AE63" s="53">
        <v>3.338418979261197</v>
      </c>
      <c r="AF63" s="53">
        <f>AVERAGE(AD52:AD63)</f>
        <v>4.04183902740786</v>
      </c>
      <c r="AG63" s="53">
        <f>AVERAGE(AE52:AE63)</f>
        <v>3.344315850063321</v>
      </c>
      <c r="AH63" s="20"/>
      <c r="AI63" s="54">
        <v>149.4</v>
      </c>
      <c r="AJ63" s="54">
        <v>689.8</v>
      </c>
      <c r="AK63" s="54">
        <v>207.1</v>
      </c>
      <c r="AL63" s="55">
        <v>715.6</v>
      </c>
      <c r="AM63" s="55">
        <v>2777.6</v>
      </c>
      <c r="AN63" s="56">
        <v>70.13599999999998</v>
      </c>
      <c r="AO63" s="56">
        <v>48.001</v>
      </c>
      <c r="AP63" s="56">
        <f>AVERAGE(AI58:AI63)</f>
        <v>153.5833333333333</v>
      </c>
      <c r="AQ63" s="56">
        <f>AVERAGE(AJ58:AJ63)</f>
        <v>703</v>
      </c>
      <c r="AR63" s="56">
        <f>AVERAGE(AK58:AK63)</f>
        <v>203.8666666666666</v>
      </c>
      <c r="AS63" s="56">
        <f>AVERAGE(AL58:AL63)</f>
        <v>746.5166666666668</v>
      </c>
      <c r="AT63" s="56">
        <f>AVERAGE(AM58:AM63)</f>
        <v>2717.2</v>
      </c>
      <c r="AU63" s="56">
        <f>AVERAGE(AN58:AN63)</f>
        <v>89.98833333333333</v>
      </c>
      <c r="AV63" s="56">
        <f>AVERAGE(AO58:AO63)</f>
        <v>47.30333333333334</v>
      </c>
      <c r="AW63" s="53">
        <f>AVERAGE(AI52:AI63)</f>
        <v>159.5166666666667</v>
      </c>
      <c r="AX63" s="53">
        <f>AVERAGE(AJ52:AJ63)</f>
        <v>702.4583333333334</v>
      </c>
      <c r="AY63" s="53">
        <f>AVERAGE(AK52:AK63)</f>
        <v>205</v>
      </c>
      <c r="AZ63" s="53">
        <f>AVERAGE(AL52:AL63)</f>
        <v>743.2500000000001</v>
      </c>
      <c r="BA63" s="53">
        <f>AVERAGE(AM52:AM63)</f>
        <v>2756.141666666666</v>
      </c>
      <c r="BB63" s="53">
        <f>AVERAGE(AN52:AN63)</f>
        <v>93.93950000000001</v>
      </c>
      <c r="BC63" s="53">
        <f>AVERAGE(AO52:AO63)</f>
        <v>50.91141666666666</v>
      </c>
      <c r="BD63" s="53"/>
      <c r="BE63" s="57">
        <v>48972</v>
      </c>
      <c r="BF63" s="57">
        <v>53573</v>
      </c>
      <c r="BG63" s="7"/>
      <c r="BH63" s="60">
        <v>3811.4</v>
      </c>
      <c r="BI63" s="60">
        <v>476.5</v>
      </c>
      <c r="BJ63" s="60">
        <v>495.9</v>
      </c>
      <c r="BK63" s="60">
        <v>4633.9</v>
      </c>
      <c r="BL63" s="60">
        <v>7722.5</v>
      </c>
      <c r="BM63" s="60">
        <v>7234</v>
      </c>
      <c r="BN63" s="60">
        <v>805.3</v>
      </c>
      <c r="BO63" s="60">
        <v>432.6</v>
      </c>
      <c r="BP63" s="60"/>
      <c r="BQ63" s="60">
        <v>33730.5</v>
      </c>
      <c r="BR63" s="60">
        <v>92917.8</v>
      </c>
      <c r="BS63" s="60">
        <v>47800.2</v>
      </c>
      <c r="BT63" s="60">
        <v>24889.4</v>
      </c>
      <c r="BU63" s="60">
        <v>12991.5</v>
      </c>
      <c r="BV63" s="60">
        <v>48935</v>
      </c>
      <c r="BW63" s="60">
        <v>11773.6</v>
      </c>
      <c r="BX63" s="60">
        <v>64803.3</v>
      </c>
      <c r="BY63" s="60">
        <v>2917.2</v>
      </c>
      <c r="BZ63" s="60">
        <v>3306.2</v>
      </c>
      <c r="CA63" s="60"/>
      <c r="CB63" s="60">
        <f>AVERAGE(BH52:BH63)</f>
        <v>3249.275</v>
      </c>
      <c r="CC63" s="60">
        <f>AVERAGE(BI52:BI63)</f>
        <v>258.6083333333333</v>
      </c>
      <c r="CD63" s="60">
        <f>AVERAGE(BJ52:BJ63)</f>
        <v>619.9083333333332</v>
      </c>
      <c r="CE63" s="60">
        <f>AVERAGE(BK52:BK63)</f>
        <v>5306.775000000001</v>
      </c>
      <c r="CF63" s="60">
        <f>AVERAGE(BL52:BL63)</f>
        <v>3895.516666666667</v>
      </c>
      <c r="CG63" s="60">
        <f>AVERAGE(BM52:BM63)</f>
        <v>6407.733333333334</v>
      </c>
      <c r="CH63" s="60">
        <f>AVERAGE(BN52:BN63)</f>
        <v>1555.708333333333</v>
      </c>
      <c r="CI63" s="60">
        <f>AVERAGE(BO52:BO63)</f>
        <v>502.25</v>
      </c>
      <c r="CJ63" s="60"/>
      <c r="CK63" s="60">
        <f>AVERAGE(BQ52:BQ63)</f>
        <v>29175.241666666669</v>
      </c>
      <c r="CL63" s="60">
        <f>AVERAGE(BR52:BR63)</f>
        <v>95492.591666666674</v>
      </c>
      <c r="CM63" s="60">
        <f>AVERAGE(BS52:BS63)</f>
        <v>42059.225</v>
      </c>
      <c r="CN63" s="60">
        <f>AVERAGE(BT52:BT63)</f>
        <v>32469.541666666672</v>
      </c>
      <c r="CO63" s="60">
        <f>AVERAGE(BU52:BU63)</f>
        <v>13220.008333333331</v>
      </c>
      <c r="CP63" s="60">
        <f>AVERAGE(BV52:BV63)</f>
        <v>43151.533333333333</v>
      </c>
      <c r="CQ63" s="60">
        <f>AVERAGE(BW52:BW63)</f>
        <v>10804.508333333333</v>
      </c>
      <c r="CR63" s="60">
        <f>AVERAGE(BX52:BX63)</f>
        <v>56110.725</v>
      </c>
      <c r="CS63" s="60">
        <f>AVERAGE(BY52:BY63)</f>
        <v>2933.533333333333</v>
      </c>
      <c r="CT63" s="60">
        <f>AVERAGE(BZ52:BZ63)</f>
        <v>3442.583333333333</v>
      </c>
      <c r="CU63" s="7"/>
      <c r="CV63" s="61">
        <v>503459298.871784</v>
      </c>
      <c r="CW63" s="61">
        <v>1062043.933333333</v>
      </c>
      <c r="CX63" s="26">
        <v>10</v>
      </c>
      <c r="CY63" s="26">
        <v>52.1</v>
      </c>
      <c r="CZ63" s="7"/>
      <c r="DA63" s="62">
        <v>895.88238</v>
      </c>
      <c r="DB63" s="62">
        <v>918.70272</v>
      </c>
      <c r="DC63" s="62">
        <v>949.6206</v>
      </c>
      <c r="DD63" s="62">
        <v>775.15542</v>
      </c>
      <c r="DE63" s="62">
        <v>955.50972</v>
      </c>
      <c r="DF63" s="62">
        <v>1088.75106</v>
      </c>
      <c r="DG63" s="62">
        <v>815.6431200000001</v>
      </c>
      <c r="DH63" s="62">
        <v>817.1154</v>
      </c>
      <c r="DI63" s="62">
        <v>1132.18332</v>
      </c>
      <c r="DJ63" s="62">
        <v>1972.8552</v>
      </c>
      <c r="DK63" s="11"/>
      <c r="DL63" s="2"/>
      <c r="DM63" s="4"/>
      <c r="DN63" s="63">
        <v>280.4605</v>
      </c>
      <c r="DO63" s="64">
        <f>AVERAGE(DN52:DN63)</f>
        <v>264.7462666666667</v>
      </c>
    </row>
    <row r="64" ht="12.75" customHeight="1">
      <c r="A64" s="50">
        <v>40878</v>
      </c>
      <c r="B64" s="51">
        <v>2885</v>
      </c>
      <c r="C64" s="51">
        <v>2313</v>
      </c>
      <c r="D64" s="51">
        <v>3590</v>
      </c>
      <c r="E64" s="51">
        <v>1000</v>
      </c>
      <c r="F64" s="51">
        <v>3325</v>
      </c>
      <c r="G64" s="51">
        <v>3168</v>
      </c>
      <c r="H64" s="66">
        <f>AVERAGE(B59:B64)</f>
        <v>2923</v>
      </c>
      <c r="I64" s="66">
        <f>AVERAGE(C59:C64)</f>
        <v>2330.833333333333</v>
      </c>
      <c r="J64" s="66">
        <f>AVERAGE(D59:D64)</f>
        <v>3836.333333333333</v>
      </c>
      <c r="K64" s="66">
        <f>AVERAGE(E59:E64)</f>
        <v>893.3333333333334</v>
      </c>
      <c r="L64" s="66">
        <f>AVERAGE(F59:F64)</f>
        <v>3238</v>
      </c>
      <c r="M64" s="66">
        <f>AVERAGE(G59:G64)</f>
        <v>3199</v>
      </c>
      <c r="N64" s="67">
        <f>AVERAGE(B53:B64)</f>
        <v>2991.833333333333</v>
      </c>
      <c r="O64" s="67">
        <f>AVERAGE(C53:C64)</f>
        <v>2367.833333333333</v>
      </c>
      <c r="P64" s="67">
        <f>AVERAGE(D53:D64)</f>
        <v>3798.25</v>
      </c>
      <c r="Q64" s="67">
        <f>AVERAGE(E53:E64)</f>
        <v>900</v>
      </c>
      <c r="R64" s="67">
        <f>AVERAGE(F53:F64)</f>
        <v>3179.583333333333</v>
      </c>
      <c r="S64" s="67">
        <f>AVERAGE(G53:G64)</f>
        <v>3222.333333333333</v>
      </c>
      <c r="T64" s="52"/>
      <c r="U64" s="17">
        <v>11357</v>
      </c>
      <c r="V64" s="17">
        <v>8515</v>
      </c>
      <c r="W64" s="63">
        <v>2432</v>
      </c>
      <c r="X64" s="63">
        <v>7509.669151999999</v>
      </c>
      <c r="Y64" s="65">
        <f>AVERAGE(U53:U64)</f>
        <v>11601.583333333334</v>
      </c>
      <c r="Z64" s="65">
        <f>AVERAGE(V53:V64)</f>
        <v>8755.333333333334</v>
      </c>
      <c r="AA64" s="65">
        <f>AVERAGE(W53:W64)</f>
        <v>1576.25</v>
      </c>
      <c r="AB64" s="65">
        <f>AVERAGE(X53:X64)</f>
        <v>7417.93017</v>
      </c>
      <c r="AC64" s="65"/>
      <c r="AD64" s="53">
        <v>4.165812852917452</v>
      </c>
      <c r="AE64" s="53">
        <v>3.336209798707537</v>
      </c>
      <c r="AF64" s="53">
        <f>AVERAGE(AD53:AD64)</f>
        <v>4.035691599971784</v>
      </c>
      <c r="AG64" s="53">
        <f>AVERAGE(AE53:AE64)</f>
        <v>3.343255406048993</v>
      </c>
      <c r="AH64" s="20"/>
      <c r="AI64" s="54">
        <v>163.7</v>
      </c>
      <c r="AJ64" s="54">
        <v>671.8</v>
      </c>
      <c r="AK64" s="54">
        <v>218.7</v>
      </c>
      <c r="AL64" s="55">
        <v>627.3</v>
      </c>
      <c r="AM64" s="55">
        <v>2837.5</v>
      </c>
      <c r="AN64" s="56">
        <v>96.506</v>
      </c>
      <c r="AO64" s="56">
        <v>52.249</v>
      </c>
      <c r="AP64" s="56">
        <f>AVERAGE(AI59:AI64)</f>
        <v>153.9333333333333</v>
      </c>
      <c r="AQ64" s="56">
        <f>AVERAGE(AJ59:AJ64)</f>
        <v>695.7333333333332</v>
      </c>
      <c r="AR64" s="56">
        <f>AVERAGE(AK59:AK64)</f>
        <v>205.85</v>
      </c>
      <c r="AS64" s="56">
        <f>AVERAGE(AL59:AL64)</f>
        <v>722.2166666666667</v>
      </c>
      <c r="AT64" s="56">
        <f>AVERAGE(AM59:AM64)</f>
        <v>2744.700000000001</v>
      </c>
      <c r="AU64" s="56">
        <f>AVERAGE(AN59:AN64)</f>
        <v>87.76883333333332</v>
      </c>
      <c r="AV64" s="56">
        <f>AVERAGE(AO59:AO64)</f>
        <v>48.2445</v>
      </c>
      <c r="AW64" s="53">
        <f>AVERAGE(AI53:AI64)</f>
        <v>159.875</v>
      </c>
      <c r="AX64" s="53">
        <f>AVERAGE(AJ53:AJ64)</f>
        <v>702.6916666666666</v>
      </c>
      <c r="AY64" s="53">
        <f>AVERAGE(AK53:AK64)</f>
        <v>204.6166666666667</v>
      </c>
      <c r="AZ64" s="53">
        <f>AVERAGE(AL53:AL64)</f>
        <v>742.8916666666668</v>
      </c>
      <c r="BA64" s="53">
        <f>AVERAGE(AM53:AM64)</f>
        <v>2756.425</v>
      </c>
      <c r="BB64" s="53">
        <f>AVERAGE(AN53:AN64)</f>
        <v>95.03433333333334</v>
      </c>
      <c r="BC64" s="53">
        <f>AVERAGE(AO53:AO64)</f>
        <v>50.87108333333333</v>
      </c>
      <c r="BD64" s="53"/>
      <c r="BE64" s="57">
        <v>36000</v>
      </c>
      <c r="BF64" s="57">
        <v>53573</v>
      </c>
      <c r="BG64" s="7"/>
      <c r="BH64" s="60">
        <v>3439.1</v>
      </c>
      <c r="BI64" s="60">
        <v>432.1</v>
      </c>
      <c r="BJ64" s="60">
        <v>632.4</v>
      </c>
      <c r="BK64" s="60">
        <v>4055.3</v>
      </c>
      <c r="BL64" s="60">
        <v>5318.4</v>
      </c>
      <c r="BM64" s="60">
        <v>6162.5</v>
      </c>
      <c r="BN64" s="60">
        <v>910.8</v>
      </c>
      <c r="BO64" s="60">
        <v>287.6</v>
      </c>
      <c r="BP64" s="60"/>
      <c r="BQ64" s="60">
        <v>32980.6</v>
      </c>
      <c r="BR64" s="60">
        <v>89335.7</v>
      </c>
      <c r="BS64" s="60">
        <v>43329.5</v>
      </c>
      <c r="BT64" s="60">
        <v>24937.9</v>
      </c>
      <c r="BU64" s="60">
        <v>12157.1</v>
      </c>
      <c r="BV64" s="60">
        <v>50975.9</v>
      </c>
      <c r="BW64" s="60">
        <v>10192.7</v>
      </c>
      <c r="BX64" s="60">
        <v>56777</v>
      </c>
      <c r="BY64" s="60">
        <v>2790.5</v>
      </c>
      <c r="BZ64" s="60">
        <v>3271</v>
      </c>
      <c r="CA64" s="60"/>
      <c r="CB64" s="60">
        <f>AVERAGE(BH53:BH64)</f>
        <v>3378.983333333334</v>
      </c>
      <c r="CC64" s="60">
        <f>AVERAGE(BI53:BI64)</f>
        <v>288.8083333333333</v>
      </c>
      <c r="CD64" s="60">
        <f>AVERAGE(BJ53:BJ64)</f>
        <v>620.8166666666665</v>
      </c>
      <c r="CE64" s="60">
        <f>AVERAGE(BK53:BK64)</f>
        <v>5229.641666666667</v>
      </c>
      <c r="CF64" s="60">
        <f>AVERAGE(BL53:BL64)</f>
        <v>3916.916666666667</v>
      </c>
      <c r="CG64" s="60">
        <f>AVERAGE(BM53:BM64)</f>
        <v>6244.766666666667</v>
      </c>
      <c r="CH64" s="60">
        <f>AVERAGE(BN53:BN64)</f>
        <v>1581.55</v>
      </c>
      <c r="CI64" s="60">
        <f>AVERAGE(BO53:BO64)</f>
        <v>502.6250000000001</v>
      </c>
      <c r="CJ64" s="60"/>
      <c r="CK64" s="60">
        <f>AVERAGE(BQ53:BQ64)</f>
        <v>29630.941666666666</v>
      </c>
      <c r="CL64" s="60">
        <f>AVERAGE(BR53:BR64)</f>
        <v>95369.724999999991</v>
      </c>
      <c r="CM64" s="60">
        <f>AVERAGE(BS53:BS64)</f>
        <v>42961.758333333331</v>
      </c>
      <c r="CN64" s="60">
        <f>AVERAGE(BT53:BT64)</f>
        <v>31766.966666666671</v>
      </c>
      <c r="CO64" s="60">
        <f>AVERAGE(BU53:BU64)</f>
        <v>13357.741666666667</v>
      </c>
      <c r="CP64" s="60">
        <f>AVERAGE(BV53:BV64)</f>
        <v>43798.016666666663</v>
      </c>
      <c r="CQ64" s="60">
        <f>AVERAGE(BW53:BW64)</f>
        <v>10522.925</v>
      </c>
      <c r="CR64" s="60">
        <f>AVERAGE(BX53:BX64)</f>
        <v>56088.616666666669</v>
      </c>
      <c r="CS64" s="60">
        <f>AVERAGE(BY53:BY64)</f>
        <v>2998.8</v>
      </c>
      <c r="CT64" s="60">
        <f>AVERAGE(BZ53:BZ64)</f>
        <v>3531.9</v>
      </c>
      <c r="CU64" s="7"/>
      <c r="CV64" s="61">
        <v>503558204.3512021</v>
      </c>
      <c r="CW64" s="61">
        <v>1062043.933333333</v>
      </c>
      <c r="CX64" s="26">
        <v>10.1</v>
      </c>
      <c r="CY64" s="26">
        <v>53.1</v>
      </c>
      <c r="CZ64" s="7"/>
      <c r="DA64" s="62">
        <v>913.37848</v>
      </c>
      <c r="DB64" s="62">
        <v>902.7578</v>
      </c>
      <c r="DC64" s="62">
        <v>949.79224</v>
      </c>
      <c r="DD64" s="62">
        <v>779.1027399999999</v>
      </c>
      <c r="DE64" s="62">
        <v>1037.03354</v>
      </c>
      <c r="DF64" s="62">
        <v>1096.2059</v>
      </c>
      <c r="DG64" s="62">
        <v>917.9301999999999</v>
      </c>
      <c r="DH64" s="62">
        <v>911.86124</v>
      </c>
      <c r="DI64" s="62">
        <v>1111.3783</v>
      </c>
      <c r="DJ64" s="62">
        <v>1901.10172</v>
      </c>
      <c r="DK64" s="11"/>
      <c r="DL64" s="2"/>
      <c r="DM64" s="4"/>
      <c r="DN64" s="63">
        <v>277.1544</v>
      </c>
      <c r="DO64" s="64">
        <f>AVERAGE(DN53:DN64)</f>
        <v>268.1279333333334</v>
      </c>
    </row>
    <row r="65" ht="12.75" customHeight="1">
      <c r="A65" s="50">
        <v>40909</v>
      </c>
      <c r="B65" s="51">
        <v>2876</v>
      </c>
      <c r="C65" s="51">
        <v>2328</v>
      </c>
      <c r="D65" s="51">
        <v>3500</v>
      </c>
      <c r="E65" s="51">
        <v>990</v>
      </c>
      <c r="F65" s="51">
        <v>3362</v>
      </c>
      <c r="G65" s="51">
        <v>3170</v>
      </c>
      <c r="H65" s="66">
        <f>AVERAGE(B60:B65)</f>
        <v>2909</v>
      </c>
      <c r="I65" s="66">
        <f>AVERAGE(C60:C65)</f>
        <v>2319.833333333333</v>
      </c>
      <c r="J65" s="66">
        <f>AVERAGE(D60:D65)</f>
        <v>3761.333333333333</v>
      </c>
      <c r="K65" s="66">
        <f>AVERAGE(E60:E65)</f>
        <v>918.3333333333334</v>
      </c>
      <c r="L65" s="66">
        <f>AVERAGE(F60:F65)</f>
        <v>3277.666666666667</v>
      </c>
      <c r="M65" s="66">
        <f>AVERAGE(G60:G65)</f>
        <v>3183</v>
      </c>
      <c r="N65" s="67">
        <f>AVERAGE(B54:B65)</f>
        <v>2992.833333333333</v>
      </c>
      <c r="O65" s="67">
        <f>AVERAGE(C54:C65)</f>
        <v>2374</v>
      </c>
      <c r="P65" s="67">
        <f>AVERAGE(D54:D65)</f>
        <v>3796.75</v>
      </c>
      <c r="Q65" s="67">
        <f>AVERAGE(E54:E65)</f>
        <v>912.5</v>
      </c>
      <c r="R65" s="67">
        <f>AVERAGE(F54:F65)</f>
        <v>3201.75</v>
      </c>
      <c r="S65" s="67">
        <f>AVERAGE(G54:G65)</f>
        <v>3221.666666666667</v>
      </c>
      <c r="T65" s="52"/>
      <c r="U65" s="17">
        <v>11717</v>
      </c>
      <c r="V65" s="17">
        <v>8795</v>
      </c>
      <c r="W65" s="63">
        <v>2208</v>
      </c>
      <c r="X65" s="63">
        <v>7719</v>
      </c>
      <c r="Y65" s="65">
        <f>AVERAGE(U54:U65)</f>
        <v>11631.708333333334</v>
      </c>
      <c r="Z65" s="65">
        <f>AVERAGE(V54:V65)</f>
        <v>8776.5</v>
      </c>
      <c r="AA65" s="65">
        <f>AVERAGE(W54:W65)</f>
        <v>1591.916666666667</v>
      </c>
      <c r="AB65" s="65">
        <f>AVERAGE(X54:X65)</f>
        <v>7441.535698666667</v>
      </c>
      <c r="AC65" s="65"/>
      <c r="AD65" s="53">
        <v>4.124019078565064</v>
      </c>
      <c r="AE65" s="53">
        <v>3.335932101054304</v>
      </c>
      <c r="AF65" s="53">
        <f>AVERAGE(AD54:AD65)</f>
        <v>4.033148814281165</v>
      </c>
      <c r="AG65" s="53">
        <f>AVERAGE(AE54:AE65)</f>
        <v>3.342257714844337</v>
      </c>
      <c r="AH65" s="20"/>
      <c r="AI65" s="54">
        <v>172.7</v>
      </c>
      <c r="AJ65" s="54">
        <v>699.7</v>
      </c>
      <c r="AK65" s="54">
        <v>196.6</v>
      </c>
      <c r="AL65" s="54">
        <v>724.3</v>
      </c>
      <c r="AM65" s="55">
        <v>2811.3</v>
      </c>
      <c r="AN65" s="56">
        <v>108.147</v>
      </c>
      <c r="AO65" s="56">
        <v>57.503</v>
      </c>
      <c r="AP65" s="56">
        <f>AVERAGE(AI60:AI65)</f>
        <v>156.1666666666667</v>
      </c>
      <c r="AQ65" s="56">
        <f>AVERAGE(AJ60:AJ65)</f>
        <v>695.5166666666668</v>
      </c>
      <c r="AR65" s="56">
        <f>AVERAGE(AK60:AK65)</f>
        <v>205.9</v>
      </c>
      <c r="AS65" s="56">
        <f>AVERAGE(AL60:AL65)</f>
        <v>721.5833333333334</v>
      </c>
      <c r="AT65" s="56">
        <f>AVERAGE(AM60:AM65)</f>
        <v>2766.766666666666</v>
      </c>
      <c r="AU65" s="56">
        <f>AVERAGE(AN60:AN65)</f>
        <v>87.76516666666667</v>
      </c>
      <c r="AV65" s="56">
        <f>AVERAGE(AO60:AO65)</f>
        <v>49.588</v>
      </c>
      <c r="AW65" s="53">
        <f>AVERAGE(AI54:AI65)</f>
        <v>160.3</v>
      </c>
      <c r="AX65" s="53">
        <f>AVERAGE(AJ54:AJ65)</f>
        <v>704.5833333333334</v>
      </c>
      <c r="AY65" s="53">
        <f>AVERAGE(AK54:AK65)</f>
        <v>205.7083333333333</v>
      </c>
      <c r="AZ65" s="53">
        <f>AVERAGE(AL54:AL65)</f>
        <v>743.0999999999999</v>
      </c>
      <c r="BA65" s="53">
        <f>AVERAGE(AM54:AM65)</f>
        <v>2757.475</v>
      </c>
      <c r="BB65" s="53">
        <f>AVERAGE(AN54:AN65)</f>
        <v>96.19816666666667</v>
      </c>
      <c r="BC65" s="53">
        <f>AVERAGE(AO54:AO65)</f>
        <v>50.86975</v>
      </c>
      <c r="BD65" s="53"/>
      <c r="BE65" s="57">
        <v>22926.912</v>
      </c>
      <c r="BF65" s="57">
        <v>43473</v>
      </c>
      <c r="BG65" s="7"/>
      <c r="BH65" s="60">
        <v>3307.2</v>
      </c>
      <c r="BI65" s="60">
        <v>726.7</v>
      </c>
      <c r="BJ65" s="60">
        <v>815.1</v>
      </c>
      <c r="BK65" s="60">
        <v>5293.4</v>
      </c>
      <c r="BL65" s="60">
        <v>9954.799999999999</v>
      </c>
      <c r="BM65" s="60">
        <v>6335.8</v>
      </c>
      <c r="BN65" s="60">
        <v>1161.9</v>
      </c>
      <c r="BO65" s="60">
        <v>542.2</v>
      </c>
      <c r="BP65" s="60"/>
      <c r="BQ65" s="60">
        <v>35174.6</v>
      </c>
      <c r="BR65" s="60">
        <v>92187.3</v>
      </c>
      <c r="BS65" s="60">
        <v>41945.8</v>
      </c>
      <c r="BT65" s="60">
        <v>29232.7</v>
      </c>
      <c r="BU65" s="60">
        <v>13003.4</v>
      </c>
      <c r="BV65" s="60">
        <v>46397.8</v>
      </c>
      <c r="BW65" s="60">
        <v>9271.1</v>
      </c>
      <c r="BX65" s="60">
        <v>50751.2</v>
      </c>
      <c r="BY65" s="60">
        <v>3027.4</v>
      </c>
      <c r="BZ65" s="60">
        <v>3777.6</v>
      </c>
      <c r="CA65" s="60"/>
      <c r="CB65" s="60">
        <f>AVERAGE(BH54:BH65)</f>
        <v>3441.541666666667</v>
      </c>
      <c r="CC65" s="60">
        <f>AVERAGE(BI54:BI65)</f>
        <v>344.725</v>
      </c>
      <c r="CD65" s="60">
        <f>AVERAGE(BJ54:BJ65)</f>
        <v>621.525</v>
      </c>
      <c r="CE65" s="60">
        <f>AVERAGE(BK54:BK65)</f>
        <v>5308.05</v>
      </c>
      <c r="CF65" s="60">
        <f>AVERAGE(BL54:BL65)</f>
        <v>4664.200000000001</v>
      </c>
      <c r="CG65" s="60">
        <f>AVERAGE(BM54:BM65)</f>
        <v>6371.241666666668</v>
      </c>
      <c r="CH65" s="60">
        <f>AVERAGE(BN54:BN65)</f>
        <v>1573.016666666667</v>
      </c>
      <c r="CI65" s="60">
        <f>AVERAGE(BO54:BO65)</f>
        <v>511.5250000000001</v>
      </c>
      <c r="CJ65" s="60"/>
      <c r="CK65" s="60">
        <f>AVERAGE(BQ54:BQ65)</f>
        <v>30181.141666666663</v>
      </c>
      <c r="CL65" s="60">
        <f>AVERAGE(BR54:BR65)</f>
        <v>95256</v>
      </c>
      <c r="CM65" s="60">
        <f>AVERAGE(BS54:BS65)</f>
        <v>43277.716666666667</v>
      </c>
      <c r="CN65" s="60">
        <f>AVERAGE(BT54:BT65)</f>
        <v>31245.958333333339</v>
      </c>
      <c r="CO65" s="60">
        <f>AVERAGE(BU54:BU65)</f>
        <v>13464.35</v>
      </c>
      <c r="CP65" s="60">
        <f>AVERAGE(BV54:BV65)</f>
        <v>44307.625</v>
      </c>
      <c r="CQ65" s="60">
        <f>AVERAGE(BW54:BW65)</f>
        <v>10325.7</v>
      </c>
      <c r="CR65" s="60">
        <f>AVERAGE(BX54:BX65)</f>
        <v>55990.758333333331</v>
      </c>
      <c r="CS65" s="60">
        <f>AVERAGE(BY54:BY65)</f>
        <v>3058.716666666667</v>
      </c>
      <c r="CT65" s="60">
        <f>AVERAGE(BZ54:BZ65)</f>
        <v>3571.141666666666</v>
      </c>
      <c r="CU65" s="7"/>
      <c r="CV65" s="61">
        <v>503655071.3901831</v>
      </c>
      <c r="CW65" s="61">
        <v>1052863.3</v>
      </c>
      <c r="CX65" s="26">
        <v>10.1</v>
      </c>
      <c r="CY65" s="26">
        <v>52.8</v>
      </c>
      <c r="CZ65" s="7"/>
      <c r="DA65" s="62">
        <v>944.83914</v>
      </c>
      <c r="DB65" s="62">
        <v>937.0818400000001</v>
      </c>
      <c r="DC65" s="62">
        <v>975.09261</v>
      </c>
      <c r="DD65" s="62">
        <v>823.04953</v>
      </c>
      <c r="DE65" s="62">
        <v>1059.64718</v>
      </c>
      <c r="DF65" s="62">
        <v>1125.58423</v>
      </c>
      <c r="DG65" s="62">
        <v>923.8944300000001</v>
      </c>
      <c r="DH65" s="62">
        <v>888.2108500000001</v>
      </c>
      <c r="DI65" s="62">
        <v>1168.24938</v>
      </c>
      <c r="DJ65" s="62">
        <v>1787.28192</v>
      </c>
      <c r="DK65" s="11"/>
      <c r="DL65" s="2"/>
      <c r="DM65" s="4"/>
      <c r="DN65" s="63">
        <v>286.6800193548387</v>
      </c>
      <c r="DO65" s="64">
        <f>AVERAGE(DN54:DN65)</f>
        <v>271.9455932795699</v>
      </c>
    </row>
    <row r="66" ht="12.75" customHeight="1">
      <c r="A66" s="50">
        <v>40940</v>
      </c>
      <c r="B66" s="51">
        <v>2848</v>
      </c>
      <c r="C66" s="51">
        <v>2290</v>
      </c>
      <c r="D66" s="51">
        <v>3365</v>
      </c>
      <c r="E66" s="51">
        <v>960</v>
      </c>
      <c r="F66" s="51">
        <v>3393</v>
      </c>
      <c r="G66" s="51">
        <v>3158</v>
      </c>
      <c r="H66" s="66">
        <f>AVERAGE(B61:B66)</f>
        <v>2897.333333333333</v>
      </c>
      <c r="I66" s="66">
        <f>AVERAGE(C61:C66)</f>
        <v>2314.333333333333</v>
      </c>
      <c r="J66" s="66">
        <f>AVERAGE(D61:D66)</f>
        <v>3671.666666666667</v>
      </c>
      <c r="K66" s="66">
        <f>AVERAGE(E61:E66)</f>
        <v>941.6666666666666</v>
      </c>
      <c r="L66" s="66">
        <f>AVERAGE(F61:F66)</f>
        <v>3306.5</v>
      </c>
      <c r="M66" s="66">
        <f>AVERAGE(G61:G66)</f>
        <v>3171.333333333333</v>
      </c>
      <c r="N66" s="67">
        <f>AVERAGE(B55:B66)</f>
        <v>2970.75</v>
      </c>
      <c r="O66" s="67">
        <f>AVERAGE(C55:C66)</f>
        <v>2361.083333333333</v>
      </c>
      <c r="P66" s="67">
        <f>AVERAGE(D55:D66)</f>
        <v>3768.166666666667</v>
      </c>
      <c r="Q66" s="67">
        <f>AVERAGE(E55:E66)</f>
        <v>905</v>
      </c>
      <c r="R66" s="67">
        <f>AVERAGE(F55:F66)</f>
        <v>3225.75</v>
      </c>
      <c r="S66" s="67">
        <f>AVERAGE(G55:G66)</f>
        <v>3221.25</v>
      </c>
      <c r="T66" s="52"/>
      <c r="U66" s="17">
        <v>10798</v>
      </c>
      <c r="V66" s="17">
        <v>8041</v>
      </c>
      <c r="W66" s="63">
        <v>1874</v>
      </c>
      <c r="X66" s="63">
        <v>7398.08552</v>
      </c>
      <c r="Y66" s="65">
        <f>AVERAGE(U55:U66)</f>
        <v>11650.783333333335</v>
      </c>
      <c r="Z66" s="65">
        <f>AVERAGE(V55:V66)</f>
        <v>8782.5</v>
      </c>
      <c r="AA66" s="65">
        <f>AVERAGE(W55:W66)</f>
        <v>1607.833333333333</v>
      </c>
      <c r="AB66" s="65">
        <f>AVERAGE(X55:X66)</f>
        <v>7488.142276666666</v>
      </c>
      <c r="AC66" s="65"/>
      <c r="AD66" s="53">
        <v>4.16645289975988</v>
      </c>
      <c r="AE66" s="53">
        <v>3.33904957733453</v>
      </c>
      <c r="AF66" s="53">
        <f>AVERAGE(AD55:AD66)</f>
        <v>4.037059075797729</v>
      </c>
      <c r="AG66" s="53">
        <f>AVERAGE(AE55:AE66)</f>
        <v>3.341674936823644</v>
      </c>
      <c r="AH66" s="20"/>
      <c r="AI66" s="54">
        <v>168.5</v>
      </c>
      <c r="AJ66" s="54">
        <v>681.1</v>
      </c>
      <c r="AK66" s="54">
        <v>197</v>
      </c>
      <c r="AL66" s="54">
        <v>700.8</v>
      </c>
      <c r="AM66" s="55">
        <v>2698.3</v>
      </c>
      <c r="AN66" s="56">
        <v>96.259</v>
      </c>
      <c r="AO66" s="56">
        <v>48.327</v>
      </c>
      <c r="AP66" s="56">
        <f>AVERAGE(AI61:AI66)</f>
        <v>158.3666666666667</v>
      </c>
      <c r="AQ66" s="56">
        <f>AVERAGE(AJ61:AJ66)</f>
        <v>688.75</v>
      </c>
      <c r="AR66" s="56">
        <f>AVERAGE(AK61:AK66)</f>
        <v>204.2</v>
      </c>
      <c r="AS66" s="56">
        <f>AVERAGE(AL61:AL66)</f>
        <v>711.4333333333334</v>
      </c>
      <c r="AT66" s="56">
        <f>AVERAGE(AM61:AM66)</f>
        <v>2760.766666666666</v>
      </c>
      <c r="AU66" s="56">
        <f>AVERAGE(AN61:AN66)</f>
        <v>87.82883333333332</v>
      </c>
      <c r="AV66" s="56">
        <f>AVERAGE(AO61:AO66)</f>
        <v>49.77266666666667</v>
      </c>
      <c r="AW66" s="53">
        <f>AVERAGE(AI55:AI66)</f>
        <v>161.7583333333334</v>
      </c>
      <c r="AX66" s="53">
        <f>AVERAGE(AJ55:AJ66)</f>
        <v>706.9166666666666</v>
      </c>
      <c r="AY66" s="53">
        <f>AVERAGE(AK55:AK66)</f>
        <v>206.6583333333333</v>
      </c>
      <c r="AZ66" s="53">
        <f>AVERAGE(AL55:AL66)</f>
        <v>742.6416666666668</v>
      </c>
      <c r="BA66" s="53">
        <f>AVERAGE(AM55:AM66)</f>
        <v>2763.766666666666</v>
      </c>
      <c r="BB66" s="53">
        <f>AVERAGE(AN55:AN66)</f>
        <v>97.11791666666666</v>
      </c>
      <c r="BC66" s="53">
        <f>AVERAGE(AO55:AO66)</f>
        <v>50.445</v>
      </c>
      <c r="BD66" s="53"/>
      <c r="BE66" s="57">
        <v>9614.4</v>
      </c>
      <c r="BF66" s="57">
        <v>15357</v>
      </c>
      <c r="BG66" s="7"/>
      <c r="BH66" s="60">
        <v>3490.8</v>
      </c>
      <c r="BI66" s="60">
        <v>274.5</v>
      </c>
      <c r="BJ66" s="60">
        <v>631.4</v>
      </c>
      <c r="BK66" s="60">
        <v>5212.4</v>
      </c>
      <c r="BL66" s="60">
        <v>12986.1</v>
      </c>
      <c r="BM66" s="60">
        <v>7636.2</v>
      </c>
      <c r="BN66" s="60">
        <v>1363.2</v>
      </c>
      <c r="BO66" s="60">
        <v>730.3</v>
      </c>
      <c r="BP66" s="60"/>
      <c r="BQ66" s="60">
        <v>35060</v>
      </c>
      <c r="BR66" s="60">
        <v>97614</v>
      </c>
      <c r="BS66" s="60">
        <v>47141.6</v>
      </c>
      <c r="BT66" s="60">
        <v>28372</v>
      </c>
      <c r="BU66" s="60">
        <v>13210.8</v>
      </c>
      <c r="BV66" s="60">
        <v>47687</v>
      </c>
      <c r="BW66" s="60">
        <v>9025.200000000001</v>
      </c>
      <c r="BX66" s="60">
        <v>57149.4</v>
      </c>
      <c r="BY66" s="60">
        <v>3021</v>
      </c>
      <c r="BZ66" s="60">
        <v>4138.6</v>
      </c>
      <c r="CA66" s="60"/>
      <c r="CB66" s="60">
        <f>AVERAGE(BH55:BH66)</f>
        <v>3562.6</v>
      </c>
      <c r="CC66" s="60">
        <f>AVERAGE(BI55:BI66)</f>
        <v>359.1666666666667</v>
      </c>
      <c r="CD66" s="60">
        <f>AVERAGE(BJ55:BJ66)</f>
        <v>634.9666666666666</v>
      </c>
      <c r="CE66" s="60">
        <f>AVERAGE(BK55:BK66)</f>
        <v>5380.566666666668</v>
      </c>
      <c r="CF66" s="60">
        <f>AVERAGE(BL55:BL66)</f>
        <v>5440.325</v>
      </c>
      <c r="CG66" s="60">
        <f>AVERAGE(BM55:BM66)</f>
        <v>6633.775000000001</v>
      </c>
      <c r="CH66" s="60">
        <f>AVERAGE(BN55:BN66)</f>
        <v>1544.766666666667</v>
      </c>
      <c r="CI66" s="60">
        <f>AVERAGE(BO55:BO66)</f>
        <v>523.0416666666667</v>
      </c>
      <c r="CJ66" s="60"/>
      <c r="CK66" s="60">
        <f>AVERAGE(BQ55:BQ66)</f>
        <v>30888.108333333326</v>
      </c>
      <c r="CL66" s="60">
        <f>AVERAGE(BR55:BR66)</f>
        <v>96215.350000000020</v>
      </c>
      <c r="CM66" s="60">
        <f>AVERAGE(BS55:BS66)</f>
        <v>44331.041666666664</v>
      </c>
      <c r="CN66" s="60">
        <f>AVERAGE(BT55:BT66)</f>
        <v>30914.191666666669</v>
      </c>
      <c r="CO66" s="60">
        <f>AVERAGE(BU55:BU66)</f>
        <v>13566.683333333332</v>
      </c>
      <c r="CP66" s="60">
        <f>AVERAGE(BV55:BV66)</f>
        <v>45057</v>
      </c>
      <c r="CQ66" s="60">
        <f>AVERAGE(BW55:BW66)</f>
        <v>9769.441666666668</v>
      </c>
      <c r="CR66" s="60">
        <f>AVERAGE(BX55:BX66)</f>
        <v>56259.3</v>
      </c>
      <c r="CS66" s="60">
        <f>AVERAGE(BY55:BY66)</f>
        <v>3120.625</v>
      </c>
      <c r="CT66" s="60">
        <f>AVERAGE(BZ55:BZ66)</f>
        <v>3570.658333333333</v>
      </c>
      <c r="CU66" s="7"/>
      <c r="CV66" s="61">
        <v>503751957.0630046</v>
      </c>
      <c r="CW66" s="61">
        <v>1052863.3</v>
      </c>
      <c r="CX66" s="26">
        <v>10.2</v>
      </c>
      <c r="CY66" s="26">
        <v>52.4</v>
      </c>
      <c r="CZ66" s="7"/>
      <c r="DA66" s="62">
        <v>949.39495</v>
      </c>
      <c r="DB66" s="62">
        <v>944.85601</v>
      </c>
      <c r="DC66" s="62">
        <v>979.65455</v>
      </c>
      <c r="DD66" s="62">
        <v>836.67794</v>
      </c>
      <c r="DE66" s="62">
        <v>1030.33938</v>
      </c>
      <c r="DF66" s="62">
        <v>1067.40739</v>
      </c>
      <c r="DG66" s="62">
        <v>903.24906</v>
      </c>
      <c r="DH66" s="62">
        <v>847.2687999999999</v>
      </c>
      <c r="DI66" s="62">
        <v>1158.18619</v>
      </c>
      <c r="DJ66" s="62">
        <v>1802.71567</v>
      </c>
      <c r="DK66" s="11"/>
      <c r="DL66" s="2"/>
      <c r="DM66" s="4"/>
      <c r="DN66" s="63">
        <v>298.5652068965518</v>
      </c>
      <c r="DO66" s="64">
        <f>AVERAGE(DN55:DN66)</f>
        <v>276.2582188542826</v>
      </c>
    </row>
    <row r="67" ht="12.75" customHeight="1">
      <c r="A67" s="50">
        <v>40969</v>
      </c>
      <c r="B67" s="51">
        <v>2768</v>
      </c>
      <c r="C67" s="51">
        <v>2188</v>
      </c>
      <c r="D67" s="51">
        <v>3173</v>
      </c>
      <c r="E67" s="51">
        <v>920</v>
      </c>
      <c r="F67" s="51">
        <v>3320</v>
      </c>
      <c r="G67" s="51">
        <v>3135</v>
      </c>
      <c r="H67" s="66">
        <f>AVERAGE(B62:B67)</f>
        <v>2872</v>
      </c>
      <c r="I67" s="66">
        <f>AVERAGE(C62:C67)</f>
        <v>2293.166666666667</v>
      </c>
      <c r="J67" s="66">
        <f>AVERAGE(D62:D67)</f>
        <v>3549.666666666667</v>
      </c>
      <c r="K67" s="66">
        <f>AVERAGE(E62:E67)</f>
        <v>951.6666666666666</v>
      </c>
      <c r="L67" s="66">
        <f>AVERAGE(F62:F67)</f>
        <v>3319</v>
      </c>
      <c r="M67" s="66">
        <f>AVERAGE(G62:G67)</f>
        <v>3161.333333333333</v>
      </c>
      <c r="N67" s="67">
        <f>AVERAGE(B56:B67)</f>
        <v>2933.083333333333</v>
      </c>
      <c r="O67" s="67">
        <f>AVERAGE(C56:C67)</f>
        <v>2334.25</v>
      </c>
      <c r="P67" s="67">
        <f>AVERAGE(D56:D67)</f>
        <v>3713.166666666667</v>
      </c>
      <c r="Q67" s="67">
        <f>AVERAGE(E56:E67)</f>
        <v>901.6666666666666</v>
      </c>
      <c r="R67" s="67">
        <f>AVERAGE(F56:F67)</f>
        <v>3239.5</v>
      </c>
      <c r="S67" s="67">
        <f>AVERAGE(G56:G67)</f>
        <v>3214.583333333333</v>
      </c>
      <c r="T67" s="52"/>
      <c r="U67" s="17">
        <v>12452</v>
      </c>
      <c r="V67" s="17">
        <v>9430</v>
      </c>
      <c r="W67" s="63">
        <v>1737</v>
      </c>
      <c r="X67" s="63">
        <v>8036.743056</v>
      </c>
      <c r="Y67" s="65">
        <f>AVERAGE(U56:U67)</f>
        <v>11679.85</v>
      </c>
      <c r="Z67" s="65">
        <f>AVERAGE(V56:V67)</f>
        <v>8802.333333333334</v>
      </c>
      <c r="AA67" s="65">
        <f>AVERAGE(W56:W67)</f>
        <v>1619.916666666667</v>
      </c>
      <c r="AB67" s="65">
        <f>AVERAGE(X56:X67)</f>
        <v>7515.697990666667</v>
      </c>
      <c r="AC67" s="65"/>
      <c r="AD67" s="53">
        <v>4.078999403409798</v>
      </c>
      <c r="AE67" s="53">
        <v>3.338820842375512</v>
      </c>
      <c r="AF67" s="53">
        <f>AVERAGE(AD56:AD67)</f>
        <v>4.035554339115762</v>
      </c>
      <c r="AG67" s="53">
        <f>AVERAGE(AE56:AE67)</f>
        <v>3.341043990808396</v>
      </c>
      <c r="AH67" s="20"/>
      <c r="AI67" s="54">
        <v>185.4</v>
      </c>
      <c r="AJ67" s="54">
        <v>750</v>
      </c>
      <c r="AK67" s="54">
        <v>219.2</v>
      </c>
      <c r="AL67" s="54">
        <v>781.1</v>
      </c>
      <c r="AM67" s="55">
        <v>2907.3</v>
      </c>
      <c r="AN67" s="56">
        <v>99.03</v>
      </c>
      <c r="AO67" s="56">
        <v>55.4</v>
      </c>
      <c r="AP67" s="56">
        <f>AVERAGE(AI62:AI67)</f>
        <v>164.6666666666667</v>
      </c>
      <c r="AQ67" s="56">
        <f>AVERAGE(AJ62:AJ67)</f>
        <v>697.5833333333334</v>
      </c>
      <c r="AR67" s="56">
        <f>AVERAGE(AK62:AK67)</f>
        <v>207.6666666666667</v>
      </c>
      <c r="AS67" s="56">
        <f>AVERAGE(AL62:AL67)</f>
        <v>714.6</v>
      </c>
      <c r="AT67" s="56">
        <f>AVERAGE(AM62:AM67)</f>
        <v>2798.55</v>
      </c>
      <c r="AU67" s="56">
        <f>AVERAGE(AN62:AN67)</f>
        <v>91.16466666666668</v>
      </c>
      <c r="AV67" s="56">
        <f>AVERAGE(AO62:AO67)</f>
        <v>51.78116666666666</v>
      </c>
      <c r="AW67" s="53">
        <f>AVERAGE(AI56:AI67)</f>
        <v>162.5916666666667</v>
      </c>
      <c r="AX67" s="53">
        <f>AVERAGE(AJ56:AJ67)</f>
        <v>708.1166666666668</v>
      </c>
      <c r="AY67" s="53">
        <f>AVERAGE(AK56:AK67)</f>
        <v>206.9166666666667</v>
      </c>
      <c r="AZ67" s="53">
        <f>AVERAGE(AL56:AL67)</f>
        <v>740.3833333333333</v>
      </c>
      <c r="BA67" s="53">
        <f>AVERAGE(AM56:AM67)</f>
        <v>2762.983333333334</v>
      </c>
      <c r="BB67" s="53">
        <f>AVERAGE(AN56:AN67)</f>
        <v>96.94233333333334</v>
      </c>
      <c r="BC67" s="53">
        <f>AVERAGE(AO56:AO67)</f>
        <v>50.0315</v>
      </c>
      <c r="BD67" s="53"/>
      <c r="BE67" s="57">
        <v>20957.44</v>
      </c>
      <c r="BF67" s="57">
        <v>6345</v>
      </c>
      <c r="BG67" s="7"/>
      <c r="BH67" s="60">
        <v>3691.5</v>
      </c>
      <c r="BI67" s="60">
        <v>227.5</v>
      </c>
      <c r="BJ67" s="60">
        <v>933.1</v>
      </c>
      <c r="BK67" s="60">
        <v>5222</v>
      </c>
      <c r="BL67" s="60">
        <v>12400.6</v>
      </c>
      <c r="BM67" s="60">
        <v>7466.1</v>
      </c>
      <c r="BN67" s="60">
        <v>1596.1</v>
      </c>
      <c r="BO67" s="60">
        <v>365.6</v>
      </c>
      <c r="BP67" s="60"/>
      <c r="BQ67" s="60">
        <v>35550.6</v>
      </c>
      <c r="BR67" s="60">
        <v>110345.4</v>
      </c>
      <c r="BS67" s="60">
        <v>53327.4</v>
      </c>
      <c r="BT67" s="60">
        <v>35499.4</v>
      </c>
      <c r="BU67" s="60">
        <v>13761.6</v>
      </c>
      <c r="BV67" s="60">
        <v>49404.5</v>
      </c>
      <c r="BW67" s="60">
        <v>9842.299999999999</v>
      </c>
      <c r="BX67" s="60">
        <v>62073.4</v>
      </c>
      <c r="BY67" s="60">
        <v>2827.4</v>
      </c>
      <c r="BZ67" s="60">
        <v>3935.8</v>
      </c>
      <c r="CA67" s="60"/>
      <c r="CB67" s="60">
        <f>AVERAGE(BH56:BH67)</f>
        <v>3539.558333333334</v>
      </c>
      <c r="CC67" s="60">
        <f>AVERAGE(BI56:BI67)</f>
        <v>358.3333333333333</v>
      </c>
      <c r="CD67" s="60">
        <f>AVERAGE(BJ56:BJ67)</f>
        <v>660.9833333333332</v>
      </c>
      <c r="CE67" s="60">
        <f>AVERAGE(BK56:BK67)</f>
        <v>5340.741666666668</v>
      </c>
      <c r="CF67" s="60">
        <f>AVERAGE(BL56:BL67)</f>
        <v>6311.858333333333</v>
      </c>
      <c r="CG67" s="60">
        <f>AVERAGE(BM56:BM67)</f>
        <v>6766.058333333333</v>
      </c>
      <c r="CH67" s="60">
        <f>AVERAGE(BN56:BN67)</f>
        <v>1607.433333333333</v>
      </c>
      <c r="CI67" s="60">
        <f>AVERAGE(BO56:BO67)</f>
        <v>490.25</v>
      </c>
      <c r="CJ67" s="60"/>
      <c r="CK67" s="60">
        <f>AVERAGE(BQ56:BQ67)</f>
        <v>31345.549999999992</v>
      </c>
      <c r="CL67" s="60">
        <f>AVERAGE(BR56:BR67)</f>
        <v>96277.358333333337</v>
      </c>
      <c r="CM67" s="60">
        <f>AVERAGE(BS56:BS67)</f>
        <v>44940.758333333331</v>
      </c>
      <c r="CN67" s="60">
        <f>AVERAGE(BT56:BT67)</f>
        <v>30462.225</v>
      </c>
      <c r="CO67" s="60">
        <f>AVERAGE(BU56:BU67)</f>
        <v>13477.108333333335</v>
      </c>
      <c r="CP67" s="60">
        <f>AVERAGE(BV56:BV67)</f>
        <v>45676.866666666661</v>
      </c>
      <c r="CQ67" s="60">
        <f>AVERAGE(BW56:BW67)</f>
        <v>9476.366666666667</v>
      </c>
      <c r="CR67" s="60">
        <f>AVERAGE(BX56:BX67)</f>
        <v>56147.425</v>
      </c>
      <c r="CS67" s="60">
        <f>AVERAGE(BY56:BY67)</f>
        <v>3161.7</v>
      </c>
      <c r="CT67" s="60">
        <f>AVERAGE(BZ56:BZ67)</f>
        <v>3535.975</v>
      </c>
      <c r="CU67" s="7"/>
      <c r="CV67" s="61">
        <v>503848861.373251</v>
      </c>
      <c r="CW67" s="61">
        <v>1052863.3</v>
      </c>
      <c r="CX67" s="26">
        <v>10.3</v>
      </c>
      <c r="CY67" s="26">
        <v>53</v>
      </c>
      <c r="CZ67" s="7"/>
      <c r="DA67" s="62">
        <v>974.19465</v>
      </c>
      <c r="DB67" s="62">
        <v>958.2987000000001</v>
      </c>
      <c r="DC67" s="62">
        <v>977.9794000000001</v>
      </c>
      <c r="DD67" s="62">
        <v>872.7633500000001</v>
      </c>
      <c r="DE67" s="62">
        <v>1037.0215</v>
      </c>
      <c r="DF67" s="62">
        <v>1012.7991</v>
      </c>
      <c r="DG67" s="62">
        <v>931.8054500000001</v>
      </c>
      <c r="DH67" s="62">
        <v>870.4925000000001</v>
      </c>
      <c r="DI67" s="62">
        <v>1195.981</v>
      </c>
      <c r="DJ67" s="62">
        <v>1800.0271</v>
      </c>
      <c r="DK67" s="11"/>
      <c r="DL67" s="2"/>
      <c r="DM67" s="4"/>
      <c r="DN67" s="63">
        <v>303.8852161290323</v>
      </c>
      <c r="DO67" s="64">
        <f>AVERAGE(DN56:DN67)</f>
        <v>280.1235035317019</v>
      </c>
    </row>
    <row r="68" ht="12.75" customHeight="1">
      <c r="A68" s="50">
        <v>41000</v>
      </c>
      <c r="B68" s="51">
        <v>2662</v>
      </c>
      <c r="C68" s="51">
        <v>2074</v>
      </c>
      <c r="D68" s="51">
        <v>2858</v>
      </c>
      <c r="E68" s="51">
        <v>870</v>
      </c>
      <c r="F68" s="51">
        <v>3334</v>
      </c>
      <c r="G68" s="51">
        <v>3092</v>
      </c>
      <c r="H68" s="66">
        <f>AVERAGE(B63:B68)</f>
        <v>2827.333333333333</v>
      </c>
      <c r="I68" s="66">
        <f>AVERAGE(C63:C68)</f>
        <v>2251.833333333333</v>
      </c>
      <c r="J68" s="66">
        <f>AVERAGE(D63:D68)</f>
        <v>3379.333333333333</v>
      </c>
      <c r="K68" s="66">
        <f>AVERAGE(E63:E68)</f>
        <v>948.3333333333334</v>
      </c>
      <c r="L68" s="66">
        <f>AVERAGE(F63:F68)</f>
        <v>3335.666666666667</v>
      </c>
      <c r="M68" s="66">
        <f>AVERAGE(G63:G68)</f>
        <v>3149.333333333333</v>
      </c>
      <c r="N68" s="67">
        <f>AVERAGE(B57:B68)</f>
        <v>2893.666666666667</v>
      </c>
      <c r="O68" s="67">
        <f>AVERAGE(C57:C68)</f>
        <v>2307.083333333333</v>
      </c>
      <c r="P68" s="67">
        <f>AVERAGE(D57:D68)</f>
        <v>3635.916666666667</v>
      </c>
      <c r="Q68" s="67">
        <f>AVERAGE(E57:E68)</f>
        <v>904.1666666666666</v>
      </c>
      <c r="R68" s="67">
        <f>AVERAGE(F57:F68)</f>
        <v>3261.5</v>
      </c>
      <c r="S68" s="67">
        <f>AVERAGE(G57:G68)</f>
        <v>3198.666666666667</v>
      </c>
      <c r="T68" s="52"/>
      <c r="U68" s="17">
        <v>12538</v>
      </c>
      <c r="V68" s="17">
        <v>9535</v>
      </c>
      <c r="W68" s="63">
        <v>1479</v>
      </c>
      <c r="X68" s="63">
        <v>7816.297344</v>
      </c>
      <c r="Y68" s="65">
        <f>AVERAGE(U57:U68)</f>
        <v>11704.008333333333</v>
      </c>
      <c r="Z68" s="65">
        <f>AVERAGE(V57:V68)</f>
        <v>8818.666666666666</v>
      </c>
      <c r="AA68" s="65">
        <f>AVERAGE(W57:W68)</f>
        <v>1637.416666666667</v>
      </c>
      <c r="AB68" s="65">
        <f>AVERAGE(X57:X68)</f>
        <v>7537.621604000001</v>
      </c>
      <c r="AC68" s="65"/>
      <c r="AD68" s="53">
        <v>4.032535354308545</v>
      </c>
      <c r="AE68" s="53">
        <v>3.342150096439616</v>
      </c>
      <c r="AF68" s="53">
        <f>AVERAGE(AD57:AD68)</f>
        <v>4.038770647544006</v>
      </c>
      <c r="AG68" s="53">
        <f>AVERAGE(AE57:AE68)</f>
        <v>3.340782572039076</v>
      </c>
      <c r="AH68" s="20"/>
      <c r="AI68" s="54">
        <v>175.5</v>
      </c>
      <c r="AJ68" s="54">
        <v>729.4</v>
      </c>
      <c r="AK68" s="54">
        <v>210.4</v>
      </c>
      <c r="AL68" s="54">
        <v>717.3</v>
      </c>
      <c r="AM68" s="55">
        <v>2739.2</v>
      </c>
      <c r="AN68" s="56">
        <v>118.038</v>
      </c>
      <c r="AO68" s="56">
        <v>60.01</v>
      </c>
      <c r="AP68" s="56">
        <f>AVERAGE(AI63:AI68)</f>
        <v>169.2</v>
      </c>
      <c r="AQ68" s="56">
        <f>AVERAGE(AJ63:AJ68)</f>
        <v>703.6333333333333</v>
      </c>
      <c r="AR68" s="56">
        <f>AVERAGE(AK63:AK68)</f>
        <v>208.1666666666667</v>
      </c>
      <c r="AS68" s="56">
        <f>AVERAGE(AL63:AL68)</f>
        <v>711.0666666666666</v>
      </c>
      <c r="AT68" s="56">
        <f>AVERAGE(AM63:AM68)</f>
        <v>2795.2</v>
      </c>
      <c r="AU68" s="56">
        <f>AVERAGE(AN63:AN68)</f>
        <v>98.01933333333334</v>
      </c>
      <c r="AV68" s="56">
        <f>AVERAGE(AO63:AO68)</f>
        <v>53.58166666666666</v>
      </c>
      <c r="AW68" s="53">
        <f>AVERAGE(AI57:AI68)</f>
        <v>163.4416666666667</v>
      </c>
      <c r="AX68" s="53">
        <f>AVERAGE(AJ57:AJ68)</f>
        <v>708.1750000000001</v>
      </c>
      <c r="AY68" s="53">
        <f>AVERAGE(AK57:AK68)</f>
        <v>206.7</v>
      </c>
      <c r="AZ68" s="53">
        <f>AVERAGE(AL57:AL68)</f>
        <v>736.0250000000001</v>
      </c>
      <c r="BA68" s="53">
        <f>AVERAGE(AM57:AM68)</f>
        <v>2761.683333333333</v>
      </c>
      <c r="BB68" s="53">
        <f>AVERAGE(AN57:AN68)</f>
        <v>97.83241666666667</v>
      </c>
      <c r="BC68" s="53">
        <f>AVERAGE(AO57:AO68)</f>
        <v>50.57550000000001</v>
      </c>
      <c r="BD68" s="53"/>
      <c r="BE68" s="57">
        <v>41116.776</v>
      </c>
      <c r="BF68" s="57">
        <v>4871.625</v>
      </c>
      <c r="BG68" s="7"/>
      <c r="BH68" s="60">
        <v>3503.2</v>
      </c>
      <c r="BI68" s="60">
        <v>311</v>
      </c>
      <c r="BJ68" s="60">
        <v>1187.2</v>
      </c>
      <c r="BK68" s="60">
        <v>6370.1</v>
      </c>
      <c r="BL68" s="60">
        <v>3695.2</v>
      </c>
      <c r="BM68" s="60">
        <v>6533.7</v>
      </c>
      <c r="BN68" s="60">
        <v>1143.3</v>
      </c>
      <c r="BO68" s="60">
        <v>400.1</v>
      </c>
      <c r="BP68" s="60"/>
      <c r="BQ68" s="60">
        <v>37446.2</v>
      </c>
      <c r="BR68" s="60">
        <v>110490.9</v>
      </c>
      <c r="BS68" s="60">
        <v>54227.9</v>
      </c>
      <c r="BT68" s="60">
        <v>33619.4</v>
      </c>
      <c r="BU68" s="60">
        <v>13775.1</v>
      </c>
      <c r="BV68" s="60">
        <v>48301.4</v>
      </c>
      <c r="BW68" s="60">
        <v>10706.5</v>
      </c>
      <c r="BX68" s="60">
        <v>61253.5</v>
      </c>
      <c r="BY68" s="60">
        <v>3520.3</v>
      </c>
      <c r="BZ68" s="60">
        <v>4899.5</v>
      </c>
      <c r="CA68" s="60"/>
      <c r="CB68" s="60">
        <f>AVERAGE(BH57:BH68)</f>
        <v>3529.258333333333</v>
      </c>
      <c r="CC68" s="60">
        <f>AVERAGE(BI57:BI68)</f>
        <v>374.175</v>
      </c>
      <c r="CD68" s="60">
        <f>AVERAGE(BJ57:BJ68)</f>
        <v>689.8083333333334</v>
      </c>
      <c r="CE68" s="60">
        <f>AVERAGE(BK57:BK68)</f>
        <v>5323.266666666667</v>
      </c>
      <c r="CF68" s="60">
        <f>AVERAGE(BL57:BL68)</f>
        <v>6230.149999999999</v>
      </c>
      <c r="CG68" s="60">
        <f>AVERAGE(BM57:BM68)</f>
        <v>6812.141666666667</v>
      </c>
      <c r="CH68" s="60">
        <f>AVERAGE(BN57:BN68)</f>
        <v>1602.725</v>
      </c>
      <c r="CI68" s="60">
        <f>AVERAGE(BO57:BO68)</f>
        <v>485.5666666666668</v>
      </c>
      <c r="CJ68" s="60"/>
      <c r="CK68" s="60">
        <f>AVERAGE(BQ57:BQ68)</f>
        <v>32085.15</v>
      </c>
      <c r="CL68" s="60">
        <f>AVERAGE(BR57:BR68)</f>
        <v>97465.983333333323</v>
      </c>
      <c r="CM68" s="60">
        <f>AVERAGE(BS57:BS68)</f>
        <v>45972.25</v>
      </c>
      <c r="CN68" s="60">
        <f>AVERAGE(BT57:BT68)</f>
        <v>30246.308333333338</v>
      </c>
      <c r="CO68" s="60">
        <f>AVERAGE(BU57:BU68)</f>
        <v>13475.7</v>
      </c>
      <c r="CP68" s="60">
        <f>AVERAGE(BV57:BV68)</f>
        <v>46101.466666666667</v>
      </c>
      <c r="CQ68" s="60">
        <f>AVERAGE(BW57:BW68)</f>
        <v>9492.658333333335</v>
      </c>
      <c r="CR68" s="60">
        <f>AVERAGE(BX57:BX68)</f>
        <v>56785.75</v>
      </c>
      <c r="CS68" s="60">
        <f>AVERAGE(BY57:BY68)</f>
        <v>3260.775000000001</v>
      </c>
      <c r="CT68" s="60">
        <f>AVERAGE(BZ57:BZ68)</f>
        <v>3642</v>
      </c>
      <c r="CU68" s="7"/>
      <c r="CV68" s="61">
        <v>503945784.3245075</v>
      </c>
      <c r="CW68" s="61">
        <v>1074045.366666667</v>
      </c>
      <c r="CX68" s="26">
        <v>10.3</v>
      </c>
      <c r="CY68" s="26">
        <v>53.7</v>
      </c>
      <c r="CZ68" s="7"/>
      <c r="DA68" s="62">
        <v>994.8271000000001</v>
      </c>
      <c r="DB68" s="62">
        <v>1005.45884</v>
      </c>
      <c r="DC68" s="62">
        <v>991.0300500000001</v>
      </c>
      <c r="DD68" s="62">
        <v>896.86321</v>
      </c>
      <c r="DE68" s="62">
        <v>1059.37695</v>
      </c>
      <c r="DF68" s="62">
        <v>1023.68468</v>
      </c>
      <c r="DG68" s="62">
        <v>912.05141</v>
      </c>
      <c r="DH68" s="62">
        <v>880.15619</v>
      </c>
      <c r="DI68" s="62">
        <v>1253.0265</v>
      </c>
      <c r="DJ68" s="62">
        <v>1762.59061</v>
      </c>
      <c r="DK68" s="11"/>
      <c r="DL68" s="2"/>
      <c r="DM68" s="4"/>
      <c r="DN68" s="63">
        <v>306.7729366666666</v>
      </c>
      <c r="DO68" s="64">
        <f>AVERAGE(DN57:DN68)</f>
        <v>283.6466732539242</v>
      </c>
    </row>
    <row r="69" ht="12.75" customHeight="1">
      <c r="A69" s="50">
        <v>41030</v>
      </c>
      <c r="B69" s="51">
        <v>2510</v>
      </c>
      <c r="C69" s="51">
        <v>2015</v>
      </c>
      <c r="D69" s="51">
        <v>2605</v>
      </c>
      <c r="E69" s="51">
        <v>880</v>
      </c>
      <c r="F69" s="51">
        <v>3383</v>
      </c>
      <c r="G69" s="51">
        <v>3005</v>
      </c>
      <c r="H69" s="66">
        <f>AVERAGE(B64:B69)</f>
        <v>2758.166666666667</v>
      </c>
      <c r="I69" s="66">
        <f>AVERAGE(C64:C69)</f>
        <v>2201.333333333333</v>
      </c>
      <c r="J69" s="66">
        <f>AVERAGE(D64:D69)</f>
        <v>3181.833333333333</v>
      </c>
      <c r="K69" s="66">
        <f>AVERAGE(E64:E69)</f>
        <v>936.6666666666666</v>
      </c>
      <c r="L69" s="66">
        <f>AVERAGE(F64:F69)</f>
        <v>3352.833333333333</v>
      </c>
      <c r="M69" s="66">
        <f>AVERAGE(G64:G69)</f>
        <v>3121.333333333333</v>
      </c>
      <c r="N69" s="67">
        <f>AVERAGE(B58:B69)</f>
        <v>2850</v>
      </c>
      <c r="O69" s="67">
        <f>AVERAGE(C58:C69)</f>
        <v>2273.333333333333</v>
      </c>
      <c r="P69" s="67">
        <f>AVERAGE(D58:D69)</f>
        <v>3536</v>
      </c>
      <c r="Q69" s="67">
        <f>AVERAGE(E58:E69)</f>
        <v>905</v>
      </c>
      <c r="R69" s="67">
        <f>AVERAGE(F58:F69)</f>
        <v>3281.25</v>
      </c>
      <c r="S69" s="67">
        <f>AVERAGE(G58:G69)</f>
        <v>3171.416666666667</v>
      </c>
      <c r="T69" s="52"/>
      <c r="U69" s="17">
        <v>13092</v>
      </c>
      <c r="V69" s="17">
        <v>9928</v>
      </c>
      <c r="W69" s="63">
        <v>802</v>
      </c>
      <c r="X69" s="63">
        <v>7983.672792</v>
      </c>
      <c r="Y69" s="65">
        <f>AVERAGE(U58:U69)</f>
        <v>11731.908333333333</v>
      </c>
      <c r="Z69" s="65">
        <f>AVERAGE(V58:V69)</f>
        <v>8837.5</v>
      </c>
      <c r="AA69" s="65">
        <f>AVERAGE(W58:W69)</f>
        <v>1645.166666666667</v>
      </c>
      <c r="AB69" s="65">
        <f>AVERAGE(X58:X69)</f>
        <v>7549.830788666667</v>
      </c>
      <c r="AC69" s="65"/>
      <c r="AD69" s="53">
        <v>3.94676241432002</v>
      </c>
      <c r="AE69" s="53">
        <v>3.343377753731122</v>
      </c>
      <c r="AF69" s="53">
        <f>AVERAGE(AD58:AD69)</f>
        <v>4.041148744888695</v>
      </c>
      <c r="AG69" s="53">
        <f>AVERAGE(AE58:AE69)</f>
        <v>3.340813940039716</v>
      </c>
      <c r="AH69" s="20"/>
      <c r="AI69" s="54">
        <v>181.4</v>
      </c>
      <c r="AJ69" s="54">
        <v>774.3</v>
      </c>
      <c r="AK69" s="54">
        <v>231.9</v>
      </c>
      <c r="AL69" s="54">
        <v>804.7</v>
      </c>
      <c r="AM69" s="55">
        <v>2887.6</v>
      </c>
      <c r="AN69" s="56">
        <v>123.33</v>
      </c>
      <c r="AO69" s="56">
        <v>53.526</v>
      </c>
      <c r="AP69" s="56">
        <f>AVERAGE(AI64:AI69)</f>
        <v>174.5333333333333</v>
      </c>
      <c r="AQ69" s="56">
        <f>AVERAGE(AJ64:AJ69)</f>
        <v>717.7166666666667</v>
      </c>
      <c r="AR69" s="56">
        <f>AVERAGE(AK64:AK69)</f>
        <v>212.3</v>
      </c>
      <c r="AS69" s="56">
        <f>AVERAGE(AL64:AL69)</f>
        <v>725.9166666666665</v>
      </c>
      <c r="AT69" s="56">
        <f>AVERAGE(AM64:AM69)</f>
        <v>2813.533333333333</v>
      </c>
      <c r="AU69" s="56">
        <f>AVERAGE(AN64:AN69)</f>
        <v>106.885</v>
      </c>
      <c r="AV69" s="56">
        <f>AVERAGE(AO64:AO69)</f>
        <v>54.5025</v>
      </c>
      <c r="AW69" s="53">
        <f>AVERAGE(AI58:AI69)</f>
        <v>164.0583333333333</v>
      </c>
      <c r="AX69" s="53">
        <f>AVERAGE(AJ58:AJ69)</f>
        <v>710.3583333333332</v>
      </c>
      <c r="AY69" s="53">
        <f>AVERAGE(AK58:AK69)</f>
        <v>208.0833333333333</v>
      </c>
      <c r="AZ69" s="53">
        <f>AVERAGE(AL58:AL69)</f>
        <v>736.2166666666668</v>
      </c>
      <c r="BA69" s="53">
        <f>AVERAGE(AM58:AM69)</f>
        <v>2765.366666666666</v>
      </c>
      <c r="BB69" s="53">
        <f>AVERAGE(AN58:AN69)</f>
        <v>98.43666666666665</v>
      </c>
      <c r="BC69" s="53">
        <f>AVERAGE(AO58:AO69)</f>
        <v>50.90291666666667</v>
      </c>
      <c r="BD69" s="53"/>
      <c r="BE69" s="57">
        <v>68169.922000000006</v>
      </c>
      <c r="BF69" s="57">
        <v>4871.625</v>
      </c>
      <c r="BG69" s="7"/>
      <c r="BH69" s="60">
        <v>3932.8</v>
      </c>
      <c r="BI69" s="60">
        <v>304.2</v>
      </c>
      <c r="BJ69" s="60">
        <v>1115.6</v>
      </c>
      <c r="BK69" s="60">
        <v>7320.6</v>
      </c>
      <c r="BL69" s="60">
        <v>3972.9</v>
      </c>
      <c r="BM69" s="60">
        <v>6636.8</v>
      </c>
      <c r="BN69" s="60">
        <v>2268.9</v>
      </c>
      <c r="BO69" s="60">
        <v>388.8</v>
      </c>
      <c r="BP69" s="60"/>
      <c r="BQ69" s="60">
        <v>40924.3</v>
      </c>
      <c r="BR69" s="60">
        <v>124237.8</v>
      </c>
      <c r="BS69" s="60">
        <v>53418.9</v>
      </c>
      <c r="BT69" s="60">
        <v>44944.7</v>
      </c>
      <c r="BU69" s="60">
        <v>14441.5</v>
      </c>
      <c r="BV69" s="60">
        <v>49883.4</v>
      </c>
      <c r="BW69" s="60">
        <v>13340.7</v>
      </c>
      <c r="BX69" s="60">
        <v>65345.4</v>
      </c>
      <c r="BY69" s="60">
        <v>3392.4</v>
      </c>
      <c r="BZ69" s="60">
        <v>3438.2</v>
      </c>
      <c r="CA69" s="60"/>
      <c r="CB69" s="60">
        <f>AVERAGE(BH58:BH69)</f>
        <v>3498.666666666667</v>
      </c>
      <c r="CC69" s="60">
        <f>AVERAGE(BI58:BI69)</f>
        <v>363.45</v>
      </c>
      <c r="CD69" s="60">
        <f>AVERAGE(BJ58:BJ69)</f>
        <v>721.9916666666667</v>
      </c>
      <c r="CE69" s="60">
        <f>AVERAGE(BK58:BK69)</f>
        <v>5290.558333333333</v>
      </c>
      <c r="CF69" s="60">
        <f>AVERAGE(BL58:BL69)</f>
        <v>6301.825</v>
      </c>
      <c r="CG69" s="60">
        <f>AVERAGE(BM58:BM69)</f>
        <v>6948.041666666667</v>
      </c>
      <c r="CH69" s="60">
        <f>AVERAGE(BN58:BN69)</f>
        <v>1552.458333333333</v>
      </c>
      <c r="CI69" s="60">
        <f>AVERAGE(BO58:BO69)</f>
        <v>473.8416666666668</v>
      </c>
      <c r="CJ69" s="60"/>
      <c r="CK69" s="60">
        <f>AVERAGE(BQ58:BQ69)</f>
        <v>33007.858333333330</v>
      </c>
      <c r="CL69" s="60">
        <f>AVERAGE(BR58:BR69)</f>
        <v>99243.233333333337</v>
      </c>
      <c r="CM69" s="60">
        <f>AVERAGE(BS58:BS69)</f>
        <v>46794.716666666667</v>
      </c>
      <c r="CN69" s="60">
        <f>AVERAGE(BT58:BT69)</f>
        <v>30931.216666666671</v>
      </c>
      <c r="CO69" s="60">
        <f>AVERAGE(BU58:BU69)</f>
        <v>13466.45</v>
      </c>
      <c r="CP69" s="60">
        <f>AVERAGE(BV58:BV69)</f>
        <v>46776.716666666667</v>
      </c>
      <c r="CQ69" s="60">
        <f>AVERAGE(BW58:BW69)</f>
        <v>9800.1</v>
      </c>
      <c r="CR69" s="60">
        <f>AVERAGE(BX58:BX69)</f>
        <v>57981.266666666670</v>
      </c>
      <c r="CS69" s="60">
        <f>AVERAGE(BY58:BY69)</f>
        <v>3303.175000000001</v>
      </c>
      <c r="CT69" s="60">
        <f>AVERAGE(BZ58:BZ69)</f>
        <v>3656.766666666666</v>
      </c>
      <c r="CU69" s="7"/>
      <c r="CV69" s="61">
        <v>504042725.9203601</v>
      </c>
      <c r="CW69" s="61">
        <v>1074045.366666667</v>
      </c>
      <c r="CX69" s="26">
        <v>10.4</v>
      </c>
      <c r="CY69" s="26">
        <v>53.2</v>
      </c>
      <c r="CZ69" s="7"/>
      <c r="DA69" s="62">
        <v>948.9438</v>
      </c>
      <c r="DB69" s="62">
        <v>993.3525</v>
      </c>
      <c r="DC69" s="62">
        <v>962.1885</v>
      </c>
      <c r="DD69" s="62">
        <v>845.3235</v>
      </c>
      <c r="DE69" s="62">
        <v>965.3049</v>
      </c>
      <c r="DF69" s="62">
        <v>899.8605</v>
      </c>
      <c r="DG69" s="62">
        <v>994.1316</v>
      </c>
      <c r="DH69" s="62">
        <v>941.1528000000001</v>
      </c>
      <c r="DI69" s="62">
        <v>1378.2279</v>
      </c>
      <c r="DJ69" s="62">
        <v>1745.9631</v>
      </c>
      <c r="DK69" s="11"/>
      <c r="DL69" s="2"/>
      <c r="DM69" s="4"/>
      <c r="DN69" s="63">
        <v>313.614064516129</v>
      </c>
      <c r="DO69" s="64">
        <f>AVERAGE(DN58:DN69)</f>
        <v>287.1376702969349</v>
      </c>
    </row>
    <row r="70" ht="12.75" customHeight="1">
      <c r="A70" s="50">
        <v>41061</v>
      </c>
      <c r="B70" s="51">
        <v>2521</v>
      </c>
      <c r="C70" s="51">
        <v>2095</v>
      </c>
      <c r="D70" s="51">
        <v>2702</v>
      </c>
      <c r="E70" s="51">
        <v>940</v>
      </c>
      <c r="F70" s="51">
        <v>3391</v>
      </c>
      <c r="G70" s="51">
        <v>2920</v>
      </c>
      <c r="H70" s="66">
        <f>AVERAGE(B65:B70)</f>
        <v>2697.5</v>
      </c>
      <c r="I70" s="66">
        <f>AVERAGE(C65:C70)</f>
        <v>2165</v>
      </c>
      <c r="J70" s="66">
        <f>AVERAGE(D65:D70)</f>
        <v>3033.833333333333</v>
      </c>
      <c r="K70" s="66">
        <f>AVERAGE(E65:E70)</f>
        <v>926.6666666666666</v>
      </c>
      <c r="L70" s="66">
        <f>AVERAGE(F65:F70)</f>
        <v>3363.833333333333</v>
      </c>
      <c r="M70" s="66">
        <f>AVERAGE(G65:G70)</f>
        <v>3080</v>
      </c>
      <c r="N70" s="67">
        <f>AVERAGE(B59:B70)</f>
        <v>2810.25</v>
      </c>
      <c r="O70" s="67">
        <f>AVERAGE(C59:C70)</f>
        <v>2247.916666666667</v>
      </c>
      <c r="P70" s="67">
        <f>AVERAGE(D59:D70)</f>
        <v>3435.083333333333</v>
      </c>
      <c r="Q70" s="67">
        <f>AVERAGE(E59:E70)</f>
        <v>910</v>
      </c>
      <c r="R70" s="67">
        <f>AVERAGE(F59:F70)</f>
        <v>3300.916666666667</v>
      </c>
      <c r="S70" s="67">
        <f>AVERAGE(G59:G70)</f>
        <v>3139.5</v>
      </c>
      <c r="T70" s="52"/>
      <c r="U70" s="17">
        <v>12329</v>
      </c>
      <c r="V70" s="17">
        <v>9304</v>
      </c>
      <c r="W70" s="63">
        <v>131</v>
      </c>
      <c r="X70" s="63">
        <v>7564.100192</v>
      </c>
      <c r="Y70" s="65">
        <f>AVERAGE(U59:U70)</f>
        <v>11754.225</v>
      </c>
      <c r="Z70" s="65">
        <f>AVERAGE(V59:V70)</f>
        <v>8851.75</v>
      </c>
      <c r="AA70" s="65">
        <f>AVERAGE(W59:W70)</f>
        <v>1645.5</v>
      </c>
      <c r="AB70" s="65">
        <f>AVERAGE(X59:X70)</f>
        <v>7555.803083333333</v>
      </c>
      <c r="AC70" s="65"/>
      <c r="AD70" s="53">
        <v>3.896632657376131</v>
      </c>
      <c r="AE70" s="53">
        <v>3.343707553940981</v>
      </c>
      <c r="AF70" s="53">
        <f>AVERAGE(AD59:AD70)</f>
        <v>4.040848796281723</v>
      </c>
      <c r="AG70" s="53">
        <f>AVERAGE(AE59:AE70)</f>
        <v>3.340922255987123</v>
      </c>
      <c r="AH70" s="20"/>
      <c r="AI70" s="54">
        <v>168</v>
      </c>
      <c r="AJ70" s="54">
        <v>735.3</v>
      </c>
      <c r="AK70" s="54">
        <v>212.1</v>
      </c>
      <c r="AL70" s="54">
        <v>739.2</v>
      </c>
      <c r="AM70" s="55">
        <v>2663</v>
      </c>
      <c r="AN70" s="56">
        <v>117.287</v>
      </c>
      <c r="AO70" s="56">
        <v>52.47</v>
      </c>
      <c r="AP70" s="56">
        <f>AVERAGE(AI65:AI70)</f>
        <v>175.25</v>
      </c>
      <c r="AQ70" s="56">
        <f>AVERAGE(AJ65:AJ70)</f>
        <v>728.3000000000001</v>
      </c>
      <c r="AR70" s="56">
        <f>AVERAGE(AK65:AK70)</f>
        <v>211.2</v>
      </c>
      <c r="AS70" s="56">
        <f>AVERAGE(AL65:AL70)</f>
        <v>744.5666666666666</v>
      </c>
      <c r="AT70" s="56">
        <f>AVERAGE(AM65:AM70)</f>
        <v>2784.450000000001</v>
      </c>
      <c r="AU70" s="56">
        <f>AVERAGE(AN65:AN70)</f>
        <v>110.3485</v>
      </c>
      <c r="AV70" s="56">
        <f>AVERAGE(AO65:AO70)</f>
        <v>54.53933333333333</v>
      </c>
      <c r="AW70" s="53">
        <f>AVERAGE(AI59:AI70)</f>
        <v>164.5916666666667</v>
      </c>
      <c r="AX70" s="53">
        <f>AVERAGE(AJ59:AJ70)</f>
        <v>712.0166666666665</v>
      </c>
      <c r="AY70" s="53">
        <f>AVERAGE(AK59:AK70)</f>
        <v>208.525</v>
      </c>
      <c r="AZ70" s="53">
        <f>AVERAGE(AL59:AL70)</f>
        <v>733.3916666666668</v>
      </c>
      <c r="BA70" s="53">
        <f>AVERAGE(AM59:AM70)</f>
        <v>2764.575</v>
      </c>
      <c r="BB70" s="53">
        <f>AVERAGE(AN59:AN70)</f>
        <v>99.05866666666667</v>
      </c>
      <c r="BC70" s="53">
        <f>AVERAGE(AO59:AO70)</f>
        <v>51.39191666666667</v>
      </c>
      <c r="BD70" s="53"/>
      <c r="BE70" s="57">
        <v>91112.437000000005</v>
      </c>
      <c r="BF70" s="57">
        <v>4702.8</v>
      </c>
      <c r="BG70" s="7"/>
      <c r="BH70" s="60">
        <v>3356.9</v>
      </c>
      <c r="BI70" s="60">
        <v>233.4</v>
      </c>
      <c r="BJ70" s="60">
        <v>592.8</v>
      </c>
      <c r="BK70" s="60">
        <v>6214.9</v>
      </c>
      <c r="BL70" s="60">
        <v>1615.7</v>
      </c>
      <c r="BM70" s="60">
        <v>7122.9</v>
      </c>
      <c r="BN70" s="60">
        <v>2844.2</v>
      </c>
      <c r="BO70" s="60">
        <v>360.3</v>
      </c>
      <c r="BP70" s="60"/>
      <c r="BQ70" s="60">
        <v>41515.6</v>
      </c>
      <c r="BR70" s="60">
        <v>101856.1</v>
      </c>
      <c r="BS70" s="60">
        <v>43991.1</v>
      </c>
      <c r="BT70" s="60">
        <v>35934.4</v>
      </c>
      <c r="BU70" s="60">
        <v>14605.5</v>
      </c>
      <c r="BV70" s="60">
        <v>45567.1</v>
      </c>
      <c r="BW70" s="60">
        <v>11967.7</v>
      </c>
      <c r="BX70" s="60">
        <v>62976.6</v>
      </c>
      <c r="BY70" s="60">
        <v>3325.9</v>
      </c>
      <c r="BZ70" s="60">
        <v>3945.9</v>
      </c>
      <c r="CA70" s="60"/>
      <c r="CB70" s="60">
        <f>AVERAGE(BH59:BH70)</f>
        <v>3457.300000000001</v>
      </c>
      <c r="CC70" s="60">
        <f>AVERAGE(BI59:BI70)</f>
        <v>359.1583333333333</v>
      </c>
      <c r="CD70" s="60">
        <f>AVERAGE(BJ59:BJ70)</f>
        <v>727.9666666666666</v>
      </c>
      <c r="CE70" s="60">
        <f>AVERAGE(BK59:BK70)</f>
        <v>5335.849999999999</v>
      </c>
      <c r="CF70" s="60">
        <f>AVERAGE(BL59:BL70)</f>
        <v>5847.999999999999</v>
      </c>
      <c r="CG70" s="60">
        <f>AVERAGE(BM59:BM70)</f>
        <v>7053.583333333333</v>
      </c>
      <c r="CH70" s="60">
        <f>AVERAGE(BN59:BN70)</f>
        <v>1633.775</v>
      </c>
      <c r="CI70" s="60">
        <f>AVERAGE(BO59:BO70)</f>
        <v>457.5333333333335</v>
      </c>
      <c r="CJ70" s="60"/>
      <c r="CK70" s="60">
        <f>AVERAGE(BQ59:BQ70)</f>
        <v>34235.316666666666</v>
      </c>
      <c r="CL70" s="60">
        <f>AVERAGE(BR59:BR70)</f>
        <v>100048.5</v>
      </c>
      <c r="CM70" s="60">
        <f>AVERAGE(BS59:BS70)</f>
        <v>47194.308333333342</v>
      </c>
      <c r="CN70" s="60">
        <f>AVERAGE(BT59:BT70)</f>
        <v>31202.508333333335</v>
      </c>
      <c r="CO70" s="60">
        <f>AVERAGE(BU59:BU70)</f>
        <v>13536.883333333333</v>
      </c>
      <c r="CP70" s="60">
        <f>AVERAGE(BV59:BV70)</f>
        <v>47007.475000000006</v>
      </c>
      <c r="CQ70" s="60">
        <f>AVERAGE(BW59:BW70)</f>
        <v>9960.783333333333</v>
      </c>
      <c r="CR70" s="60">
        <f>AVERAGE(BX59:BX70)</f>
        <v>59032.933333333342</v>
      </c>
      <c r="CS70" s="60">
        <f>AVERAGE(BY59:BY70)</f>
        <v>3245.933333333334</v>
      </c>
      <c r="CT70" s="60">
        <f>AVERAGE(BZ59:BZ70)</f>
        <v>3716.2</v>
      </c>
      <c r="CU70" s="7"/>
      <c r="CV70" s="61">
        <v>504139686.1643953</v>
      </c>
      <c r="CW70" s="61">
        <v>1074045.366666667</v>
      </c>
      <c r="CX70" s="26">
        <v>10.5</v>
      </c>
      <c r="CY70" s="26">
        <v>51</v>
      </c>
      <c r="CZ70" s="7"/>
      <c r="DA70" s="62">
        <v>941.4984000000001</v>
      </c>
      <c r="DB70" s="62">
        <v>951.0729600000001</v>
      </c>
      <c r="DC70" s="62">
        <v>945.4878</v>
      </c>
      <c r="DD70" s="62">
        <v>797.08212</v>
      </c>
      <c r="DE70" s="62">
        <v>872.08284</v>
      </c>
      <c r="DF70" s="62">
        <v>844.1570400000001</v>
      </c>
      <c r="DG70" s="62">
        <v>903.9980400000001</v>
      </c>
      <c r="DH70" s="62">
        <v>860.11464</v>
      </c>
      <c r="DI70" s="62">
        <v>1511.18472</v>
      </c>
      <c r="DJ70" s="62">
        <v>1772.88936</v>
      </c>
      <c r="DK70" s="11"/>
      <c r="DL70" s="2"/>
      <c r="DM70" s="4"/>
      <c r="DN70" s="63">
        <v>317.7157233333334</v>
      </c>
      <c r="DO70" s="64">
        <f>AVERAGE(DN59:DN70)</f>
        <v>291.3221555747127</v>
      </c>
    </row>
    <row r="71" ht="12.75" customHeight="1">
      <c r="A71" s="50">
        <v>41091</v>
      </c>
      <c r="B71" s="51">
        <v>2545</v>
      </c>
      <c r="C71" s="51">
        <v>2168</v>
      </c>
      <c r="D71" s="51">
        <v>2749</v>
      </c>
      <c r="E71" s="51">
        <v>940</v>
      </c>
      <c r="F71" s="51">
        <v>3409</v>
      </c>
      <c r="G71" s="51">
        <v>2886</v>
      </c>
      <c r="H71" s="66">
        <f>AVERAGE(B66:B71)</f>
        <v>2642.333333333333</v>
      </c>
      <c r="I71" s="66">
        <f>AVERAGE(C66:C71)</f>
        <v>2138.333333333333</v>
      </c>
      <c r="J71" s="66">
        <f>AVERAGE(D66:D71)</f>
        <v>2908.666666666667</v>
      </c>
      <c r="K71" s="66">
        <f>AVERAGE(E66:E71)</f>
        <v>918.3333333333334</v>
      </c>
      <c r="L71" s="66">
        <f>AVERAGE(F66:F71)</f>
        <v>3371.666666666667</v>
      </c>
      <c r="M71" s="66">
        <f>AVERAGE(G66:G71)</f>
        <v>3032.666666666667</v>
      </c>
      <c r="N71" s="67">
        <f>AVERAGE(B60:B71)</f>
        <v>2775.666666666667</v>
      </c>
      <c r="O71" s="67">
        <f>AVERAGE(C60:C71)</f>
        <v>2229.083333333333</v>
      </c>
      <c r="P71" s="67">
        <f>AVERAGE(D60:D71)</f>
        <v>3335</v>
      </c>
      <c r="Q71" s="67">
        <f>AVERAGE(E60:E71)</f>
        <v>918.3333333333334</v>
      </c>
      <c r="R71" s="67">
        <f>AVERAGE(F60:F71)</f>
        <v>3324.666666666667</v>
      </c>
      <c r="S71" s="67">
        <f>AVERAGE(G60:G71)</f>
        <v>3107.833333333333</v>
      </c>
      <c r="T71" s="52"/>
      <c r="U71" s="17">
        <v>12027</v>
      </c>
      <c r="V71" s="17">
        <v>9006</v>
      </c>
      <c r="W71" s="63">
        <v>195</v>
      </c>
      <c r="X71" s="63">
        <v>7522.82332</v>
      </c>
      <c r="Y71" s="65">
        <f>AVERAGE(U60:U71)</f>
        <v>11748.725</v>
      </c>
      <c r="Z71" s="65">
        <f>AVERAGE(V60:V71)</f>
        <v>8841.333333333334</v>
      </c>
      <c r="AA71" s="65">
        <f>AVERAGE(W60:W71)</f>
        <v>1648.25</v>
      </c>
      <c r="AB71" s="65">
        <f>AVERAGE(X60:X71)</f>
        <v>7559.809812666666</v>
      </c>
      <c r="AC71" s="65"/>
      <c r="AD71" s="53">
        <v>3.884571727441168</v>
      </c>
      <c r="AE71" s="53">
        <v>3.34169010004725</v>
      </c>
      <c r="AF71" s="53">
        <f>AVERAGE(AD60:AD71)</f>
        <v>4.039942526035291</v>
      </c>
      <c r="AG71" s="53">
        <f>AVERAGE(AE60:AE71)</f>
        <v>3.340588513352533</v>
      </c>
      <c r="AH71" s="20"/>
      <c r="AI71" s="54">
        <v>155.2</v>
      </c>
      <c r="AJ71" s="54">
        <v>727.1</v>
      </c>
      <c r="AK71" s="54">
        <v>211.4</v>
      </c>
      <c r="AL71" s="54">
        <v>752.89</v>
      </c>
      <c r="AM71" s="55">
        <v>2647.3</v>
      </c>
      <c r="AN71" s="56">
        <v>102.261</v>
      </c>
      <c r="AO71" s="56">
        <v>55.116</v>
      </c>
      <c r="AP71" s="56">
        <f>AVERAGE(AI66:AI71)</f>
        <v>172.3333333333333</v>
      </c>
      <c r="AQ71" s="56">
        <f>AVERAGE(AJ66:AJ71)</f>
        <v>732.8666666666668</v>
      </c>
      <c r="AR71" s="56">
        <f>AVERAGE(AK66:AK71)</f>
        <v>213.6666666666667</v>
      </c>
      <c r="AS71" s="56">
        <f>AVERAGE(AL66:AL71)</f>
        <v>749.3316666666666</v>
      </c>
      <c r="AT71" s="56">
        <f>AVERAGE(AM66:AM71)</f>
        <v>2757.116666666667</v>
      </c>
      <c r="AU71" s="56">
        <f>AVERAGE(AN66:AN71)</f>
        <v>109.3675</v>
      </c>
      <c r="AV71" s="56">
        <f>AVERAGE(AO66:AO71)</f>
        <v>54.1415</v>
      </c>
      <c r="AW71" s="53">
        <f>AVERAGE(AI60:AI71)</f>
        <v>164.25</v>
      </c>
      <c r="AX71" s="53">
        <f>AVERAGE(AJ60:AJ71)</f>
        <v>714.1916666666667</v>
      </c>
      <c r="AY71" s="53">
        <f>AVERAGE(AK60:AK71)</f>
        <v>209.7833333333333</v>
      </c>
      <c r="AZ71" s="53">
        <f>AVERAGE(AL60:AL71)</f>
        <v>735.4575</v>
      </c>
      <c r="BA71" s="53">
        <f>AVERAGE(AM60:AM71)</f>
        <v>2761.941666666666</v>
      </c>
      <c r="BB71" s="53">
        <f>AVERAGE(AN60:AN71)</f>
        <v>98.56633333333333</v>
      </c>
      <c r="BC71" s="53">
        <f>AVERAGE(AO60:AO71)</f>
        <v>51.86474999999999</v>
      </c>
      <c r="BD71" s="53"/>
      <c r="BE71" s="57">
        <v>108755.69</v>
      </c>
      <c r="BF71" s="57">
        <v>4139.025</v>
      </c>
      <c r="BG71" s="7"/>
      <c r="BH71" s="60">
        <v>3692.1</v>
      </c>
      <c r="BI71" s="60">
        <v>278.6</v>
      </c>
      <c r="BJ71" s="60">
        <v>694</v>
      </c>
      <c r="BK71" s="60">
        <v>7001.5</v>
      </c>
      <c r="BL71" s="60">
        <v>684.5</v>
      </c>
      <c r="BM71" s="60">
        <v>5628.8</v>
      </c>
      <c r="BN71" s="60">
        <v>2064.5</v>
      </c>
      <c r="BO71" s="60">
        <v>117.3</v>
      </c>
      <c r="BP71" s="60"/>
      <c r="BQ71" s="60">
        <v>52075.6</v>
      </c>
      <c r="BR71" s="60">
        <v>108860.1</v>
      </c>
      <c r="BS71" s="60">
        <v>49940.8</v>
      </c>
      <c r="BT71" s="60">
        <v>32292.1</v>
      </c>
      <c r="BU71" s="60">
        <v>14725.3</v>
      </c>
      <c r="BV71" s="60">
        <v>39784</v>
      </c>
      <c r="BW71" s="60">
        <v>11809.4</v>
      </c>
      <c r="BX71" s="60">
        <v>62335.5</v>
      </c>
      <c r="BY71" s="60">
        <v>3353.2</v>
      </c>
      <c r="BZ71" s="60">
        <v>3892.2</v>
      </c>
      <c r="CA71" s="60"/>
      <c r="CB71" s="60">
        <f>AVERAGE(BH60:BH71)</f>
        <v>3491.208333333333</v>
      </c>
      <c r="CC71" s="60">
        <f>AVERAGE(BI60:BI71)</f>
        <v>368.8333333333333</v>
      </c>
      <c r="CD71" s="60">
        <f>AVERAGE(BJ60:BJ71)</f>
        <v>738.5583333333334</v>
      </c>
      <c r="CE71" s="60">
        <f>AVERAGE(BK60:BK71)</f>
        <v>5467.433333333333</v>
      </c>
      <c r="CF71" s="60">
        <f>AVERAGE(BL60:BL71)</f>
        <v>5772.524999999999</v>
      </c>
      <c r="CG71" s="60">
        <f>AVERAGE(BM60:BM71)</f>
        <v>6967.108333333333</v>
      </c>
      <c r="CH71" s="60">
        <f>AVERAGE(BN60:BN71)</f>
        <v>1586.1</v>
      </c>
      <c r="CI71" s="60">
        <f>AVERAGE(BO60:BO71)</f>
        <v>432.8500000000001</v>
      </c>
      <c r="CJ71" s="60"/>
      <c r="CK71" s="60">
        <f>AVERAGE(BQ60:BQ71)</f>
        <v>36275.591666666667</v>
      </c>
      <c r="CL71" s="60">
        <f>AVERAGE(BR60:BR71)</f>
        <v>101775.075</v>
      </c>
      <c r="CM71" s="60">
        <f>AVERAGE(BS60:BS71)</f>
        <v>48125.616666666676</v>
      </c>
      <c r="CN71" s="60">
        <f>AVERAGE(BT60:BT71)</f>
        <v>31336.45</v>
      </c>
      <c r="CO71" s="60">
        <f>AVERAGE(BU60:BU71)</f>
        <v>13553.275</v>
      </c>
      <c r="CP71" s="60">
        <f>AVERAGE(BV60:BV71)</f>
        <v>47019.558333333342</v>
      </c>
      <c r="CQ71" s="60">
        <f>AVERAGE(BW60:BW71)</f>
        <v>10311.883333333333</v>
      </c>
      <c r="CR71" s="60">
        <f>AVERAGE(BX60:BX71)</f>
        <v>60222.225000000006</v>
      </c>
      <c r="CS71" s="60">
        <f>AVERAGE(BY60:BY71)</f>
        <v>3220.058333333333</v>
      </c>
      <c r="CT71" s="60">
        <f>AVERAGE(BZ60:BZ71)</f>
        <v>3794.233333333333</v>
      </c>
      <c r="CU71" s="7"/>
      <c r="CV71" s="61">
        <v>504236665.0602004</v>
      </c>
      <c r="CW71" s="61">
        <v>1081907.166666667</v>
      </c>
      <c r="CX71" s="26">
        <v>10.5</v>
      </c>
      <c r="CY71" s="26">
        <v>50.6</v>
      </c>
      <c r="CZ71" s="7"/>
      <c r="DA71" s="62">
        <v>1006.76184</v>
      </c>
      <c r="DB71" s="62">
        <v>1022.20048</v>
      </c>
      <c r="DC71" s="62">
        <v>984.8227199999999</v>
      </c>
      <c r="DD71" s="62">
        <v>824.7483999999999</v>
      </c>
      <c r="DE71" s="62">
        <v>867.0015199999999</v>
      </c>
      <c r="DF71" s="62">
        <v>869.4391999999999</v>
      </c>
      <c r="DG71" s="62">
        <v>928.75608</v>
      </c>
      <c r="DH71" s="62">
        <v>881.6275999999999</v>
      </c>
      <c r="DI71" s="62">
        <v>1665.748</v>
      </c>
      <c r="DJ71" s="62">
        <v>1822.57208</v>
      </c>
      <c r="DK71" s="11"/>
      <c r="DL71" s="2"/>
      <c r="DM71" s="4"/>
      <c r="DN71" s="63">
        <v>320.6219645161291</v>
      </c>
      <c r="DO71" s="64">
        <f>AVERAGE(DN60:DN71)</f>
        <v>295.1964776177235</v>
      </c>
    </row>
    <row r="72" ht="12.75" customHeight="1">
      <c r="A72" s="50">
        <v>41122</v>
      </c>
      <c r="B72" s="51">
        <v>2630</v>
      </c>
      <c r="C72" s="51">
        <v>2385</v>
      </c>
      <c r="D72" s="51">
        <v>2878</v>
      </c>
      <c r="E72" s="51">
        <v>1000</v>
      </c>
      <c r="F72" s="51">
        <v>3505</v>
      </c>
      <c r="G72" s="51">
        <v>2908</v>
      </c>
      <c r="H72" s="66">
        <f>AVERAGE(B67:B72)</f>
        <v>2606</v>
      </c>
      <c r="I72" s="66">
        <f>AVERAGE(C67:C72)</f>
        <v>2154.166666666667</v>
      </c>
      <c r="J72" s="66">
        <f>AVERAGE(D67:D72)</f>
        <v>2827.5</v>
      </c>
      <c r="K72" s="66">
        <f>AVERAGE(E67:E72)</f>
        <v>925</v>
      </c>
      <c r="L72" s="66">
        <f>AVERAGE(F67:F72)</f>
        <v>3390.333333333333</v>
      </c>
      <c r="M72" s="66">
        <f>AVERAGE(G67:G72)</f>
        <v>2991</v>
      </c>
      <c r="N72" s="67">
        <f>AVERAGE(B61:B72)</f>
        <v>2751.666666666667</v>
      </c>
      <c r="O72" s="67">
        <f>AVERAGE(C61:C72)</f>
        <v>2234.25</v>
      </c>
      <c r="P72" s="67">
        <f>AVERAGE(D61:D72)</f>
        <v>3249.583333333333</v>
      </c>
      <c r="Q72" s="67">
        <f>AVERAGE(E61:E72)</f>
        <v>933.3333333333334</v>
      </c>
      <c r="R72" s="67">
        <f>AVERAGE(F61:F72)</f>
        <v>3348.416666666667</v>
      </c>
      <c r="S72" s="67">
        <f>AVERAGE(G61:G72)</f>
        <v>3081.166666666667</v>
      </c>
      <c r="T72" s="52"/>
      <c r="U72" s="17">
        <v>11561</v>
      </c>
      <c r="V72" s="17">
        <v>8625</v>
      </c>
      <c r="W72" s="63">
        <v>1218</v>
      </c>
      <c r="X72" s="63">
        <v>7440.269576</v>
      </c>
      <c r="Y72" s="65">
        <f>AVERAGE(U61:U72)</f>
        <v>11737.175</v>
      </c>
      <c r="Z72" s="65">
        <f>AVERAGE(V61:V72)</f>
        <v>8828.833333333334</v>
      </c>
      <c r="AA72" s="65">
        <f>AVERAGE(W61:W72)</f>
        <v>1660.833333333333</v>
      </c>
      <c r="AB72" s="65">
        <f>AVERAGE(X61:X72)</f>
        <v>7559.091625333333</v>
      </c>
      <c r="AC72" s="65"/>
      <c r="AD72" s="53">
        <v>3.899485360401301</v>
      </c>
      <c r="AE72" s="53">
        <v>3.340839299048157</v>
      </c>
      <c r="AF72" s="53">
        <f>AVERAGE(AD61:AD72)</f>
        <v>4.037825001109376</v>
      </c>
      <c r="AG72" s="53">
        <f>AVERAGE(AE61:AE72)</f>
        <v>3.340173400053692</v>
      </c>
      <c r="AH72" s="20"/>
      <c r="AI72" s="54">
        <v>146.4</v>
      </c>
      <c r="AJ72" s="54">
        <v>730.6</v>
      </c>
      <c r="AK72" s="54">
        <v>214</v>
      </c>
      <c r="AL72" s="54">
        <v>777.7</v>
      </c>
      <c r="AM72" s="55">
        <v>2739</v>
      </c>
      <c r="AN72" s="56">
        <v>89.101</v>
      </c>
      <c r="AO72" s="56">
        <v>44.75</v>
      </c>
      <c r="AP72" s="56">
        <f>AVERAGE(AI67:AI72)</f>
        <v>168.65</v>
      </c>
      <c r="AQ72" s="56">
        <f>AVERAGE(AJ67:AJ72)</f>
        <v>741.1166666666667</v>
      </c>
      <c r="AR72" s="56">
        <f>AVERAGE(AK67:AK72)</f>
        <v>216.5</v>
      </c>
      <c r="AS72" s="56">
        <f>AVERAGE(AL67:AL72)</f>
        <v>762.1483333333334</v>
      </c>
      <c r="AT72" s="56">
        <f>AVERAGE(AM67:AM72)</f>
        <v>2763.9</v>
      </c>
      <c r="AU72" s="56">
        <f>AVERAGE(AN67:AN72)</f>
        <v>108.1745</v>
      </c>
      <c r="AV72" s="56">
        <f>AVERAGE(AO67:AO72)</f>
        <v>53.54533333333333</v>
      </c>
      <c r="AW72" s="53">
        <f>AVERAGE(AI61:AI72)</f>
        <v>163.5083333333334</v>
      </c>
      <c r="AX72" s="53">
        <f>AVERAGE(AJ61:AJ72)</f>
        <v>714.9333333333334</v>
      </c>
      <c r="AY72" s="53">
        <f>AVERAGE(AK61:AK72)</f>
        <v>210.35</v>
      </c>
      <c r="AZ72" s="53">
        <f>AVERAGE(AL61:AL72)</f>
        <v>736.7908333333335</v>
      </c>
      <c r="BA72" s="53">
        <f>AVERAGE(AM61:AM72)</f>
        <v>2762.333333333333</v>
      </c>
      <c r="BB72" s="53">
        <f>AVERAGE(AN61:AN72)</f>
        <v>98.00166666666667</v>
      </c>
      <c r="BC72" s="53">
        <f>AVERAGE(AO61:AO72)</f>
        <v>51.659</v>
      </c>
      <c r="BD72" s="53"/>
      <c r="BE72" s="57">
        <v>121515.395</v>
      </c>
      <c r="BF72" s="57">
        <v>2682.575</v>
      </c>
      <c r="BG72" s="7"/>
      <c r="BH72" s="60">
        <v>3875.5</v>
      </c>
      <c r="BI72" s="60">
        <v>499.7</v>
      </c>
      <c r="BJ72" s="60">
        <v>705.2</v>
      </c>
      <c r="BK72" s="60">
        <v>5874.6</v>
      </c>
      <c r="BL72" s="60">
        <v>2603.3</v>
      </c>
      <c r="BM72" s="60">
        <v>5304.5</v>
      </c>
      <c r="BN72" s="60">
        <v>3159.2</v>
      </c>
      <c r="BO72" s="60">
        <v>231.3</v>
      </c>
      <c r="BP72" s="60"/>
      <c r="BQ72" s="60">
        <v>44538.6</v>
      </c>
      <c r="BR72" s="60">
        <v>113482.3</v>
      </c>
      <c r="BS72" s="60">
        <v>49691.1</v>
      </c>
      <c r="BT72" s="60">
        <v>35187.4</v>
      </c>
      <c r="BU72" s="60">
        <v>15105.6</v>
      </c>
      <c r="BV72" s="60">
        <v>44422.5</v>
      </c>
      <c r="BW72" s="60">
        <v>10406.8</v>
      </c>
      <c r="BX72" s="60">
        <v>68294.5</v>
      </c>
      <c r="BY72" s="60">
        <v>3228.2</v>
      </c>
      <c r="BZ72" s="60">
        <v>3670.9</v>
      </c>
      <c r="CA72" s="60"/>
      <c r="CB72" s="60">
        <f>AVERAGE(BH61:BH72)</f>
        <v>3544.833333333333</v>
      </c>
      <c r="CC72" s="60">
        <f>AVERAGE(BI61:BI72)</f>
        <v>370.2083333333333</v>
      </c>
      <c r="CD72" s="60">
        <f>AVERAGE(BJ61:BJ72)</f>
        <v>751.5500000000002</v>
      </c>
      <c r="CE72" s="60">
        <f>AVERAGE(BK61:BK72)</f>
        <v>5539.683333333333</v>
      </c>
      <c r="CF72" s="60">
        <f>AVERAGE(BL61:BL72)</f>
        <v>5675.791666666667</v>
      </c>
      <c r="CG72" s="60">
        <f>AVERAGE(BM61:BM72)</f>
        <v>6791.75</v>
      </c>
      <c r="CH72" s="60">
        <f>AVERAGE(BN61:BN72)</f>
        <v>1702.258333333333</v>
      </c>
      <c r="CI72" s="60">
        <f>AVERAGE(BO61:BO72)</f>
        <v>403.05</v>
      </c>
      <c r="CJ72" s="60"/>
      <c r="CK72" s="60">
        <f>AVERAGE(BQ61:BQ72)</f>
        <v>37325.3</v>
      </c>
      <c r="CL72" s="60">
        <f>AVERAGE(BR61:BR72)</f>
        <v>103586.1833333333</v>
      </c>
      <c r="CM72" s="60">
        <f>AVERAGE(BS61:BS72)</f>
        <v>48944.216666666667</v>
      </c>
      <c r="CN72" s="60">
        <f>AVERAGE(BT61:BT72)</f>
        <v>31802.283333333336</v>
      </c>
      <c r="CO72" s="60">
        <f>AVERAGE(BU61:BU72)</f>
        <v>13574.391666666668</v>
      </c>
      <c r="CP72" s="60">
        <f>AVERAGE(BV61:BV72)</f>
        <v>46816.541666666664</v>
      </c>
      <c r="CQ72" s="60">
        <f>AVERAGE(BW61:BW72)</f>
        <v>10509.333333333334</v>
      </c>
      <c r="CR72" s="60">
        <f>AVERAGE(BX61:BX72)</f>
        <v>61102.433333333342</v>
      </c>
      <c r="CS72" s="60">
        <f>AVERAGE(BY61:BY72)</f>
        <v>3206.225</v>
      </c>
      <c r="CT72" s="60">
        <f>AVERAGE(BZ61:BZ72)</f>
        <v>3802.508333333333</v>
      </c>
      <c r="CU72" s="7"/>
      <c r="CV72" s="61">
        <v>504333662.6113633</v>
      </c>
      <c r="CW72" s="61">
        <v>1081907.166666667</v>
      </c>
      <c r="CX72" s="26">
        <v>10.5</v>
      </c>
      <c r="CY72" s="26">
        <v>51.1</v>
      </c>
      <c r="CZ72" s="7"/>
      <c r="DA72" s="62">
        <v>1011.06512</v>
      </c>
      <c r="DB72" s="62">
        <v>1049.828</v>
      </c>
      <c r="DC72" s="62">
        <v>994.91392</v>
      </c>
      <c r="DD72" s="62">
        <v>805.1373199999999</v>
      </c>
      <c r="DE72" s="62">
        <v>814.0204799999999</v>
      </c>
      <c r="DF72" s="62">
        <v>808.3675599999999</v>
      </c>
      <c r="DG72" s="62">
        <v>904.4671999999999</v>
      </c>
      <c r="DH72" s="62">
        <v>877.0101599999999</v>
      </c>
      <c r="DI72" s="62">
        <v>1659.5358</v>
      </c>
      <c r="DJ72" s="62">
        <v>2211.09928</v>
      </c>
      <c r="DK72" s="11"/>
      <c r="DL72" s="2"/>
      <c r="DM72" s="4"/>
      <c r="DN72" s="63">
        <v>326.1728483870968</v>
      </c>
      <c r="DO72" s="64">
        <f>AVERAGE(DN61:DN72)</f>
        <v>298.9715733166482</v>
      </c>
    </row>
    <row r="73" ht="12.75" customHeight="1">
      <c r="A73" s="50">
        <v>41153</v>
      </c>
      <c r="B73" s="51">
        <v>2820</v>
      </c>
      <c r="C73" s="51">
        <v>2604</v>
      </c>
      <c r="D73" s="51">
        <v>3114</v>
      </c>
      <c r="E73" s="51">
        <v>1030</v>
      </c>
      <c r="F73" s="51">
        <v>3406</v>
      </c>
      <c r="G73" s="51">
        <v>2932</v>
      </c>
      <c r="H73" s="66">
        <f>AVERAGE(B68:B73)</f>
        <v>2614.666666666667</v>
      </c>
      <c r="I73" s="66">
        <f>AVERAGE(C68:C73)</f>
        <v>2223.5</v>
      </c>
      <c r="J73" s="66">
        <f>AVERAGE(D68:D73)</f>
        <v>2817.666666666667</v>
      </c>
      <c r="K73" s="66">
        <f>AVERAGE(E68:E73)</f>
        <v>943.3333333333334</v>
      </c>
      <c r="L73" s="66">
        <f>AVERAGE(F68:F73)</f>
        <v>3404.666666666667</v>
      </c>
      <c r="M73" s="66">
        <f>AVERAGE(G68:G73)</f>
        <v>2957.166666666667</v>
      </c>
      <c r="N73" s="67">
        <f>AVERAGE(B62:B73)</f>
        <v>2743.333333333333</v>
      </c>
      <c r="O73" s="67">
        <f>AVERAGE(C62:C73)</f>
        <v>2258.333333333333</v>
      </c>
      <c r="P73" s="67">
        <f>AVERAGE(D62:D73)</f>
        <v>3183.666666666667</v>
      </c>
      <c r="Q73" s="67">
        <f>AVERAGE(E62:E73)</f>
        <v>947.5</v>
      </c>
      <c r="R73" s="67">
        <f>AVERAGE(F62:F73)</f>
        <v>3361.833333333333</v>
      </c>
      <c r="S73" s="67">
        <f>AVERAGE(G62:G73)</f>
        <v>3059.25</v>
      </c>
      <c r="T73" s="52"/>
      <c r="U73" s="17">
        <v>10882</v>
      </c>
      <c r="V73" s="17">
        <v>8127</v>
      </c>
      <c r="W73" s="63">
        <v>2436</v>
      </c>
      <c r="X73" s="63">
        <v>7116</v>
      </c>
      <c r="Y73" s="65">
        <f>AVERAGE(U62:U73)</f>
        <v>11720.5</v>
      </c>
      <c r="Z73" s="65">
        <f>AVERAGE(V62:V73)</f>
        <v>8812.916666666666</v>
      </c>
      <c r="AA73" s="65">
        <f>AVERAGE(W62:W73)</f>
        <v>1670.583333333333</v>
      </c>
      <c r="AB73" s="65">
        <f>AVERAGE(X62:X73)</f>
        <v>7555.504747333332</v>
      </c>
      <c r="AC73" s="65"/>
      <c r="AD73" s="53">
        <v>3.999435456170564</v>
      </c>
      <c r="AE73" s="53">
        <v>3.341485883615682</v>
      </c>
      <c r="AF73" s="53">
        <f>AVERAGE(AD62:AD73)</f>
        <v>4.03831876589932</v>
      </c>
      <c r="AG73" s="53">
        <f>AVERAGE(AE62:AE73)</f>
        <v>3.340056287029808</v>
      </c>
      <c r="AH73" s="20"/>
      <c r="AI73" s="54">
        <v>136</v>
      </c>
      <c r="AJ73" s="54">
        <v>686.3</v>
      </c>
      <c r="AK73" s="54">
        <v>195.9</v>
      </c>
      <c r="AL73" s="54">
        <v>716</v>
      </c>
      <c r="AM73" s="55">
        <v>2609</v>
      </c>
      <c r="AN73" s="56">
        <v>73.673</v>
      </c>
      <c r="AO73" s="56">
        <v>42.738</v>
      </c>
      <c r="AP73" s="56">
        <f>AVERAGE(AI68:AI73)</f>
        <v>160.4166666666667</v>
      </c>
      <c r="AQ73" s="56">
        <f>AVERAGE(AJ68:AJ73)</f>
        <v>730.5</v>
      </c>
      <c r="AR73" s="56">
        <f>AVERAGE(AK68:AK73)</f>
        <v>212.6166666666667</v>
      </c>
      <c r="AS73" s="56">
        <f>AVERAGE(AL68:AL73)</f>
        <v>751.2983333333333</v>
      </c>
      <c r="AT73" s="56">
        <f>AVERAGE(AM68:AM73)</f>
        <v>2714.183333333333</v>
      </c>
      <c r="AU73" s="56">
        <f>AVERAGE(AN68:AN73)</f>
        <v>103.9483333333333</v>
      </c>
      <c r="AV73" s="56">
        <f>AVERAGE(AO68:AO73)</f>
        <v>51.435</v>
      </c>
      <c r="AW73" s="53">
        <f>AVERAGE(AI62:AI73)</f>
        <v>162.5416666666667</v>
      </c>
      <c r="AX73" s="53">
        <f>AVERAGE(AJ62:AJ73)</f>
        <v>714.0416666666666</v>
      </c>
      <c r="AY73" s="53">
        <f>AVERAGE(AK62:AK73)</f>
        <v>210.1416666666667</v>
      </c>
      <c r="AZ73" s="53">
        <f>AVERAGE(AL62:AL73)</f>
        <v>732.9491666666667</v>
      </c>
      <c r="BA73" s="53">
        <f>AVERAGE(AM62:AM73)</f>
        <v>2756.366666666666</v>
      </c>
      <c r="BB73" s="53">
        <f>AVERAGE(AN62:AN73)</f>
        <v>97.55650000000001</v>
      </c>
      <c r="BC73" s="53">
        <f>AVERAGE(AO62:AO73)</f>
        <v>51.60808333333333</v>
      </c>
      <c r="BD73" s="53"/>
      <c r="BE73" s="57">
        <v>107985.963</v>
      </c>
      <c r="BF73" s="57">
        <v>0</v>
      </c>
      <c r="BG73" s="7"/>
      <c r="BH73" s="60">
        <v>2958.4</v>
      </c>
      <c r="BI73" s="60">
        <v>641.1</v>
      </c>
      <c r="BJ73" s="60">
        <v>591.8</v>
      </c>
      <c r="BK73" s="60">
        <v>5961.4</v>
      </c>
      <c r="BL73" s="60">
        <v>1283</v>
      </c>
      <c r="BM73" s="60">
        <v>5359.1</v>
      </c>
      <c r="BN73" s="60">
        <v>1886.8</v>
      </c>
      <c r="BO73" s="60">
        <v>439.3</v>
      </c>
      <c r="BP73" s="60"/>
      <c r="BQ73" s="60">
        <v>36207.8</v>
      </c>
      <c r="BR73" s="60">
        <v>93036.100000000006</v>
      </c>
      <c r="BS73" s="60">
        <v>40964.3</v>
      </c>
      <c r="BT73" s="60">
        <v>28116</v>
      </c>
      <c r="BU73" s="60">
        <v>12708</v>
      </c>
      <c r="BV73" s="60">
        <v>43806.7</v>
      </c>
      <c r="BW73" s="60">
        <v>10789.3</v>
      </c>
      <c r="BX73" s="60">
        <v>67519.399999999994</v>
      </c>
      <c r="BY73" s="60">
        <v>2349.1</v>
      </c>
      <c r="BZ73" s="60">
        <v>3465</v>
      </c>
      <c r="CA73" s="60"/>
      <c r="CB73" s="60">
        <f>AVERAGE(BH62:BH73)</f>
        <v>3529.35</v>
      </c>
      <c r="CC73" s="60">
        <f>AVERAGE(BI62:BI73)</f>
        <v>384.475</v>
      </c>
      <c r="CD73" s="60">
        <f>AVERAGE(BJ62:BJ73)</f>
        <v>746.2083333333334</v>
      </c>
      <c r="CE73" s="60">
        <f>AVERAGE(BK62:BK73)</f>
        <v>5655.174999999999</v>
      </c>
      <c r="CF73" s="60">
        <f>AVERAGE(BL62:BL73)</f>
        <v>5477.691666666666</v>
      </c>
      <c r="CG73" s="60">
        <f>AVERAGE(BM62:BM73)</f>
        <v>6591.691666666667</v>
      </c>
      <c r="CH73" s="60">
        <f>AVERAGE(BN62:BN73)</f>
        <v>1699.975</v>
      </c>
      <c r="CI73" s="60">
        <f>AVERAGE(BO62:BO73)</f>
        <v>396.5166666666667</v>
      </c>
      <c r="CJ73" s="60"/>
      <c r="CK73" s="60">
        <f>AVERAGE(BQ62:BQ73)</f>
        <v>37863.574999999990</v>
      </c>
      <c r="CL73" s="60">
        <f>AVERAGE(BR62:BR73)</f>
        <v>103208.0416666667</v>
      </c>
      <c r="CM73" s="60">
        <f>AVERAGE(BS62:BS73)</f>
        <v>48364.025</v>
      </c>
      <c r="CN73" s="60">
        <f>AVERAGE(BT62:BT73)</f>
        <v>31684.925</v>
      </c>
      <c r="CO73" s="60">
        <f>AVERAGE(BU62:BU73)</f>
        <v>13524.058333333334</v>
      </c>
      <c r="CP73" s="60">
        <f>AVERAGE(BV62:BV73)</f>
        <v>46650.783333333333</v>
      </c>
      <c r="CQ73" s="60">
        <f>AVERAGE(BW62:BW73)</f>
        <v>10737.233333333334</v>
      </c>
      <c r="CR73" s="60">
        <f>AVERAGE(BX62:BX73)</f>
        <v>61688.991666666676</v>
      </c>
      <c r="CS73" s="60">
        <f>AVERAGE(BY62:BY73)</f>
        <v>3080.966666666667</v>
      </c>
      <c r="CT73" s="60">
        <f>AVERAGE(BZ62:BZ73)</f>
        <v>3795.716666666667</v>
      </c>
      <c r="CU73" s="7"/>
      <c r="CV73" s="61">
        <v>504430678.8214726</v>
      </c>
      <c r="CW73" s="61">
        <v>1081907.166666667</v>
      </c>
      <c r="CX73" s="26">
        <v>10.6</v>
      </c>
      <c r="CY73" s="26">
        <v>52.2</v>
      </c>
      <c r="CZ73" s="7"/>
      <c r="DA73" s="62">
        <v>998.36645</v>
      </c>
      <c r="DB73" s="62">
        <v>1035.71765</v>
      </c>
      <c r="DC73" s="62">
        <v>989.02865</v>
      </c>
      <c r="DD73" s="62">
        <v>752.47105</v>
      </c>
      <c r="DE73" s="62">
        <v>765.6996</v>
      </c>
      <c r="DF73" s="62">
        <v>752.47105</v>
      </c>
      <c r="DG73" s="62">
        <v>860.6339</v>
      </c>
      <c r="DH73" s="62">
        <v>858.29945</v>
      </c>
      <c r="DI73" s="62">
        <v>1599.8764</v>
      </c>
      <c r="DJ73" s="62">
        <v>2537.54715</v>
      </c>
      <c r="DK73" s="11"/>
      <c r="DL73" s="2"/>
      <c r="DM73" s="4"/>
      <c r="DN73" s="63">
        <v>322.6459599999999</v>
      </c>
      <c r="DO73" s="64">
        <f>AVERAGE(DN62:DN73)</f>
        <v>302.6786949833148</v>
      </c>
    </row>
    <row r="74" ht="12.75" customHeight="1">
      <c r="A74" s="50">
        <v>41183</v>
      </c>
      <c r="B74" s="51">
        <v>2903</v>
      </c>
      <c r="C74" s="51">
        <v>2683</v>
      </c>
      <c r="D74" s="51">
        <v>3180</v>
      </c>
      <c r="E74" s="51">
        <v>1000</v>
      </c>
      <c r="F74" s="51">
        <v>3438</v>
      </c>
      <c r="G74" s="51">
        <v>3023</v>
      </c>
      <c r="H74" s="66">
        <f>AVERAGE(B69:B74)</f>
        <v>2654.833333333333</v>
      </c>
      <c r="I74" s="66">
        <f>AVERAGE(C69:C74)</f>
        <v>2325</v>
      </c>
      <c r="J74" s="66">
        <f>AVERAGE(D69:D74)</f>
        <v>2871.333333333333</v>
      </c>
      <c r="K74" s="66">
        <f>AVERAGE(E69:E74)</f>
        <v>965</v>
      </c>
      <c r="L74" s="66">
        <f>AVERAGE(F69:F74)</f>
        <v>3422</v>
      </c>
      <c r="M74" s="66">
        <f>AVERAGE(G69:G74)</f>
        <v>2945.666666666667</v>
      </c>
      <c r="N74" s="67">
        <f>AVERAGE(B63:B74)</f>
        <v>2741.083333333333</v>
      </c>
      <c r="O74" s="67">
        <f>AVERAGE(C63:C74)</f>
        <v>2288.416666666667</v>
      </c>
      <c r="P74" s="67">
        <f>AVERAGE(D63:D74)</f>
        <v>3125.333333333333</v>
      </c>
      <c r="Q74" s="67">
        <f>AVERAGE(E63:E74)</f>
        <v>956.6666666666666</v>
      </c>
      <c r="R74" s="67">
        <f>AVERAGE(F63:F74)</f>
        <v>3378.833333333333</v>
      </c>
      <c r="S74" s="67">
        <f>AVERAGE(G63:G74)</f>
        <v>3047.5</v>
      </c>
      <c r="T74" s="52"/>
      <c r="U74" s="17">
        <v>11007</v>
      </c>
      <c r="V74" s="17">
        <v>8235</v>
      </c>
      <c r="W74" s="63">
        <v>2994</v>
      </c>
      <c r="X74" s="63">
        <v>7378.581064</v>
      </c>
      <c r="Y74" s="65">
        <f>AVERAGE(U63:U74)</f>
        <v>11707.25</v>
      </c>
      <c r="Z74" s="65">
        <f>AVERAGE(V63:V74)</f>
        <v>8800</v>
      </c>
      <c r="AA74" s="65">
        <f>AVERAGE(W63:W74)</f>
        <v>1679.25</v>
      </c>
      <c r="AB74" s="65">
        <f>AVERAGE(X63:X74)</f>
        <v>7555.088954666667</v>
      </c>
      <c r="AC74" s="65"/>
      <c r="AD74" s="53">
        <v>4.123544618192097</v>
      </c>
      <c r="AE74" s="53">
        <v>3.342480690638823</v>
      </c>
      <c r="AF74" s="53">
        <f>AVERAGE(AD63:AD74)</f>
        <v>4.040840789457752</v>
      </c>
      <c r="AG74" s="53">
        <f>AVERAGE(AE63:AE74)</f>
        <v>3.340346889682893</v>
      </c>
      <c r="AH74" s="20"/>
      <c r="AI74" s="54">
        <v>148.6</v>
      </c>
      <c r="AJ74" s="54">
        <v>719.8</v>
      </c>
      <c r="AK74" s="54">
        <v>220.9</v>
      </c>
      <c r="AL74" s="54">
        <v>755.5</v>
      </c>
      <c r="AM74" s="55">
        <v>2816.2</v>
      </c>
      <c r="AN74" s="56">
        <v>71.89100000000001</v>
      </c>
      <c r="AO74" s="56">
        <v>45.055</v>
      </c>
      <c r="AP74" s="56">
        <f>AVERAGE(AI69:AI74)</f>
        <v>155.9333333333333</v>
      </c>
      <c r="AQ74" s="56">
        <f>AVERAGE(AJ69:AJ74)</f>
        <v>728.9</v>
      </c>
      <c r="AR74" s="56">
        <f>AVERAGE(AK69:AK74)</f>
        <v>214.3666666666667</v>
      </c>
      <c r="AS74" s="56">
        <f>AVERAGE(AL69:AL74)</f>
        <v>757.665</v>
      </c>
      <c r="AT74" s="56">
        <f>AVERAGE(AM69:AM74)</f>
        <v>2727.016666666667</v>
      </c>
      <c r="AU74" s="56">
        <f>AVERAGE(AN69:AN74)</f>
        <v>96.25716666666666</v>
      </c>
      <c r="AV74" s="56">
        <f>AVERAGE(AO69:AO74)</f>
        <v>48.9425</v>
      </c>
      <c r="AW74" s="53">
        <f>AVERAGE(AI63:AI74)</f>
        <v>162.5666666666667</v>
      </c>
      <c r="AX74" s="53">
        <f>AVERAGE(AJ63:AJ74)</f>
        <v>716.2666666666668</v>
      </c>
      <c r="AY74" s="53">
        <f>AVERAGE(AK63:AK74)</f>
        <v>211.2666666666667</v>
      </c>
      <c r="AZ74" s="53">
        <f>AVERAGE(AL63:AL74)</f>
        <v>734.3658333333333</v>
      </c>
      <c r="BA74" s="53">
        <f>AVERAGE(AM63:AM74)</f>
        <v>2761.108333333333</v>
      </c>
      <c r="BB74" s="53">
        <f>AVERAGE(AN63:AN74)</f>
        <v>97.13825000000001</v>
      </c>
      <c r="BC74" s="53">
        <f>AVERAGE(AO63:AO74)</f>
        <v>51.26208333333332</v>
      </c>
      <c r="BD74" s="53"/>
      <c r="BE74" s="57">
        <v>82814</v>
      </c>
      <c r="BF74" s="57">
        <v>0</v>
      </c>
      <c r="BG74" s="7"/>
      <c r="BH74" s="60">
        <v>1831.5</v>
      </c>
      <c r="BI74" s="60">
        <v>669.1</v>
      </c>
      <c r="BJ74" s="60">
        <v>592.4</v>
      </c>
      <c r="BK74" s="60">
        <v>5999.3</v>
      </c>
      <c r="BL74" s="60">
        <v>1045.5</v>
      </c>
      <c r="BM74" s="60">
        <v>6282</v>
      </c>
      <c r="BN74" s="60">
        <v>2249.6</v>
      </c>
      <c r="BO74" s="60">
        <v>243.6</v>
      </c>
      <c r="BP74" s="60"/>
      <c r="BQ74" s="60">
        <v>41979.9</v>
      </c>
      <c r="BR74" s="60">
        <v>88982.600000000006</v>
      </c>
      <c r="BS74" s="60">
        <v>31236.3</v>
      </c>
      <c r="BT74" s="60">
        <v>30005.2</v>
      </c>
      <c r="BU74" s="60">
        <v>15066.1</v>
      </c>
      <c r="BV74" s="60">
        <v>48083.4</v>
      </c>
      <c r="BW74" s="60">
        <v>10685.4</v>
      </c>
      <c r="BX74" s="60">
        <v>74422.8</v>
      </c>
      <c r="BY74" s="60">
        <v>3118.2</v>
      </c>
      <c r="BZ74" s="60">
        <v>3537.9</v>
      </c>
      <c r="CA74" s="60"/>
      <c r="CB74" s="60">
        <f>AVERAGE(BH63:BH74)</f>
        <v>3407.533333333333</v>
      </c>
      <c r="CC74" s="60">
        <f>AVERAGE(BI63:BI74)</f>
        <v>422.8666666666667</v>
      </c>
      <c r="CD74" s="60">
        <f>AVERAGE(BJ63:BJ74)</f>
        <v>748.9083333333333</v>
      </c>
      <c r="CE74" s="60">
        <f>AVERAGE(BK63:BK74)</f>
        <v>5763.283333333333</v>
      </c>
      <c r="CF74" s="60">
        <f>AVERAGE(BL63:BL74)</f>
        <v>5273.541666666666</v>
      </c>
      <c r="CG74" s="60">
        <f>AVERAGE(BM63:BM74)</f>
        <v>6475.200000000001</v>
      </c>
      <c r="CH74" s="60">
        <f>AVERAGE(BN63:BN74)</f>
        <v>1787.816666666667</v>
      </c>
      <c r="CI74" s="60">
        <f>AVERAGE(BO63:BO74)</f>
        <v>378.2500000000001</v>
      </c>
      <c r="CJ74" s="60"/>
      <c r="CK74" s="60">
        <f>AVERAGE(BQ63:BQ74)</f>
        <v>38932.024999999994</v>
      </c>
      <c r="CL74" s="60">
        <f>AVERAGE(BR63:BR74)</f>
        <v>101945.5083333333</v>
      </c>
      <c r="CM74" s="60">
        <f>AVERAGE(BS63:BS74)</f>
        <v>46417.908333333333</v>
      </c>
      <c r="CN74" s="60">
        <f>AVERAGE(BT63:BT74)</f>
        <v>31919.216666666671</v>
      </c>
      <c r="CO74" s="60">
        <f>AVERAGE(BU63:BU74)</f>
        <v>13795.958333333334</v>
      </c>
      <c r="CP74" s="60">
        <f>AVERAGE(BV63:BV74)</f>
        <v>46937.391666666670</v>
      </c>
      <c r="CQ74" s="60">
        <f>AVERAGE(BW63:BW74)</f>
        <v>10817.558333333332</v>
      </c>
      <c r="CR74" s="60">
        <f>AVERAGE(BX63:BX74)</f>
        <v>62808.500000000007</v>
      </c>
      <c r="CS74" s="60">
        <f>AVERAGE(BY63:BY74)</f>
        <v>3072.566666666667</v>
      </c>
      <c r="CT74" s="60">
        <f>AVERAGE(BZ63:BZ74)</f>
        <v>3773.233333333334</v>
      </c>
      <c r="CU74" s="7"/>
      <c r="CV74" s="61">
        <v>504527713.6941178</v>
      </c>
      <c r="CW74" s="61">
        <v>1111096.066666667</v>
      </c>
      <c r="CX74" s="26">
        <v>10.7</v>
      </c>
      <c r="CY74" s="26">
        <v>51.2</v>
      </c>
      <c r="CZ74" s="7"/>
      <c r="DA74" s="62">
        <v>906.066</v>
      </c>
      <c r="DB74" s="62">
        <v>960.0444</v>
      </c>
      <c r="DC74" s="62">
        <v>938.45304</v>
      </c>
      <c r="DD74" s="62">
        <v>646.96968</v>
      </c>
      <c r="DE74" s="62">
        <v>664.7054400000001</v>
      </c>
      <c r="DF74" s="62">
        <v>692.46576</v>
      </c>
      <c r="DG74" s="62">
        <v>781.1445600000001</v>
      </c>
      <c r="DH74" s="62">
        <v>787.31352</v>
      </c>
      <c r="DI74" s="62">
        <v>1561.518</v>
      </c>
      <c r="DJ74" s="62">
        <v>2534.67144</v>
      </c>
      <c r="DK74" s="11"/>
      <c r="DL74" s="2"/>
      <c r="DM74" s="4"/>
      <c r="DN74" s="63">
        <v>310.2818645161291</v>
      </c>
      <c r="DO74" s="64">
        <f>AVERAGE(DN63:DN74)</f>
        <v>305.3808920263256</v>
      </c>
    </row>
    <row r="75" ht="12.75" customHeight="1">
      <c r="A75" s="50">
        <v>41214</v>
      </c>
      <c r="B75" s="51">
        <v>2905</v>
      </c>
      <c r="C75" s="51">
        <v>2658</v>
      </c>
      <c r="D75" s="51">
        <v>3268</v>
      </c>
      <c r="E75" s="51">
        <v>1030</v>
      </c>
      <c r="F75" s="51">
        <v>3418</v>
      </c>
      <c r="G75" s="51">
        <v>3115</v>
      </c>
      <c r="H75" s="66">
        <f>AVERAGE(B70:B75)</f>
        <v>2720.666666666667</v>
      </c>
      <c r="I75" s="66">
        <f>AVERAGE(C70:C75)</f>
        <v>2432.166666666667</v>
      </c>
      <c r="J75" s="66">
        <f>AVERAGE(D70:D75)</f>
        <v>2981.833333333333</v>
      </c>
      <c r="K75" s="66">
        <f>AVERAGE(E70:E75)</f>
        <v>990</v>
      </c>
      <c r="L75" s="66">
        <f>AVERAGE(F70:F75)</f>
        <v>3427.833333333333</v>
      </c>
      <c r="M75" s="66">
        <f>AVERAGE(G70:G75)</f>
        <v>2964</v>
      </c>
      <c r="N75" s="67">
        <f>AVERAGE(B64:B75)</f>
        <v>2739.416666666667</v>
      </c>
      <c r="O75" s="67">
        <f>AVERAGE(C64:C75)</f>
        <v>2316.75</v>
      </c>
      <c r="P75" s="67">
        <f>AVERAGE(D64:D75)</f>
        <v>3081.833333333333</v>
      </c>
      <c r="Q75" s="67">
        <f>AVERAGE(E64:E75)</f>
        <v>963.3333333333334</v>
      </c>
      <c r="R75" s="67">
        <f>AVERAGE(F64:F75)</f>
        <v>3390.333333333333</v>
      </c>
      <c r="S75" s="67">
        <f>AVERAGE(G64:G75)</f>
        <v>3042.666666666667</v>
      </c>
      <c r="T75" s="52"/>
      <c r="U75" s="17">
        <v>10577</v>
      </c>
      <c r="V75" s="17">
        <v>7928</v>
      </c>
      <c r="W75" s="63">
        <v>2848</v>
      </c>
      <c r="X75" s="63">
        <v>7261.100736</v>
      </c>
      <c r="Y75" s="65">
        <f>AVERAGE(U64:U75)</f>
        <v>11694.75</v>
      </c>
      <c r="Z75" s="65">
        <f>AVERAGE(V64:V75)</f>
        <v>8789.083333333334</v>
      </c>
      <c r="AA75" s="65">
        <f>AVERAGE(W64:W75)</f>
        <v>1696.166666666667</v>
      </c>
      <c r="AB75" s="65">
        <f>AVERAGE(X64:X75)</f>
        <v>7562.195229333333</v>
      </c>
      <c r="AC75" s="65"/>
      <c r="AD75" s="53">
        <v>4.175683790541332</v>
      </c>
      <c r="AE75" s="53">
        <v>3.341830748755147</v>
      </c>
      <c r="AF75" s="53">
        <f>AVERAGE(AD64:AD75)</f>
        <v>4.041161301116946</v>
      </c>
      <c r="AG75" s="53">
        <f>AVERAGE(AE64:AE75)</f>
        <v>3.340631203807388</v>
      </c>
      <c r="AH75" s="20"/>
      <c r="AI75" s="54">
        <v>142.6</v>
      </c>
      <c r="AJ75" s="54">
        <v>681.4</v>
      </c>
      <c r="AK75" s="54">
        <v>213.1</v>
      </c>
      <c r="AL75" s="54">
        <v>727</v>
      </c>
      <c r="AM75" s="55">
        <v>2746.7</v>
      </c>
      <c r="AN75" s="56">
        <v>70.584</v>
      </c>
      <c r="AO75" s="56">
        <v>43.297</v>
      </c>
      <c r="AP75" s="56">
        <f>AVERAGE(AI70:AI75)</f>
        <v>149.4666666666667</v>
      </c>
      <c r="AQ75" s="56">
        <f>AVERAGE(AJ70:AJ75)</f>
        <v>713.4166666666666</v>
      </c>
      <c r="AR75" s="56">
        <f>AVERAGE(AK70:AK75)</f>
        <v>211.2333333333333</v>
      </c>
      <c r="AS75" s="56">
        <f>AVERAGE(AL70:AL75)</f>
        <v>744.715</v>
      </c>
      <c r="AT75" s="56">
        <f>AVERAGE(AM70:AM75)</f>
        <v>2703.533333333333</v>
      </c>
      <c r="AU75" s="56">
        <f>AVERAGE(AN70:AN75)</f>
        <v>87.46616666666667</v>
      </c>
      <c r="AV75" s="56">
        <f>AVERAGE(AO70:AO75)</f>
        <v>47.23766666666668</v>
      </c>
      <c r="AW75" s="53">
        <f>AVERAGE(AI64:AI75)</f>
        <v>162</v>
      </c>
      <c r="AX75" s="53">
        <f>AVERAGE(AJ64:AJ75)</f>
        <v>715.5666666666667</v>
      </c>
      <c r="AY75" s="53">
        <f>AVERAGE(AK64:AK75)</f>
        <v>211.7666666666667</v>
      </c>
      <c r="AZ75" s="53">
        <f>AVERAGE(AL64:AL75)</f>
        <v>735.3158333333332</v>
      </c>
      <c r="BA75" s="53">
        <f>AVERAGE(AM64:AM75)</f>
        <v>2758.533333333333</v>
      </c>
      <c r="BB75" s="53">
        <f>AVERAGE(AN64:AN75)</f>
        <v>97.17558333333335</v>
      </c>
      <c r="BC75" s="53">
        <f>AVERAGE(AO64:AO75)</f>
        <v>50.87008333333333</v>
      </c>
      <c r="BD75" s="53"/>
      <c r="BE75" s="57">
        <v>49530</v>
      </c>
      <c r="BF75" s="57">
        <v>0</v>
      </c>
      <c r="BG75" s="7"/>
      <c r="BH75" s="60">
        <v>1398.7</v>
      </c>
      <c r="BI75" s="60">
        <v>432.4</v>
      </c>
      <c r="BJ75" s="60">
        <v>467.6</v>
      </c>
      <c r="BK75" s="60">
        <v>5533.8</v>
      </c>
      <c r="BL75" s="60">
        <v>2904.5</v>
      </c>
      <c r="BM75" s="60">
        <v>6030.6</v>
      </c>
      <c r="BN75" s="60">
        <v>2248</v>
      </c>
      <c r="BO75" s="60">
        <v>290.7</v>
      </c>
      <c r="BP75" s="60"/>
      <c r="BQ75" s="60">
        <v>46966</v>
      </c>
      <c r="BR75" s="60">
        <v>82647.399999999994</v>
      </c>
      <c r="BS75" s="60">
        <v>31652.1</v>
      </c>
      <c r="BT75" s="60">
        <v>24112.9</v>
      </c>
      <c r="BU75" s="60">
        <v>14770.6</v>
      </c>
      <c r="BV75" s="60">
        <v>42158.8</v>
      </c>
      <c r="BW75" s="60">
        <v>11814</v>
      </c>
      <c r="BX75" s="60">
        <v>74382.3</v>
      </c>
      <c r="BY75" s="60">
        <v>2535.4</v>
      </c>
      <c r="BZ75" s="60">
        <v>3372</v>
      </c>
      <c r="CA75" s="60"/>
      <c r="CB75" s="60">
        <f>AVERAGE(BH64:BH75)</f>
        <v>3206.475</v>
      </c>
      <c r="CC75" s="60">
        <f>AVERAGE(BI64:BI75)</f>
        <v>419.1916666666666</v>
      </c>
      <c r="CD75" s="60">
        <f>AVERAGE(BJ64:BJ75)</f>
        <v>746.5500000000001</v>
      </c>
      <c r="CE75" s="60">
        <f>AVERAGE(BK64:BK75)</f>
        <v>5838.275000000001</v>
      </c>
      <c r="CF75" s="60">
        <f>AVERAGE(BL64:BL75)</f>
        <v>4872.041666666667</v>
      </c>
      <c r="CG75" s="60">
        <f>AVERAGE(BM64:BM75)</f>
        <v>6374.916666666667</v>
      </c>
      <c r="CH75" s="60">
        <f>AVERAGE(BN64:BN75)</f>
        <v>1908.041666666667</v>
      </c>
      <c r="CI75" s="60">
        <f>AVERAGE(BO64:BO75)</f>
        <v>366.425</v>
      </c>
      <c r="CJ75" s="60"/>
      <c r="CK75" s="60">
        <f>AVERAGE(BQ64:BQ75)</f>
        <v>40034.983333333330</v>
      </c>
      <c r="CL75" s="60">
        <f>AVERAGE(BR64:BR75)</f>
        <v>101089.6416666667</v>
      </c>
      <c r="CM75" s="60">
        <f>AVERAGE(BS64:BS75)</f>
        <v>45072.233333333330</v>
      </c>
      <c r="CN75" s="60">
        <f>AVERAGE(BT64:BT75)</f>
        <v>31854.508333333335</v>
      </c>
      <c r="CO75" s="60">
        <f>AVERAGE(BU64:BU75)</f>
        <v>13944.216666666669</v>
      </c>
      <c r="CP75" s="60">
        <f>AVERAGE(BV64:BV75)</f>
        <v>46372.708333333336</v>
      </c>
      <c r="CQ75" s="60">
        <f>AVERAGE(BW64:BW75)</f>
        <v>10820.925</v>
      </c>
      <c r="CR75" s="60">
        <f>AVERAGE(BX64:BX75)</f>
        <v>63606.750000000007</v>
      </c>
      <c r="CS75" s="60">
        <f>AVERAGE(BY64:BY75)</f>
        <v>3040.75</v>
      </c>
      <c r="CT75" s="60">
        <f>AVERAGE(BZ64:BZ75)</f>
        <v>3778.716666666667</v>
      </c>
      <c r="CU75" s="7"/>
      <c r="CV75" s="61">
        <v>504624767.2328887</v>
      </c>
      <c r="CW75" s="61">
        <v>1111096.066666667</v>
      </c>
      <c r="CX75" s="26">
        <v>10.7</v>
      </c>
      <c r="CY75" s="26">
        <v>49.5</v>
      </c>
      <c r="CZ75" s="7"/>
      <c r="DA75" s="62">
        <v>884.8687</v>
      </c>
      <c r="DB75" s="62">
        <v>964.38994</v>
      </c>
      <c r="DC75" s="62">
        <v>926.1885599999999</v>
      </c>
      <c r="DD75" s="62">
        <v>633.83106</v>
      </c>
      <c r="DE75" s="62">
        <v>635.3903</v>
      </c>
      <c r="DF75" s="62">
        <v>661.11776</v>
      </c>
      <c r="DG75" s="62">
        <v>735.96128</v>
      </c>
      <c r="DH75" s="62">
        <v>723.48736</v>
      </c>
      <c r="DI75" s="62">
        <v>1734.6545</v>
      </c>
      <c r="DJ75" s="62">
        <v>2476.85274</v>
      </c>
      <c r="DK75" s="11"/>
      <c r="DL75" s="2"/>
      <c r="DM75" s="4"/>
      <c r="DN75" s="63">
        <v>304.75631</v>
      </c>
      <c r="DO75" s="64">
        <f>AVERAGE(DN64:DN75)</f>
        <v>307.4055428596589</v>
      </c>
    </row>
    <row r="76" ht="12.75" customHeight="1">
      <c r="A76" s="50">
        <v>41244</v>
      </c>
      <c r="B76" s="51">
        <v>2952</v>
      </c>
      <c r="C76" s="51">
        <v>2652</v>
      </c>
      <c r="D76" s="51">
        <v>3376</v>
      </c>
      <c r="E76" s="51">
        <v>1050</v>
      </c>
      <c r="F76" s="51">
        <v>3400</v>
      </c>
      <c r="G76" s="51">
        <v>3152</v>
      </c>
      <c r="H76" s="66">
        <f>AVERAGE(B71:B76)</f>
        <v>2792.5</v>
      </c>
      <c r="I76" s="66">
        <f>AVERAGE(C71:C76)</f>
        <v>2525</v>
      </c>
      <c r="J76" s="66">
        <f>AVERAGE(D71:D76)</f>
        <v>3094.166666666667</v>
      </c>
      <c r="K76" s="66">
        <f>AVERAGE(E71:E76)</f>
        <v>1008.333333333333</v>
      </c>
      <c r="L76" s="66">
        <f>AVERAGE(F71:F76)</f>
        <v>3429.333333333333</v>
      </c>
      <c r="M76" s="66">
        <f>AVERAGE(G71:G76)</f>
        <v>3002.666666666667</v>
      </c>
      <c r="N76" s="67">
        <f>AVERAGE(B65:B76)</f>
        <v>2745</v>
      </c>
      <c r="O76" s="67">
        <f>AVERAGE(C65:C76)</f>
        <v>2345</v>
      </c>
      <c r="P76" s="67">
        <f>AVERAGE(D65:D76)</f>
        <v>3064</v>
      </c>
      <c r="Q76" s="67">
        <f>AVERAGE(E65:E76)</f>
        <v>967.5</v>
      </c>
      <c r="R76" s="67">
        <f>AVERAGE(F65:F76)</f>
        <v>3396.583333333333</v>
      </c>
      <c r="S76" s="67">
        <f>AVERAGE(G65:G76)</f>
        <v>3041.333333333333</v>
      </c>
      <c r="T76" s="52"/>
      <c r="U76" s="17">
        <v>11123</v>
      </c>
      <c r="V76" s="17">
        <v>8342</v>
      </c>
      <c r="W76" s="63">
        <v>2595</v>
      </c>
      <c r="X76" s="63">
        <v>7629.871032</v>
      </c>
      <c r="Y76" s="65">
        <f>AVERAGE(U65:U76)</f>
        <v>11675.25</v>
      </c>
      <c r="Z76" s="65">
        <f>AVERAGE(V65:V76)</f>
        <v>8774.666666666666</v>
      </c>
      <c r="AA76" s="65">
        <f>AVERAGE(W65:W76)</f>
        <v>1709.75</v>
      </c>
      <c r="AB76" s="65">
        <f>AVERAGE(X65:X76)</f>
        <v>7572.212052666665</v>
      </c>
      <c r="AC76" s="65"/>
      <c r="AD76" s="53">
        <v>4.178094675206933</v>
      </c>
      <c r="AE76" s="53">
        <v>3.341827978447595</v>
      </c>
      <c r="AF76" s="53">
        <f>AVERAGE(AD65:AD76)</f>
        <v>4.042184786307737</v>
      </c>
      <c r="AG76" s="53">
        <f>AVERAGE(AE65:AE76)</f>
        <v>3.341099385452393</v>
      </c>
      <c r="AH76" s="20"/>
      <c r="AI76" s="54">
        <v>157.5</v>
      </c>
      <c r="AJ76" s="54">
        <v>668.2</v>
      </c>
      <c r="AK76" s="54">
        <v>217.4</v>
      </c>
      <c r="AL76" s="54">
        <v>588.1</v>
      </c>
      <c r="AM76" s="55">
        <v>2784.1</v>
      </c>
      <c r="AN76" s="56">
        <v>94.07599999999999</v>
      </c>
      <c r="AO76" s="56">
        <v>49.342</v>
      </c>
      <c r="AP76" s="56">
        <f>AVERAGE(AI71:AI76)</f>
        <v>147.7166666666667</v>
      </c>
      <c r="AQ76" s="56">
        <f>AVERAGE(AJ71:AJ76)</f>
        <v>702.2333333333335</v>
      </c>
      <c r="AR76" s="56">
        <f>AVERAGE(AK71:AK76)</f>
        <v>212.1166666666667</v>
      </c>
      <c r="AS76" s="56">
        <f>AVERAGE(AL71:AL76)</f>
        <v>719.5316666666668</v>
      </c>
      <c r="AT76" s="56">
        <f>AVERAGE(AM71:AM76)</f>
        <v>2723.716666666667</v>
      </c>
      <c r="AU76" s="56">
        <f>AVERAGE(AN71:AN76)</f>
        <v>83.59766666666667</v>
      </c>
      <c r="AV76" s="56">
        <f>AVERAGE(AO71:AO76)</f>
        <v>46.71633333333333</v>
      </c>
      <c r="AW76" s="53">
        <f>AVERAGE(AI65:AI76)</f>
        <v>161.4833333333333</v>
      </c>
      <c r="AX76" s="53">
        <f>AVERAGE(AJ65:AJ76)</f>
        <v>715.2666666666668</v>
      </c>
      <c r="AY76" s="53">
        <f>AVERAGE(AK65:AK76)</f>
        <v>211.6583333333333</v>
      </c>
      <c r="AZ76" s="53">
        <f>AVERAGE(AL65:AL76)</f>
        <v>732.0491666666667</v>
      </c>
      <c r="BA76" s="53">
        <f>AVERAGE(AM65:AM76)</f>
        <v>2754.083333333334</v>
      </c>
      <c r="BB76" s="53">
        <f>AVERAGE(AN65:AN76)</f>
        <v>96.97308333333335</v>
      </c>
      <c r="BC76" s="53">
        <f>AVERAGE(AO65:AO76)</f>
        <v>50.62783333333334</v>
      </c>
      <c r="BD76" s="53"/>
      <c r="BE76" s="57">
        <v>33518</v>
      </c>
      <c r="BF76" s="57">
        <v>0</v>
      </c>
      <c r="BG76" s="7"/>
      <c r="BH76" s="60">
        <v>1860.2</v>
      </c>
      <c r="BI76" s="60">
        <v>688.6</v>
      </c>
      <c r="BJ76" s="60">
        <v>462.7</v>
      </c>
      <c r="BK76" s="60">
        <v>5043.8</v>
      </c>
      <c r="BL76" s="60">
        <v>1740.1</v>
      </c>
      <c r="BM76" s="60">
        <v>7744</v>
      </c>
      <c r="BN76" s="60">
        <v>1053</v>
      </c>
      <c r="BO76" s="60">
        <v>297.7</v>
      </c>
      <c r="BP76" s="60"/>
      <c r="BQ76" s="60">
        <v>39282.5</v>
      </c>
      <c r="BR76" s="60">
        <v>70149.2</v>
      </c>
      <c r="BS76" s="60">
        <v>22898.5</v>
      </c>
      <c r="BT76" s="60">
        <v>21881</v>
      </c>
      <c r="BU76" s="60">
        <v>12726.2</v>
      </c>
      <c r="BV76" s="60">
        <v>38250.2</v>
      </c>
      <c r="BW76" s="60">
        <v>7198.3</v>
      </c>
      <c r="BX76" s="60">
        <v>61159.7</v>
      </c>
      <c r="BY76" s="60">
        <v>1929.2</v>
      </c>
      <c r="BZ76" s="60">
        <v>2897</v>
      </c>
      <c r="CA76" s="60"/>
      <c r="CB76" s="60">
        <f>AVERAGE(BH65:BH76)</f>
        <v>3074.9</v>
      </c>
      <c r="CC76" s="60">
        <f>AVERAGE(BI65:BI76)</f>
        <v>440.5666666666667</v>
      </c>
      <c r="CD76" s="60">
        <f>AVERAGE(BJ65:BJ76)</f>
        <v>732.4083333333333</v>
      </c>
      <c r="CE76" s="60">
        <f>AVERAGE(BK65:BK76)</f>
        <v>5920.650000000001</v>
      </c>
      <c r="CF76" s="60">
        <f>AVERAGE(BL65:BL76)</f>
        <v>4573.849999999999</v>
      </c>
      <c r="CG76" s="60">
        <f>AVERAGE(BM65:BM76)</f>
        <v>6506.708333333333</v>
      </c>
      <c r="CH76" s="60">
        <f>AVERAGE(BN65:BN76)</f>
        <v>1919.891666666667</v>
      </c>
      <c r="CI76" s="60">
        <f>AVERAGE(BO65:BO76)</f>
        <v>367.2666666666667</v>
      </c>
      <c r="CJ76" s="60"/>
      <c r="CK76" s="60">
        <f>AVERAGE(BQ65:BQ76)</f>
        <v>40560.141666666670</v>
      </c>
      <c r="CL76" s="60">
        <f>AVERAGE(BR65:BR76)</f>
        <v>99490.766666666663</v>
      </c>
      <c r="CM76" s="60">
        <f>AVERAGE(BS65:BS76)</f>
        <v>43369.649999999987</v>
      </c>
      <c r="CN76" s="60">
        <f>AVERAGE(BT65:BT76)</f>
        <v>31599.766666666674</v>
      </c>
      <c r="CO76" s="60">
        <f>AVERAGE(BU65:BU76)</f>
        <v>13991.641666666668</v>
      </c>
      <c r="CP76" s="60">
        <f>AVERAGE(BV65:BV76)</f>
        <v>45312.233333333330</v>
      </c>
      <c r="CQ76" s="60">
        <f>AVERAGE(BW65:BW76)</f>
        <v>10571.391666666666</v>
      </c>
      <c r="CR76" s="60">
        <f>AVERAGE(BX65:BX76)</f>
        <v>63971.975000000006</v>
      </c>
      <c r="CS76" s="60">
        <f>AVERAGE(BY65:BY76)</f>
        <v>2968.975</v>
      </c>
      <c r="CT76" s="60">
        <f>AVERAGE(BZ65:BZ76)</f>
        <v>3747.550000000001</v>
      </c>
      <c r="CU76" s="7"/>
      <c r="CV76" s="61">
        <v>504721839.4413761</v>
      </c>
      <c r="CW76" s="61">
        <v>1111096.066666667</v>
      </c>
      <c r="CX76" s="26">
        <v>10.8</v>
      </c>
      <c r="CY76" s="26">
        <v>50.4</v>
      </c>
      <c r="CZ76" s="7"/>
      <c r="DA76" s="62">
        <v>887.4853000000001</v>
      </c>
      <c r="DB76" s="62">
        <v>968.3739</v>
      </c>
      <c r="DC76" s="62">
        <v>908.0890000000001</v>
      </c>
      <c r="DD76" s="62">
        <v>592.1656</v>
      </c>
      <c r="DE76" s="62">
        <v>581.4822</v>
      </c>
      <c r="DF76" s="62">
        <v>599.0335</v>
      </c>
      <c r="DG76" s="62">
        <v>736.3915</v>
      </c>
      <c r="DH76" s="62">
        <v>717.314</v>
      </c>
      <c r="DI76" s="62">
        <v>1774.2075</v>
      </c>
      <c r="DJ76" s="62">
        <v>2477.7857</v>
      </c>
      <c r="DK76" s="11"/>
      <c r="DL76" s="2"/>
      <c r="DM76" s="4"/>
      <c r="DN76" s="63">
        <v>305.5165806451613</v>
      </c>
      <c r="DO76" s="64">
        <f>AVERAGE(DN65:DN76)</f>
        <v>309.7690579134223</v>
      </c>
    </row>
    <row r="77" ht="12.75" customHeight="1">
      <c r="A77" s="50">
        <v>41275</v>
      </c>
      <c r="B77" s="51">
        <v>2955</v>
      </c>
      <c r="C77" s="51">
        <v>2663</v>
      </c>
      <c r="D77" s="51">
        <v>3336</v>
      </c>
      <c r="E77" s="51">
        <v>1050</v>
      </c>
      <c r="F77" s="51">
        <v>3392</v>
      </c>
      <c r="G77" s="51">
        <v>3171</v>
      </c>
      <c r="H77" s="66">
        <f>AVERAGE(B72:B77)</f>
        <v>2860.833333333333</v>
      </c>
      <c r="I77" s="66">
        <f>AVERAGE(C72:C77)</f>
        <v>2607.5</v>
      </c>
      <c r="J77" s="66">
        <f>AVERAGE(D72:D77)</f>
        <v>3192</v>
      </c>
      <c r="K77" s="66">
        <f>AVERAGE(E72:E77)</f>
        <v>1026.666666666667</v>
      </c>
      <c r="L77" s="66">
        <f>AVERAGE(F72:F77)</f>
        <v>3426.5</v>
      </c>
      <c r="M77" s="66">
        <f>AVERAGE(G72:G77)</f>
        <v>3050.166666666667</v>
      </c>
      <c r="N77" s="67">
        <f>AVERAGE(B66:B77)</f>
        <v>2751.583333333333</v>
      </c>
      <c r="O77" s="67">
        <f>AVERAGE(C66:C77)</f>
        <v>2372.916666666667</v>
      </c>
      <c r="P77" s="67">
        <f>AVERAGE(D66:D77)</f>
        <v>3050.333333333333</v>
      </c>
      <c r="Q77" s="67">
        <f>AVERAGE(E66:E77)</f>
        <v>972.5</v>
      </c>
      <c r="R77" s="67">
        <f>AVERAGE(F66:F77)</f>
        <v>3399.083333333333</v>
      </c>
      <c r="S77" s="67">
        <f>AVERAGE(G66:G77)</f>
        <v>3041.416666666667</v>
      </c>
      <c r="T77" s="52"/>
      <c r="U77" s="63">
        <v>11505.83402421</v>
      </c>
      <c r="V77" s="63">
        <v>8601.757878</v>
      </c>
      <c r="W77" s="63">
        <v>2302</v>
      </c>
      <c r="X77" s="63">
        <v>7761</v>
      </c>
      <c r="Y77" s="65">
        <f>AVERAGE(U66:U77)</f>
        <v>11657.652835350833</v>
      </c>
      <c r="Z77" s="65">
        <f>AVERAGE(V66:V77)</f>
        <v>8758.5631565</v>
      </c>
      <c r="AA77" s="65">
        <f>AVERAGE(W66:W77)</f>
        <v>1717.583333333333</v>
      </c>
      <c r="AB77" s="65">
        <f>AVERAGE(X66:X77)</f>
        <v>7575.712052666667</v>
      </c>
      <c r="AC77" s="65"/>
      <c r="AD77" s="53">
        <v>4.139997224231282</v>
      </c>
      <c r="AE77" s="53">
        <v>3.340592414957681</v>
      </c>
      <c r="AF77" s="53">
        <f>AVERAGE(AD66:AD77)</f>
        <v>4.043516298446588</v>
      </c>
      <c r="AG77" s="53">
        <f>AVERAGE(AE66:AE77)</f>
        <v>3.341487744944342</v>
      </c>
      <c r="AH77" s="20"/>
      <c r="AI77" s="54">
        <v>166.2</v>
      </c>
      <c r="AJ77" s="54">
        <v>723.6</v>
      </c>
      <c r="AK77" s="54">
        <v>206.5</v>
      </c>
      <c r="AL77" s="54">
        <v>755.1</v>
      </c>
      <c r="AM77" s="55">
        <v>2824.836974916832</v>
      </c>
      <c r="AN77" s="56">
        <v>95.577</v>
      </c>
      <c r="AO77" s="56">
        <v>47.866</v>
      </c>
      <c r="AP77" s="56">
        <f>AVERAGE(AI72:AI77)</f>
        <v>149.55</v>
      </c>
      <c r="AQ77" s="56">
        <f>AVERAGE(AJ72:AJ77)</f>
        <v>701.6500000000001</v>
      </c>
      <c r="AR77" s="56">
        <f>AVERAGE(AK72:AK77)</f>
        <v>211.3</v>
      </c>
      <c r="AS77" s="56">
        <f>AVERAGE(AL72:AL77)</f>
        <v>719.9</v>
      </c>
      <c r="AT77" s="56">
        <f>AVERAGE(AM72:AM77)</f>
        <v>2753.306162486138</v>
      </c>
      <c r="AU77" s="56">
        <f>AVERAGE(AN72:AN77)</f>
        <v>82.48366666666668</v>
      </c>
      <c r="AV77" s="56">
        <f>AVERAGE(AO72:AO77)</f>
        <v>45.508</v>
      </c>
      <c r="AW77" s="53">
        <f>AVERAGE(AI66:AI77)</f>
        <v>160.9416666666667</v>
      </c>
      <c r="AX77" s="53">
        <f>AVERAGE(AJ66:AJ77)</f>
        <v>717.2583333333333</v>
      </c>
      <c r="AY77" s="53">
        <f>AVERAGE(AK66:AK77)</f>
        <v>212.4833333333333</v>
      </c>
      <c r="AZ77" s="53">
        <f>AVERAGE(AL66:AL77)</f>
        <v>734.6158333333333</v>
      </c>
      <c r="BA77" s="53">
        <f>AVERAGE(AM66:AM77)</f>
        <v>2755.211414576403</v>
      </c>
      <c r="BB77" s="53">
        <f>AVERAGE(AN66:AN77)</f>
        <v>95.92558333333334</v>
      </c>
      <c r="BC77" s="53">
        <f>AVERAGE(AO66:AO77)</f>
        <v>49.82474999999999</v>
      </c>
      <c r="BD77" s="53"/>
      <c r="BE77" s="57">
        <v>19358.94</v>
      </c>
      <c r="BF77" s="57">
        <v>0</v>
      </c>
      <c r="BG77" s="7"/>
      <c r="BH77" s="60">
        <v>2761.5</v>
      </c>
      <c r="BI77" s="60">
        <v>754.5</v>
      </c>
      <c r="BJ77" s="60">
        <v>652</v>
      </c>
      <c r="BK77" s="60">
        <v>5783.4</v>
      </c>
      <c r="BL77" s="60">
        <v>1557</v>
      </c>
      <c r="BM77" s="60">
        <v>6457</v>
      </c>
      <c r="BN77" s="60">
        <v>1401.7</v>
      </c>
      <c r="BO77" s="60">
        <v>301.7</v>
      </c>
      <c r="BP77" s="60"/>
      <c r="BQ77" s="60">
        <v>47590</v>
      </c>
      <c r="BR77" s="60">
        <v>88763.399999999994</v>
      </c>
      <c r="BS77" s="60">
        <v>35206.1</v>
      </c>
      <c r="BT77" s="60">
        <v>25760</v>
      </c>
      <c r="BU77" s="60">
        <v>13996.9</v>
      </c>
      <c r="BV77" s="60">
        <v>45730.9</v>
      </c>
      <c r="BW77" s="60">
        <v>10634.9</v>
      </c>
      <c r="BX77" s="60">
        <v>62549.4</v>
      </c>
      <c r="BY77" s="60">
        <v>1938.2</v>
      </c>
      <c r="BZ77" s="60">
        <v>2868.9</v>
      </c>
      <c r="CA77" s="60"/>
      <c r="CB77" s="60">
        <f>AVERAGE(BH66:BH77)</f>
        <v>3029.425</v>
      </c>
      <c r="CC77" s="60">
        <f>AVERAGE(BI66:BI77)</f>
        <v>442.8833333333334</v>
      </c>
      <c r="CD77" s="60">
        <f>AVERAGE(BJ66:BJ77)</f>
        <v>718.8166666666666</v>
      </c>
      <c r="CE77" s="60">
        <f>AVERAGE(BK66:BK77)</f>
        <v>5961.483333333334</v>
      </c>
      <c r="CF77" s="60">
        <f>AVERAGE(BL66:BL77)</f>
        <v>3874.033333333333</v>
      </c>
      <c r="CG77" s="60">
        <f>AVERAGE(BM66:BM77)</f>
        <v>6516.808333333333</v>
      </c>
      <c r="CH77" s="60">
        <f>AVERAGE(BN66:BN77)</f>
        <v>1939.875</v>
      </c>
      <c r="CI77" s="60">
        <f>AVERAGE(BO66:BO77)</f>
        <v>347.225</v>
      </c>
      <c r="CJ77" s="60"/>
      <c r="CK77" s="60">
        <f>AVERAGE(BQ66:BQ77)</f>
        <v>41594.758333333339</v>
      </c>
      <c r="CL77" s="60">
        <f>AVERAGE(BR66:BR77)</f>
        <v>99205.441666666651</v>
      </c>
      <c r="CM77" s="60">
        <f>AVERAGE(BS66:BS77)</f>
        <v>42808.008333333324</v>
      </c>
      <c r="CN77" s="60">
        <f>AVERAGE(BT66:BT77)</f>
        <v>31310.375</v>
      </c>
      <c r="CO77" s="60">
        <f>AVERAGE(BU66:BU77)</f>
        <v>14074.433333333334</v>
      </c>
      <c r="CP77" s="60">
        <f>AVERAGE(BV66:BV77)</f>
        <v>45256.658333333333</v>
      </c>
      <c r="CQ77" s="60">
        <f>AVERAGE(BW66:BW77)</f>
        <v>10685.041666666666</v>
      </c>
      <c r="CR77" s="60">
        <f>AVERAGE(BX66:BX77)</f>
        <v>64955.158333333333</v>
      </c>
      <c r="CS77" s="60">
        <f>AVERAGE(BY66:BY77)</f>
        <v>2878.208333333333</v>
      </c>
      <c r="CT77" s="60">
        <f>AVERAGE(BZ66:BZ77)</f>
        <v>3671.825000000001</v>
      </c>
      <c r="CU77" s="7"/>
      <c r="CV77" s="61">
        <v>504818223.0368493</v>
      </c>
      <c r="CW77" s="61">
        <v>1055313.066666667</v>
      </c>
      <c r="CX77" s="26">
        <v>10.9</v>
      </c>
      <c r="CY77" s="26">
        <v>52.3</v>
      </c>
      <c r="CZ77" s="7"/>
      <c r="DA77" s="62">
        <v>896.2604000000001</v>
      </c>
      <c r="DB77" s="62">
        <v>955.7600400000001</v>
      </c>
      <c r="DC77" s="62">
        <v>914.3362400000001</v>
      </c>
      <c r="DD77" s="62">
        <v>633.40756</v>
      </c>
      <c r="DE77" s="62">
        <v>598.7622</v>
      </c>
      <c r="DF77" s="62">
        <v>624.36964</v>
      </c>
      <c r="DG77" s="62">
        <v>765.2105600000001</v>
      </c>
      <c r="DH77" s="62">
        <v>746.38156</v>
      </c>
      <c r="DI77" s="62">
        <v>1732.268</v>
      </c>
      <c r="DJ77" s="62">
        <v>2895.14704</v>
      </c>
      <c r="DK77" s="11"/>
      <c r="DL77" s="2"/>
      <c r="DM77" s="4"/>
      <c r="DN77" s="63">
        <v>312.6609</v>
      </c>
      <c r="DO77" s="64">
        <f>AVERAGE(DN66:DN77)</f>
        <v>311.9341313005191</v>
      </c>
    </row>
    <row r="78" ht="12.75" customHeight="1">
      <c r="A78" s="50">
        <v>41306</v>
      </c>
      <c r="B78" s="51">
        <v>2930</v>
      </c>
      <c r="C78" s="51">
        <v>2638</v>
      </c>
      <c r="D78" s="51">
        <v>3310</v>
      </c>
      <c r="E78" s="51">
        <v>980</v>
      </c>
      <c r="F78" s="51">
        <v>3340</v>
      </c>
      <c r="G78" s="51">
        <v>3162</v>
      </c>
      <c r="H78" s="66">
        <f>AVERAGE(B73:B78)</f>
        <v>2910.833333333333</v>
      </c>
      <c r="I78" s="66">
        <f>AVERAGE(C73:C78)</f>
        <v>2649.666666666667</v>
      </c>
      <c r="J78" s="66">
        <f>AVERAGE(D73:D78)</f>
        <v>3264</v>
      </c>
      <c r="K78" s="66">
        <f>AVERAGE(E73:E78)</f>
        <v>1023.333333333333</v>
      </c>
      <c r="L78" s="66">
        <f>AVERAGE(F73:F78)</f>
        <v>3399</v>
      </c>
      <c r="M78" s="66">
        <f>AVERAGE(G73:G78)</f>
        <v>3092.5</v>
      </c>
      <c r="N78" s="67">
        <f>AVERAGE(B67:B78)</f>
        <v>2758.416666666667</v>
      </c>
      <c r="O78" s="67">
        <f>AVERAGE(C67:C78)</f>
        <v>2401.916666666667</v>
      </c>
      <c r="P78" s="67">
        <f>AVERAGE(D67:D78)</f>
        <v>3045.75</v>
      </c>
      <c r="Q78" s="67">
        <f>AVERAGE(E67:E78)</f>
        <v>974.1666666666666</v>
      </c>
      <c r="R78" s="67">
        <f>AVERAGE(F67:F78)</f>
        <v>3394.666666666667</v>
      </c>
      <c r="S78" s="67">
        <f>AVERAGE(G67:G78)</f>
        <v>3041.75</v>
      </c>
      <c r="T78" s="52"/>
      <c r="U78" s="63">
        <v>10714.60865644</v>
      </c>
      <c r="V78" s="63">
        <v>8027.880405</v>
      </c>
      <c r="W78" s="63">
        <v>1764</v>
      </c>
      <c r="X78" s="63">
        <v>7148</v>
      </c>
      <c r="Y78" s="65">
        <f>AVERAGE(U67:U78)</f>
        <v>11650.703556720831</v>
      </c>
      <c r="Z78" s="65">
        <f>AVERAGE(V67:V78)</f>
        <v>8757.469856916667</v>
      </c>
      <c r="AA78" s="65">
        <f>AVERAGE(W67:W78)</f>
        <v>1708.416666666667</v>
      </c>
      <c r="AB78" s="65">
        <f>AVERAGE(X67:X78)</f>
        <v>7554.871592666666</v>
      </c>
      <c r="AC78" s="65"/>
      <c r="AD78" s="53">
        <v>4.13799549306943</v>
      </c>
      <c r="AE78" s="53">
        <v>3.337561868333997</v>
      </c>
      <c r="AF78" s="53">
        <f>AVERAGE(AD67:AD78)</f>
        <v>4.04114484788905</v>
      </c>
      <c r="AG78" s="53">
        <f>AVERAGE(AE67:AE78)</f>
        <v>3.341363769194297</v>
      </c>
      <c r="AH78" s="20"/>
      <c r="AI78" s="54">
        <v>152.3</v>
      </c>
      <c r="AJ78" s="54">
        <v>662.9</v>
      </c>
      <c r="AK78" s="54">
        <v>197.7</v>
      </c>
      <c r="AL78" s="54">
        <v>672.5</v>
      </c>
      <c r="AM78" s="55">
        <v>2611.623245187367</v>
      </c>
      <c r="AN78" s="56">
        <v>83.08499999999999</v>
      </c>
      <c r="AO78" s="56">
        <v>45.388</v>
      </c>
      <c r="AP78" s="56">
        <f>AVERAGE(AI73:AI78)</f>
        <v>150.5333333333333</v>
      </c>
      <c r="AQ78" s="56">
        <f>AVERAGE(AJ73:AJ78)</f>
        <v>690.3666666666667</v>
      </c>
      <c r="AR78" s="56">
        <f>AVERAGE(AK73:AK78)</f>
        <v>208.5833333333333</v>
      </c>
      <c r="AS78" s="56">
        <f>AVERAGE(AL73:AL78)</f>
        <v>702.3666666666667</v>
      </c>
      <c r="AT78" s="56">
        <f>AVERAGE(AM73:AM78)</f>
        <v>2732.0767033507</v>
      </c>
      <c r="AU78" s="56">
        <f>AVERAGE(AN73:AN78)</f>
        <v>81.48100000000001</v>
      </c>
      <c r="AV78" s="56">
        <f>AVERAGE(AO73:AO78)</f>
        <v>45.61433333333333</v>
      </c>
      <c r="AW78" s="53">
        <f>AVERAGE(AI67:AI78)</f>
        <v>159.5916666666667</v>
      </c>
      <c r="AX78" s="53">
        <f>AVERAGE(AJ67:AJ78)</f>
        <v>715.7416666666667</v>
      </c>
      <c r="AY78" s="53">
        <f>AVERAGE(AK67:AK78)</f>
        <v>212.5416666666667</v>
      </c>
      <c r="AZ78" s="53">
        <f>AVERAGE(AL67:AL78)</f>
        <v>732.2575000000001</v>
      </c>
      <c r="BA78" s="53">
        <f>AVERAGE(AM67:AM78)</f>
        <v>2747.988351675350</v>
      </c>
      <c r="BB78" s="53">
        <f>AVERAGE(AN67:AN78)</f>
        <v>94.82774999999999</v>
      </c>
      <c r="BC78" s="53">
        <f>AVERAGE(AO67:AO78)</f>
        <v>49.57983333333333</v>
      </c>
      <c r="BD78" s="53"/>
      <c r="BE78" s="57">
        <v>8353</v>
      </c>
      <c r="BF78" s="57">
        <v>0</v>
      </c>
      <c r="BG78" s="7"/>
      <c r="BH78" s="60">
        <v>1543.3</v>
      </c>
      <c r="BI78" s="60">
        <v>767</v>
      </c>
      <c r="BJ78" s="60">
        <v>446.9</v>
      </c>
      <c r="BK78" s="60">
        <v>5263.2</v>
      </c>
      <c r="BL78" s="60">
        <v>5154.6</v>
      </c>
      <c r="BM78" s="60">
        <v>6235.6</v>
      </c>
      <c r="BN78" s="60">
        <v>1194</v>
      </c>
      <c r="BO78" s="60">
        <v>346.2</v>
      </c>
      <c r="BP78" s="60"/>
      <c r="BQ78" s="60">
        <v>44605.3</v>
      </c>
      <c r="BR78" s="60">
        <v>78880.3</v>
      </c>
      <c r="BS78" s="60">
        <v>27736.6</v>
      </c>
      <c r="BT78" s="60">
        <v>27528.4</v>
      </c>
      <c r="BU78" s="60">
        <v>14902.3</v>
      </c>
      <c r="BV78" s="60">
        <v>40410.5</v>
      </c>
      <c r="BW78" s="60">
        <v>10214</v>
      </c>
      <c r="BX78" s="60">
        <v>61120.2</v>
      </c>
      <c r="BY78" s="60">
        <v>1558.8</v>
      </c>
      <c r="BZ78" s="60">
        <v>2732.4</v>
      </c>
      <c r="CA78" s="60"/>
      <c r="CB78" s="60">
        <f>AVERAGE(BH67:BH78)</f>
        <v>2867.133333333334</v>
      </c>
      <c r="CC78" s="60">
        <f>AVERAGE(BI67:BI78)</f>
        <v>483.925</v>
      </c>
      <c r="CD78" s="60">
        <f>AVERAGE(BJ67:BJ78)</f>
        <v>703.4416666666666</v>
      </c>
      <c r="CE78" s="60">
        <f>AVERAGE(BK67:BK78)</f>
        <v>5965.716666666667</v>
      </c>
      <c r="CF78" s="60">
        <f>AVERAGE(BL67:BL78)</f>
        <v>3221.408333333333</v>
      </c>
      <c r="CG78" s="60">
        <f>AVERAGE(BM67:BM78)</f>
        <v>6400.091666666667</v>
      </c>
      <c r="CH78" s="60">
        <f>AVERAGE(BN67:BN78)</f>
        <v>1925.775</v>
      </c>
      <c r="CI78" s="60">
        <f>AVERAGE(BO67:BO78)</f>
        <v>315.2166666666666</v>
      </c>
      <c r="CJ78" s="60"/>
      <c r="CK78" s="60">
        <f>AVERAGE(BQ67:BQ78)</f>
        <v>42390.2</v>
      </c>
      <c r="CL78" s="60">
        <f>AVERAGE(BR67:BR78)</f>
        <v>97644.299999999988</v>
      </c>
      <c r="CM78" s="60">
        <f>AVERAGE(BS67:BS78)</f>
        <v>41190.925</v>
      </c>
      <c r="CN78" s="60">
        <f>AVERAGE(BT67:BT78)</f>
        <v>31240.075</v>
      </c>
      <c r="CO78" s="60">
        <f>AVERAGE(BU67:BU78)</f>
        <v>14215.391666666668</v>
      </c>
      <c r="CP78" s="60">
        <f>AVERAGE(BV67:BV78)</f>
        <v>44650.283333333347</v>
      </c>
      <c r="CQ78" s="60">
        <f>AVERAGE(BW67:BW78)</f>
        <v>10784.108333333332</v>
      </c>
      <c r="CR78" s="60">
        <f>AVERAGE(BX67:BX78)</f>
        <v>65286.058333333327</v>
      </c>
      <c r="CS78" s="60">
        <f>AVERAGE(BY67:BY78)</f>
        <v>2756.358333333334</v>
      </c>
      <c r="CT78" s="60">
        <f>AVERAGE(BZ67:BZ78)</f>
        <v>3554.641666666667</v>
      </c>
      <c r="CU78" s="7"/>
      <c r="CV78" s="61">
        <v>504914625.0380992</v>
      </c>
      <c r="CW78" s="61">
        <v>1055313.066666667</v>
      </c>
      <c r="CX78" s="26">
        <v>10.9</v>
      </c>
      <c r="CY78" s="26">
        <v>53.1</v>
      </c>
      <c r="CZ78" s="7"/>
      <c r="DA78" s="62">
        <v>878.1362499999999</v>
      </c>
      <c r="DB78" s="62">
        <v>952.8712499999999</v>
      </c>
      <c r="DC78" s="62">
        <v>915.50375</v>
      </c>
      <c r="DD78" s="62">
        <v>644.96305</v>
      </c>
      <c r="DE78" s="62">
        <v>631.5107499999999</v>
      </c>
      <c r="DF78" s="62">
        <v>643.46835</v>
      </c>
      <c r="DG78" s="62">
        <v>739.12915</v>
      </c>
      <c r="DH78" s="62">
        <v>762.2969999999999</v>
      </c>
      <c r="DI78" s="62">
        <v>1662.85375</v>
      </c>
      <c r="DJ78" s="62">
        <v>2941.5696</v>
      </c>
      <c r="DK78" s="11"/>
      <c r="DL78" s="2"/>
      <c r="DM78" s="4"/>
      <c r="DN78" s="63">
        <v>319.8843</v>
      </c>
      <c r="DO78" s="64">
        <f>AVERAGE(DN67:DN78)</f>
        <v>313.7107223924732</v>
      </c>
    </row>
    <row r="79" ht="12.75" customHeight="1">
      <c r="A79" s="50">
        <v>41334</v>
      </c>
      <c r="B79" s="51">
        <v>3034</v>
      </c>
      <c r="C79" s="51">
        <v>2629</v>
      </c>
      <c r="D79" s="51">
        <v>3361</v>
      </c>
      <c r="E79" s="51">
        <v>960</v>
      </c>
      <c r="F79" s="51">
        <v>3385</v>
      </c>
      <c r="G79" s="51">
        <v>3163</v>
      </c>
      <c r="H79" s="66">
        <f>AVERAGE(B74:B79)</f>
        <v>2946.5</v>
      </c>
      <c r="I79" s="66">
        <f>AVERAGE(C74:C79)</f>
        <v>2653.833333333333</v>
      </c>
      <c r="J79" s="66">
        <f>AVERAGE(D74:D79)</f>
        <v>3305.166666666667</v>
      </c>
      <c r="K79" s="66">
        <f>AVERAGE(E74:E79)</f>
        <v>1011.666666666667</v>
      </c>
      <c r="L79" s="66">
        <f>AVERAGE(F74:F79)</f>
        <v>3395.5</v>
      </c>
      <c r="M79" s="66">
        <f>AVERAGE(G74:G79)</f>
        <v>3131</v>
      </c>
      <c r="N79" s="67">
        <f>AVERAGE(B68:B79)</f>
        <v>2780.583333333333</v>
      </c>
      <c r="O79" s="67">
        <f>AVERAGE(C68:C79)</f>
        <v>2438.666666666667</v>
      </c>
      <c r="P79" s="67">
        <f>AVERAGE(D68:D79)</f>
        <v>3061.416666666667</v>
      </c>
      <c r="Q79" s="67">
        <f>AVERAGE(E68:E79)</f>
        <v>977.5</v>
      </c>
      <c r="R79" s="67">
        <f>AVERAGE(F68:F79)</f>
        <v>3400.083333333333</v>
      </c>
      <c r="S79" s="67">
        <f>AVERAGE(G68:G79)</f>
        <v>3044.083333333333</v>
      </c>
      <c r="T79" s="52"/>
      <c r="U79" s="63">
        <v>12171.82469931</v>
      </c>
      <c r="V79" s="63">
        <v>9180.561188000001</v>
      </c>
      <c r="W79" s="63">
        <v>1446</v>
      </c>
      <c r="X79" s="63">
        <v>8018</v>
      </c>
      <c r="Y79" s="65">
        <f>AVERAGE(U68:U79)</f>
        <v>11627.355614996666</v>
      </c>
      <c r="Z79" s="65">
        <f>AVERAGE(V68:V79)</f>
        <v>8736.683289250001</v>
      </c>
      <c r="AA79" s="65">
        <f>AVERAGE(W68:W79)</f>
        <v>1684.166666666667</v>
      </c>
      <c r="AB79" s="65">
        <f>AVERAGE(X68:X79)</f>
        <v>7553.309671333333</v>
      </c>
      <c r="AC79" s="65"/>
      <c r="AD79" s="53">
        <v>4.125644893843313</v>
      </c>
      <c r="AE79" s="53">
        <v>3.337683837786591</v>
      </c>
      <c r="AF79" s="53">
        <f>AVERAGE(AD68:AD79)</f>
        <v>4.045031972091843</v>
      </c>
      <c r="AG79" s="53">
        <f>AVERAGE(AE68:AE79)</f>
        <v>3.341269018811887</v>
      </c>
      <c r="AH79" s="20"/>
      <c r="AI79" s="54">
        <v>169.9</v>
      </c>
      <c r="AJ79" s="54">
        <v>737.2</v>
      </c>
      <c r="AK79" s="54">
        <v>221.7</v>
      </c>
      <c r="AL79" s="54">
        <v>739.6</v>
      </c>
      <c r="AM79" s="55">
        <v>2881.075884284088</v>
      </c>
      <c r="AN79" s="56">
        <v>95.922</v>
      </c>
      <c r="AO79" s="56">
        <v>49.789</v>
      </c>
      <c r="AP79" s="56">
        <f>AVERAGE(AI74:AI79)</f>
        <v>156.1833333333333</v>
      </c>
      <c r="AQ79" s="56">
        <f>AVERAGE(AJ74:AJ79)</f>
        <v>698.8499999999999</v>
      </c>
      <c r="AR79" s="56">
        <f>AVERAGE(AK74:AK79)</f>
        <v>212.8833333333333</v>
      </c>
      <c r="AS79" s="56">
        <f>AVERAGE(AL74:AL79)</f>
        <v>706.3000000000001</v>
      </c>
      <c r="AT79" s="56">
        <f>AVERAGE(AM74:AM79)</f>
        <v>2777.422684064715</v>
      </c>
      <c r="AU79" s="56">
        <f>AVERAGE(AN74:AN79)</f>
        <v>85.18916666666667</v>
      </c>
      <c r="AV79" s="56">
        <f>AVERAGE(AO74:AO79)</f>
        <v>46.7895</v>
      </c>
      <c r="AW79" s="53">
        <f>AVERAGE(AI68:AI79)</f>
        <v>158.3</v>
      </c>
      <c r="AX79" s="53">
        <f>AVERAGE(AJ68:AJ79)</f>
        <v>714.6750000000001</v>
      </c>
      <c r="AY79" s="53">
        <f>AVERAGE(AK68:AK79)</f>
        <v>212.75</v>
      </c>
      <c r="AZ79" s="53">
        <f>AVERAGE(AL68:AL79)</f>
        <v>728.7991666666667</v>
      </c>
      <c r="BA79" s="53">
        <f>AVERAGE(AM68:AM79)</f>
        <v>2745.803008699024</v>
      </c>
      <c r="BB79" s="53">
        <f>AVERAGE(AN68:AN79)</f>
        <v>94.56875000000001</v>
      </c>
      <c r="BC79" s="53">
        <f>AVERAGE(AO68:AO79)</f>
        <v>49.11225</v>
      </c>
      <c r="BD79" s="53"/>
      <c r="BE79" s="57">
        <v>11712</v>
      </c>
      <c r="BF79" s="57">
        <v>0</v>
      </c>
      <c r="BG79" s="7"/>
      <c r="BH79" s="60">
        <v>2636.2</v>
      </c>
      <c r="BI79" s="60">
        <v>821.5</v>
      </c>
      <c r="BJ79" s="60">
        <v>500.6</v>
      </c>
      <c r="BK79" s="60">
        <v>6675</v>
      </c>
      <c r="BL79" s="60">
        <v>7162.1</v>
      </c>
      <c r="BM79" s="60">
        <v>7010.7</v>
      </c>
      <c r="BN79" s="60">
        <v>835.8</v>
      </c>
      <c r="BO79" s="60">
        <v>522.6</v>
      </c>
      <c r="BP79" s="60"/>
      <c r="BQ79" s="60">
        <v>46135.1</v>
      </c>
      <c r="BR79" s="60">
        <v>74127.7</v>
      </c>
      <c r="BS79" s="60">
        <v>29615.7</v>
      </c>
      <c r="BT79" s="60">
        <v>24368.4</v>
      </c>
      <c r="BU79" s="60">
        <v>14636.7</v>
      </c>
      <c r="BV79" s="60">
        <v>44810.9</v>
      </c>
      <c r="BW79" s="60">
        <v>11901.1</v>
      </c>
      <c r="BX79" s="60">
        <v>65543.600000000006</v>
      </c>
      <c r="BY79" s="60">
        <v>1827.2</v>
      </c>
      <c r="BZ79" s="60">
        <v>3033.5</v>
      </c>
      <c r="CA79" s="60"/>
      <c r="CB79" s="60">
        <f>AVERAGE(BH68:BH79)</f>
        <v>2779.191666666667</v>
      </c>
      <c r="CC79" s="60">
        <f>AVERAGE(BI68:BI79)</f>
        <v>533.4250000000001</v>
      </c>
      <c r="CD79" s="60">
        <f>AVERAGE(BJ68:BJ79)</f>
        <v>667.4</v>
      </c>
      <c r="CE79" s="60">
        <f>AVERAGE(BK68:BK79)</f>
        <v>6086.8</v>
      </c>
      <c r="CF79" s="60">
        <f>AVERAGE(BL68:BL79)</f>
        <v>2784.866666666667</v>
      </c>
      <c r="CG79" s="60">
        <f>AVERAGE(BM68:BM79)</f>
        <v>6362.141666666666</v>
      </c>
      <c r="CH79" s="60">
        <f>AVERAGE(BN68:BN79)</f>
        <v>1862.416666666667</v>
      </c>
      <c r="CI79" s="60">
        <f>AVERAGE(BO68:BO79)</f>
        <v>328.2999999999999</v>
      </c>
      <c r="CJ79" s="60"/>
      <c r="CK79" s="60">
        <f>AVERAGE(BQ68:BQ79)</f>
        <v>43272.241666666669</v>
      </c>
      <c r="CL79" s="60">
        <f>AVERAGE(BR68:BR79)</f>
        <v>94626.158333333326</v>
      </c>
      <c r="CM79" s="60">
        <f>AVERAGE(BS68:BS79)</f>
        <v>39214.95</v>
      </c>
      <c r="CN79" s="60">
        <f>AVERAGE(BT68:BT79)</f>
        <v>30312.491666666672</v>
      </c>
      <c r="CO79" s="60">
        <f>AVERAGE(BU68:BU79)</f>
        <v>14288.316666666668</v>
      </c>
      <c r="CP79" s="60">
        <f>AVERAGE(BV68:BV79)</f>
        <v>44267.483333333337</v>
      </c>
      <c r="CQ79" s="60">
        <f>AVERAGE(BW68:BW79)</f>
        <v>10955.675</v>
      </c>
      <c r="CR79" s="60">
        <f>AVERAGE(BX68:BX79)</f>
        <v>65575.241666666654</v>
      </c>
      <c r="CS79" s="60">
        <f>AVERAGE(BY68:BY79)</f>
        <v>2673.008333333334</v>
      </c>
      <c r="CT79" s="60">
        <f>AVERAGE(BZ68:BZ79)</f>
        <v>3479.450000000001</v>
      </c>
      <c r="CU79" s="7"/>
      <c r="CV79" s="61">
        <v>505011045.4486406</v>
      </c>
      <c r="CW79" s="61">
        <v>1055313.066666667</v>
      </c>
      <c r="CX79" s="26">
        <v>10.9</v>
      </c>
      <c r="CY79" s="26">
        <v>51.5</v>
      </c>
      <c r="CZ79" s="7"/>
      <c r="DA79" s="62">
        <v>860.13468</v>
      </c>
      <c r="DB79" s="62">
        <v>941.06133</v>
      </c>
      <c r="DC79" s="62">
        <v>895.58826</v>
      </c>
      <c r="DD79" s="62">
        <v>658.2034200000001</v>
      </c>
      <c r="DE79" s="62">
        <v>642.01809</v>
      </c>
      <c r="DF79" s="62">
        <v>631.9986</v>
      </c>
      <c r="DG79" s="62">
        <v>765.33489</v>
      </c>
      <c r="DH79" s="62">
        <v>806.18358</v>
      </c>
      <c r="DI79" s="62">
        <v>1753.41075</v>
      </c>
      <c r="DJ79" s="62">
        <v>2937.25203</v>
      </c>
      <c r="DK79" s="11"/>
      <c r="DL79" s="2"/>
      <c r="DM79" s="4"/>
      <c r="DN79" s="63">
        <v>323.1665</v>
      </c>
      <c r="DO79" s="64">
        <f>AVERAGE(DN68:DN79)</f>
        <v>315.3174960483871</v>
      </c>
    </row>
    <row r="80" ht="12.75" customHeight="1">
      <c r="A80" s="50">
        <v>41365</v>
      </c>
      <c r="B80" s="51">
        <v>3527</v>
      </c>
      <c r="C80" s="51">
        <v>2968</v>
      </c>
      <c r="D80" s="51">
        <v>3711</v>
      </c>
      <c r="E80" s="51">
        <v>1050</v>
      </c>
      <c r="F80" s="51">
        <v>3442</v>
      </c>
      <c r="G80" s="51">
        <v>3166</v>
      </c>
      <c r="H80" s="66">
        <f>AVERAGE(B75:B80)</f>
        <v>3050.5</v>
      </c>
      <c r="I80" s="66">
        <f>AVERAGE(C75:C80)</f>
        <v>2701.333333333333</v>
      </c>
      <c r="J80" s="66">
        <f>AVERAGE(D75:D80)</f>
        <v>3393.666666666667</v>
      </c>
      <c r="K80" s="66">
        <f>AVERAGE(E75:E80)</f>
        <v>1020</v>
      </c>
      <c r="L80" s="66">
        <f>AVERAGE(F75:F80)</f>
        <v>3396.166666666667</v>
      </c>
      <c r="M80" s="66">
        <f>AVERAGE(G75:G80)</f>
        <v>3154.833333333333</v>
      </c>
      <c r="N80" s="67">
        <f>AVERAGE(B69:B80)</f>
        <v>2852.666666666667</v>
      </c>
      <c r="O80" s="67">
        <f>AVERAGE(C69:C80)</f>
        <v>2513.166666666667</v>
      </c>
      <c r="P80" s="67">
        <f>AVERAGE(D69:D80)</f>
        <v>3132.5</v>
      </c>
      <c r="Q80" s="67">
        <f>AVERAGE(E69:E80)</f>
        <v>992.5</v>
      </c>
      <c r="R80" s="67">
        <f>AVERAGE(F69:F80)</f>
        <v>3409.083333333333</v>
      </c>
      <c r="S80" s="67">
        <f>AVERAGE(G69:G80)</f>
        <v>3050.25</v>
      </c>
      <c r="T80" s="52"/>
      <c r="U80" s="63">
        <v>12124.88058546</v>
      </c>
      <c r="V80" s="63">
        <v>9170.398041999999</v>
      </c>
      <c r="W80" s="63">
        <v>969</v>
      </c>
      <c r="X80" s="63">
        <v>7824</v>
      </c>
      <c r="Y80" s="65">
        <f>AVERAGE(U69:U80)</f>
        <v>11592.928997118333</v>
      </c>
      <c r="Z80" s="65">
        <f>AVERAGE(V69:V80)</f>
        <v>8706.299792750002</v>
      </c>
      <c r="AA80" s="65">
        <f>AVERAGE(W69:W80)</f>
        <v>1641.666666666667</v>
      </c>
      <c r="AB80" s="65">
        <f>AVERAGE(X69:X80)</f>
        <v>7553.951559333334</v>
      </c>
      <c r="AC80" s="65"/>
      <c r="AD80" s="53">
        <v>4.063156903646004</v>
      </c>
      <c r="AE80" s="53">
        <v>3.335276188229714</v>
      </c>
      <c r="AF80" s="53">
        <f>AVERAGE(AD69:AD80)</f>
        <v>4.047583767869964</v>
      </c>
      <c r="AG80" s="53">
        <f>AVERAGE(AE69:AE80)</f>
        <v>3.340696193127728</v>
      </c>
      <c r="AH80" s="20"/>
      <c r="AI80" s="54">
        <v>175.4</v>
      </c>
      <c r="AJ80" s="54">
        <v>734.5</v>
      </c>
      <c r="AK80" s="54">
        <v>211.8</v>
      </c>
      <c r="AL80" s="54">
        <v>753</v>
      </c>
      <c r="AM80" s="55">
        <v>2820.901456084593</v>
      </c>
      <c r="AN80" s="56">
        <v>101.095</v>
      </c>
      <c r="AO80" s="56">
        <v>59.142</v>
      </c>
      <c r="AP80" s="56">
        <f>AVERAGE(AI75:AI80)</f>
        <v>160.65</v>
      </c>
      <c r="AQ80" s="56">
        <f>AVERAGE(AJ75:AJ80)</f>
        <v>701.3000000000001</v>
      </c>
      <c r="AR80" s="56">
        <f>AVERAGE(AK75:AK80)</f>
        <v>211.3666666666667</v>
      </c>
      <c r="AS80" s="56">
        <f>AVERAGE(AL75:AL80)</f>
        <v>705.8833333333332</v>
      </c>
      <c r="AT80" s="56">
        <f>AVERAGE(AM75:AM80)</f>
        <v>2778.206260078814</v>
      </c>
      <c r="AU80" s="56">
        <f>AVERAGE(AN75:AN80)</f>
        <v>90.05649999999999</v>
      </c>
      <c r="AV80" s="56">
        <f>AVERAGE(AO75:AO80)</f>
        <v>49.13733333333334</v>
      </c>
      <c r="AW80" s="53">
        <f>AVERAGE(AI69:AI80)</f>
        <v>158.2916666666667</v>
      </c>
      <c r="AX80" s="53">
        <f>AVERAGE(AJ69:AJ80)</f>
        <v>715.0999999999999</v>
      </c>
      <c r="AY80" s="53">
        <f>AVERAGE(AK69:AK80)</f>
        <v>212.8666666666667</v>
      </c>
      <c r="AZ80" s="53">
        <f>AVERAGE(AL69:AL80)</f>
        <v>731.7741666666667</v>
      </c>
      <c r="BA80" s="53">
        <f>AVERAGE(AM69:AM80)</f>
        <v>2752.611463372740</v>
      </c>
      <c r="BB80" s="53">
        <f>AVERAGE(AN69:AN80)</f>
        <v>93.15683333333334</v>
      </c>
      <c r="BC80" s="53">
        <f>AVERAGE(AO69:AO80)</f>
        <v>49.03991666666667</v>
      </c>
      <c r="BD80" s="53"/>
      <c r="BE80" s="57">
        <v>24256</v>
      </c>
      <c r="BF80" s="57">
        <v>0</v>
      </c>
      <c r="BG80" s="7"/>
      <c r="BH80" s="60">
        <v>2834.5</v>
      </c>
      <c r="BI80" s="60">
        <v>581.1</v>
      </c>
      <c r="BJ80" s="60">
        <v>706.4</v>
      </c>
      <c r="BK80" s="60">
        <v>7800.4</v>
      </c>
      <c r="BL80" s="60">
        <v>4513.2</v>
      </c>
      <c r="BM80" s="60">
        <v>6171</v>
      </c>
      <c r="BN80" s="60">
        <v>1056</v>
      </c>
      <c r="BO80" s="60">
        <v>367.1</v>
      </c>
      <c r="BP80" s="60"/>
      <c r="BQ80" s="60">
        <v>50225.3</v>
      </c>
      <c r="BR80" s="60">
        <v>84459.3</v>
      </c>
      <c r="BS80" s="60">
        <v>35550.1</v>
      </c>
      <c r="BT80" s="60">
        <v>28226.1</v>
      </c>
      <c r="BU80" s="60">
        <v>16884.4</v>
      </c>
      <c r="BV80" s="60">
        <v>54059.5</v>
      </c>
      <c r="BW80" s="60">
        <v>10957.1</v>
      </c>
      <c r="BX80" s="60">
        <v>68138.7</v>
      </c>
      <c r="BY80" s="60">
        <v>2221</v>
      </c>
      <c r="BZ80" s="60">
        <v>3661.2</v>
      </c>
      <c r="CA80" s="60"/>
      <c r="CB80" s="60">
        <f>AVERAGE(BH69:BH80)</f>
        <v>2723.466666666667</v>
      </c>
      <c r="CC80" s="60">
        <f>AVERAGE(BI69:BI80)</f>
        <v>555.9333333333334</v>
      </c>
      <c r="CD80" s="60">
        <f>AVERAGE(BJ69:BJ80)</f>
        <v>627.3333333333333</v>
      </c>
      <c r="CE80" s="60">
        <f>AVERAGE(BK69:BK80)</f>
        <v>6205.991666666666</v>
      </c>
      <c r="CF80" s="60">
        <f>AVERAGE(BL69:BL80)</f>
        <v>2853.033333333333</v>
      </c>
      <c r="CG80" s="60">
        <f>AVERAGE(BM69:BM80)</f>
        <v>6331.916666666667</v>
      </c>
      <c r="CH80" s="60">
        <f>AVERAGE(BN69:BN80)</f>
        <v>1855.141666666666</v>
      </c>
      <c r="CI80" s="60">
        <f>AVERAGE(BO69:BO80)</f>
        <v>325.5499999999999</v>
      </c>
      <c r="CJ80" s="60"/>
      <c r="CK80" s="60">
        <f>AVERAGE(BQ69:BQ80)</f>
        <v>44337.166666666664</v>
      </c>
      <c r="CL80" s="60">
        <f>AVERAGE(BR69:BR80)</f>
        <v>92456.858333333337</v>
      </c>
      <c r="CM80" s="60">
        <f>AVERAGE(BS69:BS80)</f>
        <v>37658.466666666660</v>
      </c>
      <c r="CN80" s="60">
        <f>AVERAGE(BT69:BT80)</f>
        <v>29863.05</v>
      </c>
      <c r="CO80" s="60">
        <f>AVERAGE(BU69:BU80)</f>
        <v>14547.425</v>
      </c>
      <c r="CP80" s="60">
        <f>AVERAGE(BV69:BV80)</f>
        <v>44747.325000000012</v>
      </c>
      <c r="CQ80" s="60">
        <f>AVERAGE(BW69:BW80)</f>
        <v>10976.558333333334</v>
      </c>
      <c r="CR80" s="60">
        <f>AVERAGE(BX69:BX80)</f>
        <v>66149.008333333317</v>
      </c>
      <c r="CS80" s="60">
        <f>AVERAGE(BY69:BY80)</f>
        <v>2564.733333333334</v>
      </c>
      <c r="CT80" s="60">
        <f>AVERAGE(BZ69:BZ80)</f>
        <v>3376.258333333333</v>
      </c>
      <c r="CU80" s="7"/>
      <c r="CV80" s="61">
        <v>505107484.271989</v>
      </c>
      <c r="CW80" s="61">
        <v>1085249.966666667</v>
      </c>
      <c r="CX80" s="26">
        <v>10.9</v>
      </c>
      <c r="CY80" s="26">
        <v>50</v>
      </c>
      <c r="CZ80" s="7"/>
      <c r="DA80" s="62">
        <v>841.5294</v>
      </c>
      <c r="DB80" s="62">
        <v>922.99252</v>
      </c>
      <c r="DC80" s="62">
        <v>873.03872</v>
      </c>
      <c r="DD80" s="62">
        <v>647.09384</v>
      </c>
      <c r="DE80" s="62">
        <v>636.33456</v>
      </c>
      <c r="DF80" s="62">
        <v>609.43636</v>
      </c>
      <c r="DG80" s="62">
        <v>790.8070799999999</v>
      </c>
      <c r="DH80" s="62">
        <v>824.6219599999999</v>
      </c>
      <c r="DI80" s="62">
        <v>1844.448</v>
      </c>
      <c r="DJ80" s="62">
        <v>2897.3204</v>
      </c>
      <c r="DK80" s="11"/>
      <c r="DL80" s="2"/>
      <c r="DM80" s="4"/>
      <c r="DN80" s="63">
        <v>324.7733</v>
      </c>
      <c r="DO80" s="64">
        <f>AVERAGE(DN69:DN80)</f>
        <v>316.8175263261649</v>
      </c>
    </row>
    <row r="81" ht="12.75" customHeight="1">
      <c r="A81" s="50">
        <v>41395</v>
      </c>
      <c r="B81" s="51">
        <v>3708</v>
      </c>
      <c r="C81" s="51">
        <v>3095</v>
      </c>
      <c r="D81" s="51">
        <v>3950</v>
      </c>
      <c r="E81" s="51">
        <v>1030</v>
      </c>
      <c r="F81" s="51">
        <v>3488</v>
      </c>
      <c r="G81" s="51">
        <v>3146</v>
      </c>
      <c r="H81" s="66">
        <f>AVERAGE(B76:B81)</f>
        <v>3184.333333333333</v>
      </c>
      <c r="I81" s="66">
        <f>AVERAGE(C76:C81)</f>
        <v>2774.166666666667</v>
      </c>
      <c r="J81" s="66">
        <f>AVERAGE(D76:D81)</f>
        <v>3507.333333333333</v>
      </c>
      <c r="K81" s="66">
        <f>AVERAGE(E76:E81)</f>
        <v>1020</v>
      </c>
      <c r="L81" s="66">
        <f>AVERAGE(F76:F81)</f>
        <v>3407.833333333333</v>
      </c>
      <c r="M81" s="66">
        <f>AVERAGE(G76:G81)</f>
        <v>3160</v>
      </c>
      <c r="N81" s="67">
        <f>AVERAGE(B70:B81)</f>
        <v>2952.5</v>
      </c>
      <c r="O81" s="67">
        <f>AVERAGE(C70:C81)</f>
        <v>2603.166666666667</v>
      </c>
      <c r="P81" s="67">
        <f>AVERAGE(D70:D81)</f>
        <v>3244.583333333333</v>
      </c>
      <c r="Q81" s="67">
        <f>AVERAGE(E70:E81)</f>
        <v>1005</v>
      </c>
      <c r="R81" s="67">
        <f>AVERAGE(F70:F81)</f>
        <v>3417.833333333333</v>
      </c>
      <c r="S81" s="67">
        <f>AVERAGE(G70:G81)</f>
        <v>3062</v>
      </c>
      <c r="T81" s="52"/>
      <c r="U81" s="63">
        <v>12990.82873734</v>
      </c>
      <c r="V81" s="63">
        <v>9857.899191999999</v>
      </c>
      <c r="W81" s="63">
        <v>580</v>
      </c>
      <c r="X81" s="63">
        <v>8080</v>
      </c>
      <c r="Y81" s="65">
        <f>AVERAGE(U70:U81)</f>
        <v>11584.498058563333</v>
      </c>
      <c r="Z81" s="65">
        <f>AVERAGE(V70:V81)</f>
        <v>8700.45805875</v>
      </c>
      <c r="AA81" s="65">
        <f>AVERAGE(W70:W81)</f>
        <v>1623.166666666667</v>
      </c>
      <c r="AB81" s="65">
        <f>AVERAGE(X70:X81)</f>
        <v>7561.978826666666</v>
      </c>
      <c r="AC81" s="65"/>
      <c r="AD81" s="53">
        <v>3.943377720268031</v>
      </c>
      <c r="AE81" s="53">
        <v>3.334430511172615</v>
      </c>
      <c r="AF81" s="53">
        <f>AVERAGE(AD70:AD81)</f>
        <v>4.047301710032299</v>
      </c>
      <c r="AG81" s="53">
        <f>AVERAGE(AE70:AE81)</f>
        <v>3.339950589581186</v>
      </c>
      <c r="AH81" s="20"/>
      <c r="AI81" s="54">
        <v>182.5</v>
      </c>
      <c r="AJ81" s="54">
        <v>778.7</v>
      </c>
      <c r="AK81" s="54">
        <v>228</v>
      </c>
      <c r="AL81" s="54">
        <v>797.8</v>
      </c>
      <c r="AM81" s="55">
        <v>2915.615781782825</v>
      </c>
      <c r="AN81" s="56">
        <v>116.579</v>
      </c>
      <c r="AO81" s="56">
        <v>63.292</v>
      </c>
      <c r="AP81" s="56">
        <f>AVERAGE(AI76:AI81)</f>
        <v>167.3</v>
      </c>
      <c r="AQ81" s="56">
        <f>AVERAGE(AJ76:AJ81)</f>
        <v>717.5166666666668</v>
      </c>
      <c r="AR81" s="56">
        <f>AVERAGE(AK76:AK81)</f>
        <v>213.85</v>
      </c>
      <c r="AS81" s="56">
        <f>AVERAGE(AL76:AL81)</f>
        <v>717.6833333333334</v>
      </c>
      <c r="AT81" s="56">
        <f>AVERAGE(AM76:AM81)</f>
        <v>2806.358890375951</v>
      </c>
      <c r="AU81" s="56">
        <f>AVERAGE(AN76:AN81)</f>
        <v>97.72233333333332</v>
      </c>
      <c r="AV81" s="56">
        <f>AVERAGE(AO76:AO81)</f>
        <v>52.46983333333333</v>
      </c>
      <c r="AW81" s="53">
        <f>AVERAGE(AI70:AI81)</f>
        <v>158.3833333333334</v>
      </c>
      <c r="AX81" s="53">
        <f>AVERAGE(AJ70:AJ81)</f>
        <v>715.4666666666667</v>
      </c>
      <c r="AY81" s="53">
        <f>AVERAGE(AK70:AK81)</f>
        <v>212.5416666666667</v>
      </c>
      <c r="AZ81" s="53">
        <f>AVERAGE(AL70:AL81)</f>
        <v>731.1991666666668</v>
      </c>
      <c r="BA81" s="53">
        <f>AVERAGE(AM70:AM81)</f>
        <v>2754.946111854642</v>
      </c>
      <c r="BB81" s="53">
        <f>AVERAGE(AN70:AN81)</f>
        <v>92.59425</v>
      </c>
      <c r="BC81" s="53">
        <f>AVERAGE(AO70:AO81)</f>
        <v>49.85375</v>
      </c>
      <c r="BD81" s="53"/>
      <c r="BE81" s="57">
        <v>42309</v>
      </c>
      <c r="BF81" s="57">
        <v>0</v>
      </c>
      <c r="BG81" s="7"/>
      <c r="BH81" s="60">
        <v>3818.9</v>
      </c>
      <c r="BI81" s="60">
        <v>404.6</v>
      </c>
      <c r="BJ81" s="60">
        <v>730.8</v>
      </c>
      <c r="BK81" s="60">
        <v>7806.2</v>
      </c>
      <c r="BL81" s="60">
        <v>4318.6</v>
      </c>
      <c r="BM81" s="60">
        <v>6197</v>
      </c>
      <c r="BN81" s="60">
        <v>1077</v>
      </c>
      <c r="BO81" s="60">
        <v>348</v>
      </c>
      <c r="BP81" s="60"/>
      <c r="BQ81" s="60">
        <v>45250.3</v>
      </c>
      <c r="BR81" s="60">
        <v>96905.7</v>
      </c>
      <c r="BS81" s="60">
        <v>41165.3</v>
      </c>
      <c r="BT81" s="60">
        <v>35742.6</v>
      </c>
      <c r="BU81" s="60">
        <v>17462.7</v>
      </c>
      <c r="BV81" s="60">
        <v>50994.1</v>
      </c>
      <c r="BW81" s="60">
        <v>10564.1</v>
      </c>
      <c r="BX81" s="60">
        <v>67481.399999999994</v>
      </c>
      <c r="BY81" s="60">
        <v>3063.9</v>
      </c>
      <c r="BZ81" s="60">
        <v>3142.1</v>
      </c>
      <c r="CA81" s="60"/>
      <c r="CB81" s="60">
        <f>AVERAGE(BH70:BH81)</f>
        <v>2713.975</v>
      </c>
      <c r="CC81" s="60">
        <f>AVERAGE(BI70:BI81)</f>
        <v>564.3000000000001</v>
      </c>
      <c r="CD81" s="60">
        <f>AVERAGE(BJ70:BJ81)</f>
        <v>595.2666666666667</v>
      </c>
      <c r="CE81" s="60">
        <f>AVERAGE(BK70:BK81)</f>
        <v>6246.458333333333</v>
      </c>
      <c r="CF81" s="60">
        <f>AVERAGE(BL70:BL81)</f>
        <v>2881.841666666667</v>
      </c>
      <c r="CG81" s="60">
        <f>AVERAGE(BM70:BM81)</f>
        <v>6295.266666666666</v>
      </c>
      <c r="CH81" s="60">
        <f>AVERAGE(BN70:BN81)</f>
        <v>1755.816666666667</v>
      </c>
      <c r="CI81" s="60">
        <f>AVERAGE(BO70:BO81)</f>
        <v>322.15</v>
      </c>
      <c r="CJ81" s="60"/>
      <c r="CK81" s="60">
        <f>AVERAGE(BQ70:BQ81)</f>
        <v>44697.666666666664</v>
      </c>
      <c r="CL81" s="60">
        <f>AVERAGE(BR70:BR81)</f>
        <v>90179.183333333334</v>
      </c>
      <c r="CM81" s="60">
        <f>AVERAGE(BS70:BS81)</f>
        <v>36637.333333333321</v>
      </c>
      <c r="CN81" s="60">
        <f>AVERAGE(BT70:BT81)</f>
        <v>29096.208333333328</v>
      </c>
      <c r="CO81" s="60">
        <f>AVERAGE(BU70:BU81)</f>
        <v>14799.191666666668</v>
      </c>
      <c r="CP81" s="60">
        <f>AVERAGE(BV70:BV81)</f>
        <v>44839.883333333339</v>
      </c>
      <c r="CQ81" s="60">
        <f>AVERAGE(BW70:BW81)</f>
        <v>10745.175</v>
      </c>
      <c r="CR81" s="60">
        <f>AVERAGE(BX70:BX81)</f>
        <v>66327.008333333317</v>
      </c>
      <c r="CS81" s="60">
        <f>AVERAGE(BY70:BY81)</f>
        <v>2537.358333333334</v>
      </c>
      <c r="CT81" s="60">
        <f>AVERAGE(BZ70:BZ81)</f>
        <v>3351.583333333333</v>
      </c>
      <c r="CU81" s="7"/>
      <c r="CV81" s="61">
        <v>505203941.5116608</v>
      </c>
      <c r="CW81" s="61">
        <v>1085249.966666667</v>
      </c>
      <c r="CX81" s="26">
        <v>10.9</v>
      </c>
      <c r="CY81" s="26">
        <v>50</v>
      </c>
      <c r="CZ81" s="7"/>
      <c r="DA81" s="62">
        <v>826.5319</v>
      </c>
      <c r="DB81" s="62">
        <v>945.1581</v>
      </c>
      <c r="DC81" s="62">
        <v>859.6548</v>
      </c>
      <c r="DD81" s="62">
        <v>653.9847</v>
      </c>
      <c r="DE81" s="62">
        <v>637.0381</v>
      </c>
      <c r="DF81" s="62">
        <v>637.8084</v>
      </c>
      <c r="DG81" s="62">
        <v>802.6526</v>
      </c>
      <c r="DH81" s="62">
        <v>818.0586</v>
      </c>
      <c r="DI81" s="62">
        <v>1833.314</v>
      </c>
      <c r="DJ81" s="62">
        <v>2762.2958</v>
      </c>
      <c r="DK81" s="11"/>
      <c r="DL81" s="2"/>
      <c r="DM81" s="4"/>
      <c r="DN81" s="63">
        <v>325.2082</v>
      </c>
      <c r="DO81" s="64">
        <f>AVERAGE(DN70:DN81)</f>
        <v>317.7837042831541</v>
      </c>
    </row>
    <row r="82" ht="12.75" customHeight="1">
      <c r="A82" s="50">
        <v>41426</v>
      </c>
      <c r="B82" s="51">
        <v>3632</v>
      </c>
      <c r="C82" s="51">
        <v>3103</v>
      </c>
      <c r="D82" s="51">
        <v>3996</v>
      </c>
      <c r="E82" s="51">
        <v>1020</v>
      </c>
      <c r="F82" s="51">
        <v>3601</v>
      </c>
      <c r="G82" s="51">
        <v>3235</v>
      </c>
      <c r="H82" s="66">
        <f>AVERAGE(B77:B82)</f>
        <v>3297.666666666667</v>
      </c>
      <c r="I82" s="66">
        <f>AVERAGE(C77:C82)</f>
        <v>2849.333333333333</v>
      </c>
      <c r="J82" s="66">
        <f>AVERAGE(D77:D82)</f>
        <v>3610.666666666667</v>
      </c>
      <c r="K82" s="66">
        <f>AVERAGE(E77:E82)</f>
        <v>1015</v>
      </c>
      <c r="L82" s="66">
        <f>AVERAGE(F77:F82)</f>
        <v>3441.333333333333</v>
      </c>
      <c r="M82" s="66">
        <f>AVERAGE(G77:G82)</f>
        <v>3173.833333333333</v>
      </c>
      <c r="N82" s="67">
        <f>AVERAGE(B71:B82)</f>
        <v>3045.083333333333</v>
      </c>
      <c r="O82" s="67">
        <f>AVERAGE(C71:C82)</f>
        <v>2687.166666666667</v>
      </c>
      <c r="P82" s="67">
        <f>AVERAGE(D71:D82)</f>
        <v>3352.416666666667</v>
      </c>
      <c r="Q82" s="67">
        <f>AVERAGE(E71:E82)</f>
        <v>1011.666666666667</v>
      </c>
      <c r="R82" s="67">
        <f>AVERAGE(F71:F82)</f>
        <v>3435.333333333333</v>
      </c>
      <c r="S82" s="67">
        <f>AVERAGE(G71:G82)</f>
        <v>3088.25</v>
      </c>
      <c r="T82" s="52"/>
      <c r="U82" s="63">
        <v>12224.0490829</v>
      </c>
      <c r="V82" s="63">
        <v>9240.238890999999</v>
      </c>
      <c r="W82" s="63">
        <v>122</v>
      </c>
      <c r="X82" s="63">
        <v>7682</v>
      </c>
      <c r="Y82" s="65">
        <f>AVERAGE(U71:U82)</f>
        <v>11575.752148805</v>
      </c>
      <c r="Z82" s="65">
        <f>AVERAGE(V71:V82)</f>
        <v>8695.144633000002</v>
      </c>
      <c r="AA82" s="65">
        <f>AVERAGE(W71:W82)</f>
        <v>1622.416666666667</v>
      </c>
      <c r="AB82" s="65">
        <f>AVERAGE(X71:X82)</f>
        <v>7571.803810666667</v>
      </c>
      <c r="AC82" s="65"/>
      <c r="AD82" s="53">
        <v>3.888482060182143</v>
      </c>
      <c r="AE82" s="53">
        <v>3.333772902559094</v>
      </c>
      <c r="AF82" s="53">
        <f>AVERAGE(AD71:AD82)</f>
        <v>4.046622493599466</v>
      </c>
      <c r="AG82" s="53">
        <f>AVERAGE(AE71:AE82)</f>
        <v>3.339122701966029</v>
      </c>
      <c r="AH82" s="20"/>
      <c r="AI82" s="54">
        <v>161.7</v>
      </c>
      <c r="AJ82" s="54">
        <v>728.1</v>
      </c>
      <c r="AK82" s="54">
        <v>212.9</v>
      </c>
      <c r="AL82" s="54">
        <v>717.3</v>
      </c>
      <c r="AM82" s="55">
        <v>2654.198247882572</v>
      </c>
      <c r="AN82" s="56">
        <v>101.509</v>
      </c>
      <c r="AO82" s="56">
        <v>55.149</v>
      </c>
      <c r="AP82" s="56">
        <f>AVERAGE(AI77:AI82)</f>
        <v>168</v>
      </c>
      <c r="AQ82" s="56">
        <f>AVERAGE(AJ77:AJ82)</f>
        <v>727.5</v>
      </c>
      <c r="AR82" s="56">
        <f>AVERAGE(AK77:AK82)</f>
        <v>213.1</v>
      </c>
      <c r="AS82" s="56">
        <f>AVERAGE(AL77:AL82)</f>
        <v>739.2166666666667</v>
      </c>
      <c r="AT82" s="56">
        <f>AVERAGE(AM77:AM82)</f>
        <v>2784.708598356379</v>
      </c>
      <c r="AU82" s="56">
        <f>AVERAGE(AN77:AN82)</f>
        <v>98.96116666666666</v>
      </c>
      <c r="AV82" s="56">
        <f>AVERAGE(AO77:AO82)</f>
        <v>53.43766666666667</v>
      </c>
      <c r="AW82" s="53">
        <f>AVERAGE(AI71:AI82)</f>
        <v>157.8583333333333</v>
      </c>
      <c r="AX82" s="53">
        <f>AVERAGE(AJ71:AJ82)</f>
        <v>714.8666666666667</v>
      </c>
      <c r="AY82" s="53">
        <f>AVERAGE(AK71:AK82)</f>
        <v>212.6083333333333</v>
      </c>
      <c r="AZ82" s="53">
        <f>AVERAGE(AL71:AL82)</f>
        <v>729.3741666666668</v>
      </c>
      <c r="BA82" s="53">
        <f>AVERAGE(AM71:AM82)</f>
        <v>2754.212632511523</v>
      </c>
      <c r="BB82" s="53">
        <f>AVERAGE(AN71:AN82)</f>
        <v>91.27941666666668</v>
      </c>
      <c r="BC82" s="53">
        <f>AVERAGE(AO71:AO82)</f>
        <v>50.077</v>
      </c>
      <c r="BD82" s="53"/>
      <c r="BE82" s="57">
        <v>58548</v>
      </c>
      <c r="BF82" s="57">
        <v>0</v>
      </c>
      <c r="BG82" s="7"/>
      <c r="BH82" s="60">
        <v>7116.1</v>
      </c>
      <c r="BI82" s="60">
        <v>1083.1</v>
      </c>
      <c r="BJ82" s="60">
        <v>841</v>
      </c>
      <c r="BK82" s="60">
        <v>6266.7</v>
      </c>
      <c r="BL82" s="60">
        <v>2162.2</v>
      </c>
      <c r="BM82" s="60">
        <v>5375.3</v>
      </c>
      <c r="BN82" s="60">
        <v>960.3</v>
      </c>
      <c r="BO82" s="60">
        <v>322.9</v>
      </c>
      <c r="BP82" s="60"/>
      <c r="BQ82" s="60">
        <v>43981.3</v>
      </c>
      <c r="BR82" s="60">
        <v>89894.2</v>
      </c>
      <c r="BS82" s="60">
        <v>33706.7</v>
      </c>
      <c r="BT82" s="60">
        <v>35569.7</v>
      </c>
      <c r="BU82" s="60">
        <v>14845.2</v>
      </c>
      <c r="BV82" s="60">
        <v>48605</v>
      </c>
      <c r="BW82" s="60">
        <v>8809.299999999999</v>
      </c>
      <c r="BX82" s="60">
        <v>62121.7</v>
      </c>
      <c r="BY82" s="60">
        <v>2845.9</v>
      </c>
      <c r="BZ82" s="60">
        <v>3022.2</v>
      </c>
      <c r="CA82" s="60"/>
      <c r="CB82" s="60">
        <f>AVERAGE(BH71:BH82)</f>
        <v>3027.241666666667</v>
      </c>
      <c r="CC82" s="60">
        <f>AVERAGE(BI71:BI82)</f>
        <v>635.1083333333335</v>
      </c>
      <c r="CD82" s="60">
        <f>AVERAGE(BJ71:BJ82)</f>
        <v>615.9499999999999</v>
      </c>
      <c r="CE82" s="60">
        <f>AVERAGE(BK71:BK82)</f>
        <v>6250.775000000001</v>
      </c>
      <c r="CF82" s="60">
        <f>AVERAGE(BL71:BL82)</f>
        <v>2927.383333333333</v>
      </c>
      <c r="CG82" s="60">
        <f>AVERAGE(BM71:BM82)</f>
        <v>6149.633333333332</v>
      </c>
      <c r="CH82" s="60">
        <f>AVERAGE(BN71:BN82)</f>
        <v>1598.825</v>
      </c>
      <c r="CI82" s="60">
        <f>AVERAGE(BO71:BO82)</f>
        <v>319.0333333333334</v>
      </c>
      <c r="CJ82" s="60"/>
      <c r="CK82" s="60">
        <f>AVERAGE(BQ71:BQ82)</f>
        <v>44903.141666666663</v>
      </c>
      <c r="CL82" s="60">
        <f>AVERAGE(BR71:BR82)</f>
        <v>89182.358333333337</v>
      </c>
      <c r="CM82" s="60">
        <f>AVERAGE(BS71:BS82)</f>
        <v>35780.3</v>
      </c>
      <c r="CN82" s="60">
        <f>AVERAGE(BT71:BT82)</f>
        <v>29065.816666666666</v>
      </c>
      <c r="CO82" s="60">
        <f>AVERAGE(BU71:BU82)</f>
        <v>14819.166666666670</v>
      </c>
      <c r="CP82" s="60">
        <f>AVERAGE(BV71:BV82)</f>
        <v>45093.041666666664</v>
      </c>
      <c r="CQ82" s="60">
        <f>AVERAGE(BW71:BW82)</f>
        <v>10481.975</v>
      </c>
      <c r="CR82" s="60">
        <f>AVERAGE(BX71:BX82)</f>
        <v>66255.766666666663</v>
      </c>
      <c r="CS82" s="60">
        <f>AVERAGE(BY71:BY82)</f>
        <v>2497.358333333334</v>
      </c>
      <c r="CT82" s="60">
        <f>AVERAGE(BZ71:BZ82)</f>
        <v>3274.608333333333</v>
      </c>
      <c r="CU82" s="7"/>
      <c r="CV82" s="61">
        <v>505300417.1711725</v>
      </c>
      <c r="CW82" s="61">
        <v>1085249.966666667</v>
      </c>
      <c r="CX82" s="26">
        <v>10.9</v>
      </c>
      <c r="CY82" s="26">
        <v>52.5</v>
      </c>
      <c r="CZ82" s="7"/>
      <c r="DA82" s="62">
        <v>790.24392</v>
      </c>
      <c r="DB82" s="62">
        <v>932.1993600000001</v>
      </c>
      <c r="DC82" s="62">
        <v>818.33136</v>
      </c>
      <c r="DD82" s="62">
        <v>652.8432</v>
      </c>
      <c r="DE82" s="62">
        <v>648.28848</v>
      </c>
      <c r="DF82" s="62">
        <v>679.4124</v>
      </c>
      <c r="DG82" s="62">
        <v>844.90056</v>
      </c>
      <c r="DH82" s="62">
        <v>866.15592</v>
      </c>
      <c r="DI82" s="62">
        <v>1613.13</v>
      </c>
      <c r="DJ82" s="62">
        <v>2813.29872</v>
      </c>
      <c r="DK82" s="11"/>
      <c r="DL82" s="2"/>
      <c r="DM82" s="4"/>
      <c r="DN82" s="63">
        <v>326.3481</v>
      </c>
      <c r="DO82" s="64">
        <f>AVERAGE(DN71:DN82)</f>
        <v>318.5030690053763</v>
      </c>
    </row>
    <row r="83" ht="12.75" customHeight="1">
      <c r="A83" s="50">
        <v>41456</v>
      </c>
      <c r="B83" s="51">
        <v>3621</v>
      </c>
      <c r="C83" s="51">
        <v>3124</v>
      </c>
      <c r="D83" s="51">
        <v>4055</v>
      </c>
      <c r="E83" s="51">
        <v>1010</v>
      </c>
      <c r="F83" s="51">
        <v>3676</v>
      </c>
      <c r="G83" s="51">
        <v>3299</v>
      </c>
      <c r="H83" s="66">
        <f>AVERAGE(B78:B83)</f>
        <v>3408.666666666667</v>
      </c>
      <c r="I83" s="66">
        <f>AVERAGE(C78:C83)</f>
        <v>2926.166666666667</v>
      </c>
      <c r="J83" s="66">
        <f>AVERAGE(D78:D83)</f>
        <v>3730.5</v>
      </c>
      <c r="K83" s="66">
        <f>AVERAGE(E78:E83)</f>
        <v>1008.333333333333</v>
      </c>
      <c r="L83" s="66">
        <f>AVERAGE(F78:F83)</f>
        <v>3488.666666666667</v>
      </c>
      <c r="M83" s="66">
        <f>AVERAGE(G78:G83)</f>
        <v>3195.166666666667</v>
      </c>
      <c r="N83" s="67">
        <f>AVERAGE(B72:B83)</f>
        <v>3134.75</v>
      </c>
      <c r="O83" s="67">
        <f>AVERAGE(C72:C83)</f>
        <v>2766.833333333333</v>
      </c>
      <c r="P83" s="67">
        <f>AVERAGE(D72:D83)</f>
        <v>3461.25</v>
      </c>
      <c r="Q83" s="67">
        <f>AVERAGE(E72:E83)</f>
        <v>1017.5</v>
      </c>
      <c r="R83" s="67">
        <f>AVERAGE(F72:F83)</f>
        <v>3457.583333333333</v>
      </c>
      <c r="S83" s="67">
        <f>AVERAGE(G72:G83)</f>
        <v>3122.666666666667</v>
      </c>
      <c r="T83" s="52"/>
      <c r="U83" s="63">
        <v>12236.13090303</v>
      </c>
      <c r="V83" s="63">
        <v>9200.607427000001</v>
      </c>
      <c r="W83" s="63">
        <v>185</v>
      </c>
      <c r="X83" s="63">
        <v>7615</v>
      </c>
      <c r="Y83" s="65">
        <f>AVERAGE(U72:U83)</f>
        <v>11593.1797240575</v>
      </c>
      <c r="Z83" s="65">
        <f>AVERAGE(V72:V83)</f>
        <v>8711.361918583334</v>
      </c>
      <c r="AA83" s="65">
        <f>AVERAGE(W72:W83)</f>
        <v>1621.583333333333</v>
      </c>
      <c r="AB83" s="65">
        <f>AVERAGE(X72:X83)</f>
        <v>7579.485200666667</v>
      </c>
      <c r="AC83" s="65"/>
      <c r="AD83" s="53">
        <v>3.860275034229832</v>
      </c>
      <c r="AE83" s="53">
        <v>3.333002145207922</v>
      </c>
      <c r="AF83" s="53">
        <f>AVERAGE(AD72:AD83)</f>
        <v>4.044597769165188</v>
      </c>
      <c r="AG83" s="53">
        <f>AVERAGE(AE72:AE83)</f>
        <v>3.338398705729417</v>
      </c>
      <c r="AH83" s="20"/>
      <c r="AI83" s="54">
        <v>160.6</v>
      </c>
      <c r="AJ83" s="54">
        <v>748.8</v>
      </c>
      <c r="AK83" s="54">
        <v>213.7</v>
      </c>
      <c r="AL83" s="54">
        <v>782</v>
      </c>
      <c r="AM83" s="55">
        <v>2704.790877685603</v>
      </c>
      <c r="AN83" s="56">
        <v>101.752</v>
      </c>
      <c r="AO83" s="56">
        <v>55.084</v>
      </c>
      <c r="AP83" s="56">
        <f>AVERAGE(AI78:AI83)</f>
        <v>167.0666666666667</v>
      </c>
      <c r="AQ83" s="56">
        <f>AVERAGE(AJ78:AJ83)</f>
        <v>731.6999999999999</v>
      </c>
      <c r="AR83" s="56">
        <f>AVERAGE(AK78:AK83)</f>
        <v>214.3</v>
      </c>
      <c r="AS83" s="56">
        <f>AVERAGE(AL78:AL83)</f>
        <v>743.6999999999999</v>
      </c>
      <c r="AT83" s="56">
        <f>AVERAGE(AM78:AM83)</f>
        <v>2764.700915484508</v>
      </c>
      <c r="AU83" s="56">
        <f>AVERAGE(AN78:AN83)</f>
        <v>99.99033333333334</v>
      </c>
      <c r="AV83" s="56">
        <f>AVERAGE(AO78:AO83)</f>
        <v>54.64066666666667</v>
      </c>
      <c r="AW83" s="53">
        <f>AVERAGE(AI72:AI83)</f>
        <v>158.3083333333333</v>
      </c>
      <c r="AX83" s="53">
        <f>AVERAGE(AJ72:AJ83)</f>
        <v>716.6750000000001</v>
      </c>
      <c r="AY83" s="53">
        <f>AVERAGE(AK72:AK83)</f>
        <v>212.8</v>
      </c>
      <c r="AZ83" s="53">
        <f>AVERAGE(AL72:AL83)</f>
        <v>731.8000000000001</v>
      </c>
      <c r="BA83" s="53">
        <f>AVERAGE(AM72:AM83)</f>
        <v>2759.003538985323</v>
      </c>
      <c r="BB83" s="53">
        <f>AVERAGE(AN72:AN83)</f>
        <v>91.23700000000001</v>
      </c>
      <c r="BC83" s="53">
        <f>AVERAGE(AO72:AO83)</f>
        <v>50.07433333333334</v>
      </c>
      <c r="BD83" s="53"/>
      <c r="BE83" s="57">
        <v>73240</v>
      </c>
      <c r="BF83" s="57">
        <v>0</v>
      </c>
      <c r="BG83" s="7"/>
      <c r="BH83" s="60">
        <v>423.2</v>
      </c>
      <c r="BI83" s="60">
        <v>1136.3</v>
      </c>
      <c r="BJ83" s="60">
        <v>579.5</v>
      </c>
      <c r="BK83" s="60">
        <v>6765.6</v>
      </c>
      <c r="BL83" s="60">
        <v>2916.1</v>
      </c>
      <c r="BM83" s="60">
        <v>6142.7</v>
      </c>
      <c r="BN83" s="60">
        <v>1613.8</v>
      </c>
      <c r="BO83" s="60">
        <v>121.1</v>
      </c>
      <c r="BP83" s="60"/>
      <c r="BQ83" s="60">
        <v>42967.2</v>
      </c>
      <c r="BR83" s="60">
        <v>91628.2</v>
      </c>
      <c r="BS83" s="60">
        <v>35989.8</v>
      </c>
      <c r="BT83" s="60">
        <v>35123.2</v>
      </c>
      <c r="BU83" s="60">
        <v>15081.3</v>
      </c>
      <c r="BV83" s="60">
        <v>54255.3</v>
      </c>
      <c r="BW83" s="60">
        <v>9497.9</v>
      </c>
      <c r="BX83" s="60">
        <v>65744</v>
      </c>
      <c r="BY83" s="60">
        <v>3230.4</v>
      </c>
      <c r="BZ83" s="60">
        <v>3142.8</v>
      </c>
      <c r="CA83" s="60"/>
      <c r="CB83" s="60">
        <f>AVERAGE(BH72:BH83)</f>
        <v>2754.833333333333</v>
      </c>
      <c r="CC83" s="60">
        <f>AVERAGE(BI72:BI83)</f>
        <v>706.5833333333334</v>
      </c>
      <c r="CD83" s="60">
        <f>AVERAGE(BJ72:BJ83)</f>
        <v>606.4083333333333</v>
      </c>
      <c r="CE83" s="60">
        <f>AVERAGE(BK72:BK83)</f>
        <v>6231.116666666666</v>
      </c>
      <c r="CF83" s="60">
        <f>AVERAGE(BL72:BL83)</f>
        <v>3113.35</v>
      </c>
      <c r="CG83" s="60">
        <f>AVERAGE(BM72:BM83)</f>
        <v>6192.458333333332</v>
      </c>
      <c r="CH83" s="60">
        <f>AVERAGE(BN72:BN83)</f>
        <v>1561.266666666667</v>
      </c>
      <c r="CI83" s="60">
        <f>AVERAGE(BO72:BO83)</f>
        <v>319.35</v>
      </c>
      <c r="CJ83" s="60"/>
      <c r="CK83" s="60">
        <f>AVERAGE(BQ72:BQ83)</f>
        <v>44144.108333333330</v>
      </c>
      <c r="CL83" s="60">
        <f>AVERAGE(BR72:BR83)</f>
        <v>87746.366666666654</v>
      </c>
      <c r="CM83" s="60">
        <f>AVERAGE(BS72:BS83)</f>
        <v>34617.716666666667</v>
      </c>
      <c r="CN83" s="60">
        <f>AVERAGE(BT72:BT83)</f>
        <v>29301.741666666669</v>
      </c>
      <c r="CO83" s="60">
        <f>AVERAGE(BU72:BU83)</f>
        <v>14848.833333333334</v>
      </c>
      <c r="CP83" s="60">
        <f>AVERAGE(BV72:BV83)</f>
        <v>46298.983333333337</v>
      </c>
      <c r="CQ83" s="60">
        <f>AVERAGE(BW72:BW83)</f>
        <v>10289.35</v>
      </c>
      <c r="CR83" s="60">
        <f>AVERAGE(BX72:BX83)</f>
        <v>66539.808333333334</v>
      </c>
      <c r="CS83" s="60">
        <f>AVERAGE(BY72:BY83)</f>
        <v>2487.125</v>
      </c>
      <c r="CT83" s="60">
        <f>AVERAGE(BZ72:BZ83)</f>
        <v>3212.158333333333</v>
      </c>
      <c r="CU83" s="7"/>
      <c r="CV83" s="61">
        <v>505396911.2540419</v>
      </c>
      <c r="CW83" s="61">
        <v>1089545.3</v>
      </c>
      <c r="CX83" s="26">
        <v>10.9</v>
      </c>
      <c r="CY83" s="26">
        <v>54.9</v>
      </c>
      <c r="CZ83" s="7"/>
      <c r="DA83" s="62">
        <v>761.20485</v>
      </c>
      <c r="DB83" s="62">
        <v>901.20534</v>
      </c>
      <c r="DC83" s="62">
        <v>774.21036</v>
      </c>
      <c r="DD83" s="62">
        <v>657.9258</v>
      </c>
      <c r="DE83" s="62">
        <v>639.56508</v>
      </c>
      <c r="DF83" s="62">
        <v>658.69083</v>
      </c>
      <c r="DG83" s="62">
        <v>879.7845</v>
      </c>
      <c r="DH83" s="62">
        <v>887.4348</v>
      </c>
      <c r="DI83" s="62">
        <v>1606.563</v>
      </c>
      <c r="DJ83" s="62">
        <v>2723.5068</v>
      </c>
      <c r="DK83" s="11"/>
      <c r="DL83" s="2"/>
      <c r="DM83" s="4"/>
      <c r="DN83" s="63">
        <v>325.992</v>
      </c>
      <c r="DO83" s="64">
        <f>AVERAGE(DN72:DN83)</f>
        <v>318.9505719623656</v>
      </c>
    </row>
    <row r="84" ht="12.75" customHeight="1">
      <c r="A84" s="50">
        <v>41487</v>
      </c>
      <c r="B84" s="51">
        <v>3702</v>
      </c>
      <c r="C84" s="51">
        <v>3193</v>
      </c>
      <c r="D84" s="51">
        <v>4098</v>
      </c>
      <c r="E84" s="51">
        <v>1049</v>
      </c>
      <c r="F84" s="51">
        <v>3727</v>
      </c>
      <c r="G84" s="51">
        <v>3432</v>
      </c>
      <c r="H84" s="66">
        <f>AVERAGE(B79:B84)</f>
        <v>3537.333333333333</v>
      </c>
      <c r="I84" s="66">
        <f>AVERAGE(C79:C84)</f>
        <v>3018.666666666667</v>
      </c>
      <c r="J84" s="66">
        <f>AVERAGE(D79:D84)</f>
        <v>3861.833333333333</v>
      </c>
      <c r="K84" s="66">
        <f>AVERAGE(E79:E84)</f>
        <v>1019.833333333333</v>
      </c>
      <c r="L84" s="66">
        <f>AVERAGE(F79:F84)</f>
        <v>3553.166666666667</v>
      </c>
      <c r="M84" s="66">
        <f>AVERAGE(G79:G84)</f>
        <v>3240.166666666667</v>
      </c>
      <c r="N84" s="67">
        <f>AVERAGE(B73:B84)</f>
        <v>3224.083333333333</v>
      </c>
      <c r="O84" s="67">
        <f>AVERAGE(C73:C84)</f>
        <v>2834.166666666667</v>
      </c>
      <c r="P84" s="67">
        <f>AVERAGE(D73:D84)</f>
        <v>3562.916666666667</v>
      </c>
      <c r="Q84" s="67">
        <f>AVERAGE(E73:E84)</f>
        <v>1021.583333333333</v>
      </c>
      <c r="R84" s="67">
        <f>AVERAGE(F73:F84)</f>
        <v>3476.083333333333</v>
      </c>
      <c r="S84" s="67">
        <f>AVERAGE(G73:G84)</f>
        <v>3166.333333333333</v>
      </c>
      <c r="T84" s="52"/>
      <c r="U84" s="63">
        <v>11879.88082456</v>
      </c>
      <c r="V84" s="63">
        <v>8922.151625</v>
      </c>
      <c r="W84" s="63">
        <v>1330</v>
      </c>
      <c r="X84" s="63">
        <v>7616</v>
      </c>
      <c r="Y84" s="65">
        <f>AVERAGE(U73:U84)</f>
        <v>11619.753126104166</v>
      </c>
      <c r="Z84" s="65">
        <f>AVERAGE(V73:V84)</f>
        <v>8736.124554</v>
      </c>
      <c r="AA84" s="65">
        <f>AVERAGE(W73:W84)</f>
        <v>1630.916666666667</v>
      </c>
      <c r="AB84" s="65">
        <f>AVERAGE(X73:X84)</f>
        <v>7594.129402666666</v>
      </c>
      <c r="AC84" s="65"/>
      <c r="AD84" s="53">
        <v>3.887121090818961</v>
      </c>
      <c r="AE84" s="53">
        <v>3.331651906202723</v>
      </c>
      <c r="AF84" s="53">
        <f>AVERAGE(AD73:AD84)</f>
        <v>4.043567413366659</v>
      </c>
      <c r="AG84" s="53">
        <f>AVERAGE(AE73:AE84)</f>
        <v>3.337633089658965</v>
      </c>
      <c r="AH84" s="20"/>
      <c r="AI84" s="54">
        <v>148.4</v>
      </c>
      <c r="AJ84" s="54">
        <v>736.7</v>
      </c>
      <c r="AK84" s="54">
        <v>205.3</v>
      </c>
      <c r="AL84" s="54">
        <v>763.4</v>
      </c>
      <c r="AM84" s="55">
        <v>2729.175048483583</v>
      </c>
      <c r="AN84" s="56">
        <v>87.2167</v>
      </c>
      <c r="AO84" s="56">
        <v>48.684</v>
      </c>
      <c r="AP84" s="56">
        <f>AVERAGE(AI79:AI84)</f>
        <v>166.4166666666667</v>
      </c>
      <c r="AQ84" s="56">
        <f>AVERAGE(AJ79:AJ84)</f>
        <v>744</v>
      </c>
      <c r="AR84" s="56">
        <f>AVERAGE(AK79:AK84)</f>
        <v>215.5666666666666</v>
      </c>
      <c r="AS84" s="56">
        <f>AVERAGE(AL79:AL84)</f>
        <v>758.8499999999999</v>
      </c>
      <c r="AT84" s="56">
        <f>AVERAGE(AM79:AM84)</f>
        <v>2784.292882700544</v>
      </c>
      <c r="AU84" s="56">
        <f>AVERAGE(AN79:AN84)</f>
        <v>100.67895</v>
      </c>
      <c r="AV84" s="56">
        <f>AVERAGE(AO79:AO84)</f>
        <v>55.19</v>
      </c>
      <c r="AW84" s="53">
        <f>AVERAGE(AI73:AI84)</f>
        <v>158.475</v>
      </c>
      <c r="AX84" s="53">
        <f>AVERAGE(AJ73:AJ84)</f>
        <v>717.1833333333334</v>
      </c>
      <c r="AY84" s="53">
        <f>AVERAGE(AK73:AK84)</f>
        <v>212.075</v>
      </c>
      <c r="AZ84" s="53">
        <f>AVERAGE(AL73:AL84)</f>
        <v>730.6083333333335</v>
      </c>
      <c r="BA84" s="53">
        <f>AVERAGE(AM73:AM84)</f>
        <v>2758.184793025622</v>
      </c>
      <c r="BB84" s="53">
        <f>AVERAGE(AN73:AN84)</f>
        <v>91.07997499999999</v>
      </c>
      <c r="BC84" s="53">
        <f>AVERAGE(AO73:AO84)</f>
        <v>50.40216666666667</v>
      </c>
      <c r="BD84" s="53"/>
      <c r="BE84" s="57">
        <v>83174</v>
      </c>
      <c r="BF84" s="57">
        <v>0</v>
      </c>
      <c r="BG84" s="7"/>
      <c r="BH84" s="60">
        <v>463.8</v>
      </c>
      <c r="BI84" s="60">
        <v>1284.1</v>
      </c>
      <c r="BJ84" s="60">
        <v>692.5</v>
      </c>
      <c r="BK84" s="60">
        <v>5855.3</v>
      </c>
      <c r="BL84" s="60">
        <v>4293.1</v>
      </c>
      <c r="BM84" s="60">
        <v>5834.3</v>
      </c>
      <c r="BN84" s="60">
        <v>1174.9</v>
      </c>
      <c r="BO84" s="60">
        <v>235.2</v>
      </c>
      <c r="BP84" s="60"/>
      <c r="BQ84" s="60">
        <v>41353.2</v>
      </c>
      <c r="BR84" s="60">
        <v>85639.5</v>
      </c>
      <c r="BS84" s="60">
        <v>32626.3</v>
      </c>
      <c r="BT84" s="60">
        <v>32972.9</v>
      </c>
      <c r="BU84" s="60">
        <v>14256.4</v>
      </c>
      <c r="BV84" s="60">
        <v>48031.2</v>
      </c>
      <c r="BW84" s="60">
        <v>9118.5</v>
      </c>
      <c r="BX84" s="60">
        <v>65651</v>
      </c>
      <c r="BY84" s="60">
        <v>2351.5</v>
      </c>
      <c r="BZ84" s="60">
        <v>3980.6</v>
      </c>
      <c r="CA84" s="60"/>
      <c r="CB84" s="60">
        <f>AVERAGE(BH73:BH84)</f>
        <v>2470.525</v>
      </c>
      <c r="CC84" s="60">
        <f>AVERAGE(BI73:BI84)</f>
        <v>771.9499999999999</v>
      </c>
      <c r="CD84" s="60">
        <f>AVERAGE(BJ73:BJ84)</f>
        <v>605.35</v>
      </c>
      <c r="CE84" s="60">
        <f>AVERAGE(BK73:BK84)</f>
        <v>6229.508333333332</v>
      </c>
      <c r="CF84" s="60">
        <f>AVERAGE(BL73:BL84)</f>
        <v>3254.166666666667</v>
      </c>
      <c r="CG84" s="60">
        <f>AVERAGE(BM73:BM84)</f>
        <v>6236.608333333334</v>
      </c>
      <c r="CH84" s="60">
        <f>AVERAGE(BN73:BN84)</f>
        <v>1395.908333333333</v>
      </c>
      <c r="CI84" s="60">
        <f>AVERAGE(BO73:BO84)</f>
        <v>319.675</v>
      </c>
      <c r="CJ84" s="60"/>
      <c r="CK84" s="60">
        <f>AVERAGE(BQ73:BQ84)</f>
        <v>43878.658333333326</v>
      </c>
      <c r="CL84" s="60">
        <f>AVERAGE(BR73:BR84)</f>
        <v>85426.133333333317</v>
      </c>
      <c r="CM84" s="60">
        <f>AVERAGE(BS73:BS84)</f>
        <v>33195.65</v>
      </c>
      <c r="CN84" s="60">
        <f>AVERAGE(BT73:BT84)</f>
        <v>29117.2</v>
      </c>
      <c r="CO84" s="60">
        <f>AVERAGE(BU73:BU84)</f>
        <v>14778.066666666666</v>
      </c>
      <c r="CP84" s="60">
        <f>AVERAGE(BV73:BV84)</f>
        <v>46599.708333333336</v>
      </c>
      <c r="CQ84" s="60">
        <f>AVERAGE(BW73:BW84)</f>
        <v>10181.991666666667</v>
      </c>
      <c r="CR84" s="60">
        <f>AVERAGE(BX73:BX84)</f>
        <v>66319.516666666663</v>
      </c>
      <c r="CS84" s="60">
        <f>AVERAGE(BY73:BY84)</f>
        <v>2414.066666666667</v>
      </c>
      <c r="CT84" s="60">
        <f>AVERAGE(BZ73:BZ84)</f>
        <v>3237.966666666667</v>
      </c>
      <c r="CU84" s="7"/>
      <c r="CV84" s="61">
        <v>505493423.763787</v>
      </c>
      <c r="CW84" s="61">
        <v>1089545.3</v>
      </c>
      <c r="CX84" s="26">
        <v>10.9</v>
      </c>
      <c r="CY84" s="26">
        <v>56.3</v>
      </c>
      <c r="CZ84" s="7"/>
      <c r="DA84" s="62">
        <v>750.09915</v>
      </c>
      <c r="DB84" s="62">
        <v>720.06515</v>
      </c>
      <c r="DC84" s="62">
        <v>748.59745</v>
      </c>
      <c r="DD84" s="62">
        <v>622.45465</v>
      </c>
      <c r="DE84" s="62">
        <v>651.7378</v>
      </c>
      <c r="DF84" s="62">
        <v>671.2599</v>
      </c>
      <c r="DG84" s="62">
        <v>757.60765</v>
      </c>
      <c r="DH84" s="62">
        <v>799.65525</v>
      </c>
      <c r="DI84" s="62">
        <v>1576.785</v>
      </c>
      <c r="DJ84" s="62">
        <v>2614.4597</v>
      </c>
      <c r="DK84" s="11"/>
      <c r="DL84" s="2"/>
      <c r="DM84" s="4"/>
      <c r="DN84" s="63">
        <v>315.4270709677419</v>
      </c>
      <c r="DO84" s="64">
        <f>AVERAGE(DN73:DN84)</f>
        <v>318.0550905107527</v>
      </c>
    </row>
    <row r="85" ht="12.75" customHeight="1">
      <c r="A85" s="50">
        <v>41518</v>
      </c>
      <c r="B85" s="51">
        <v>3763</v>
      </c>
      <c r="C85" s="51">
        <v>3252</v>
      </c>
      <c r="D85" s="51">
        <v>4191</v>
      </c>
      <c r="E85" s="51">
        <v>1033</v>
      </c>
      <c r="F85" s="51">
        <v>3879</v>
      </c>
      <c r="G85" s="51">
        <v>3499</v>
      </c>
      <c r="H85" s="66">
        <f>AVERAGE(B80:B85)</f>
        <v>3658.833333333333</v>
      </c>
      <c r="I85" s="66">
        <f>AVERAGE(C80:C85)</f>
        <v>3122.5</v>
      </c>
      <c r="J85" s="66">
        <f>AVERAGE(D80:D85)</f>
        <v>4000.166666666667</v>
      </c>
      <c r="K85" s="66">
        <f>AVERAGE(E80:E85)</f>
        <v>1032</v>
      </c>
      <c r="L85" s="66">
        <f>AVERAGE(F80:F85)</f>
        <v>3635.5</v>
      </c>
      <c r="M85" s="66">
        <f>AVERAGE(G80:G85)</f>
        <v>3296.166666666667</v>
      </c>
      <c r="N85" s="67">
        <f>AVERAGE(B74:B85)</f>
        <v>3302.666666666667</v>
      </c>
      <c r="O85" s="67">
        <f>AVERAGE(C74:C85)</f>
        <v>2888.166666666667</v>
      </c>
      <c r="P85" s="67">
        <f>AVERAGE(D74:D85)</f>
        <v>3652.666666666667</v>
      </c>
      <c r="Q85" s="67">
        <f>AVERAGE(E74:E85)</f>
        <v>1021.833333333333</v>
      </c>
      <c r="R85" s="67">
        <f>AVERAGE(F74:F85)</f>
        <v>3515.5</v>
      </c>
      <c r="S85" s="67">
        <f>AVERAGE(G74:G85)</f>
        <v>3213.583333333333</v>
      </c>
      <c r="T85" s="52"/>
      <c r="U85" s="63">
        <v>11258.20248734</v>
      </c>
      <c r="V85" s="63">
        <v>8442.784963</v>
      </c>
      <c r="W85" s="63">
        <v>2615</v>
      </c>
      <c r="X85" s="63">
        <v>7181</v>
      </c>
      <c r="Y85" s="65">
        <f>AVERAGE(U74:U85)</f>
        <v>11651.1033333825</v>
      </c>
      <c r="Z85" s="65">
        <f>AVERAGE(V74:V85)</f>
        <v>8762.439967583334</v>
      </c>
      <c r="AA85" s="65">
        <f>AVERAGE(W74:W85)</f>
        <v>1645.833333333333</v>
      </c>
      <c r="AB85" s="65">
        <f>AVERAGE(X74:X85)</f>
        <v>7599.546069333333</v>
      </c>
      <c r="AC85" s="65"/>
      <c r="AD85" s="53">
        <v>4.009593389675976</v>
      </c>
      <c r="AE85" s="53">
        <v>3.331382948676402</v>
      </c>
      <c r="AF85" s="53">
        <f>AVERAGE(AD74:AD85)</f>
        <v>4.044413907825444</v>
      </c>
      <c r="AG85" s="53">
        <f>AVERAGE(AE74:AE85)</f>
        <v>3.336791178414025</v>
      </c>
      <c r="AH85" s="20"/>
      <c r="AI85" s="54">
        <v>145.7</v>
      </c>
      <c r="AJ85" s="54">
        <v>711.4</v>
      </c>
      <c r="AK85" s="54">
        <v>202.4</v>
      </c>
      <c r="AL85" s="54">
        <v>707.9</v>
      </c>
      <c r="AM85" s="55">
        <v>2697.320334486109</v>
      </c>
      <c r="AN85" s="56">
        <v>76.294</v>
      </c>
      <c r="AO85" s="56">
        <v>50.068</v>
      </c>
      <c r="AP85" s="56">
        <f>AVERAGE(AI80:AI85)</f>
        <v>162.3833333333333</v>
      </c>
      <c r="AQ85" s="56">
        <f>AVERAGE(AJ80:AJ85)</f>
        <v>739.6999999999999</v>
      </c>
      <c r="AR85" s="56">
        <f>AVERAGE(AK80:AK85)</f>
        <v>212.35</v>
      </c>
      <c r="AS85" s="56">
        <f>AVERAGE(AL80:AL85)</f>
        <v>753.5666666666666</v>
      </c>
      <c r="AT85" s="56">
        <f>AVERAGE(AM80:AM85)</f>
        <v>2753.666957734215</v>
      </c>
      <c r="AU85" s="56">
        <f>AVERAGE(AN80:AN85)</f>
        <v>97.40761666666667</v>
      </c>
      <c r="AV85" s="56">
        <f>AVERAGE(AO80:AO85)</f>
        <v>55.2365</v>
      </c>
      <c r="AW85" s="53">
        <f>AVERAGE(AI74:AI85)</f>
        <v>159.2833333333333</v>
      </c>
      <c r="AX85" s="53">
        <f>AVERAGE(AJ74:AJ85)</f>
        <v>719.275</v>
      </c>
      <c r="AY85" s="53">
        <f>AVERAGE(AK74:AK85)</f>
        <v>212.6166666666667</v>
      </c>
      <c r="AZ85" s="53">
        <f>AVERAGE(AL74:AL85)</f>
        <v>729.9333333333334</v>
      </c>
      <c r="BA85" s="53">
        <f>AVERAGE(AM74:AM85)</f>
        <v>2765.544820899464</v>
      </c>
      <c r="BB85" s="53">
        <f>AVERAGE(AN74:AN85)</f>
        <v>91.29839166666666</v>
      </c>
      <c r="BC85" s="53">
        <f>AVERAGE(AO74:AO85)</f>
        <v>51.013</v>
      </c>
      <c r="BD85" s="53"/>
      <c r="BE85" s="57">
        <v>75640</v>
      </c>
      <c r="BF85" s="57">
        <v>0</v>
      </c>
      <c r="BG85" s="7"/>
      <c r="BH85" s="60">
        <v>943.2</v>
      </c>
      <c r="BI85" s="60">
        <v>1395.6</v>
      </c>
      <c r="BJ85" s="60">
        <v>539.4</v>
      </c>
      <c r="BK85" s="60">
        <v>5402.1</v>
      </c>
      <c r="BL85" s="60">
        <v>3898.5</v>
      </c>
      <c r="BM85" s="60">
        <v>5440.8</v>
      </c>
      <c r="BN85" s="60">
        <v>2138.6</v>
      </c>
      <c r="BO85" s="60">
        <v>372.8</v>
      </c>
      <c r="BP85" s="60"/>
      <c r="BQ85" s="60">
        <v>36967.7</v>
      </c>
      <c r="BR85" s="60">
        <v>84180.3</v>
      </c>
      <c r="BS85" s="60">
        <v>29947.9</v>
      </c>
      <c r="BT85" s="60">
        <v>33241.7</v>
      </c>
      <c r="BU85" s="60">
        <v>13977.7</v>
      </c>
      <c r="BV85" s="60">
        <v>48329.7</v>
      </c>
      <c r="BW85" s="60">
        <v>10400.5</v>
      </c>
      <c r="BX85" s="60">
        <v>67734.5</v>
      </c>
      <c r="BY85" s="60">
        <v>2089</v>
      </c>
      <c r="BZ85" s="60">
        <v>2778.1</v>
      </c>
      <c r="CA85" s="60"/>
      <c r="CB85" s="60">
        <f>AVERAGE(BH74:BH85)</f>
        <v>2302.591666666667</v>
      </c>
      <c r="CC85" s="60">
        <f>AVERAGE(BI74:BI85)</f>
        <v>834.8250000000002</v>
      </c>
      <c r="CD85" s="60">
        <f>AVERAGE(BJ74:BJ85)</f>
        <v>600.9833333333332</v>
      </c>
      <c r="CE85" s="60">
        <f>AVERAGE(BK74:BK85)</f>
        <v>6182.900000000001</v>
      </c>
      <c r="CF85" s="60">
        <f>AVERAGE(BL74:BL85)</f>
        <v>3472.125</v>
      </c>
      <c r="CG85" s="60">
        <f>AVERAGE(BM74:BM85)</f>
        <v>6243.416666666667</v>
      </c>
      <c r="CH85" s="60">
        <f>AVERAGE(BN74:BN85)</f>
        <v>1416.891666666666</v>
      </c>
      <c r="CI85" s="60">
        <f>AVERAGE(BO74:BO85)</f>
        <v>314.1333333333333</v>
      </c>
      <c r="CJ85" s="60"/>
      <c r="CK85" s="60">
        <f>AVERAGE(BQ74:BQ85)</f>
        <v>43941.983333333330</v>
      </c>
      <c r="CL85" s="60">
        <f>AVERAGE(BR74:BR85)</f>
        <v>84688.149999999994</v>
      </c>
      <c r="CM85" s="60">
        <f>AVERAGE(BS74:BS85)</f>
        <v>32277.616666666669</v>
      </c>
      <c r="CN85" s="60">
        <f>AVERAGE(BT74:BT85)</f>
        <v>29544.341666666671</v>
      </c>
      <c r="CO85" s="60">
        <f>AVERAGE(BU74:BU85)</f>
        <v>14883.875</v>
      </c>
      <c r="CP85" s="60">
        <f>AVERAGE(BV74:BV85)</f>
        <v>46976.625</v>
      </c>
      <c r="CQ85" s="60">
        <f>AVERAGE(BW74:BW85)</f>
        <v>10149.591666666667</v>
      </c>
      <c r="CR85" s="60">
        <f>AVERAGE(BX74:BX85)</f>
        <v>66337.441666666666</v>
      </c>
      <c r="CS85" s="60">
        <f>AVERAGE(BY74:BY85)</f>
        <v>2392.391666666667</v>
      </c>
      <c r="CT85" s="60">
        <f>AVERAGE(BZ74:BZ85)</f>
        <v>3180.725</v>
      </c>
      <c r="CU85" s="7"/>
      <c r="CV85" s="61">
        <v>505589954.7039269</v>
      </c>
      <c r="CW85" s="61">
        <v>1089545.3</v>
      </c>
      <c r="CX85" s="26">
        <v>10.8</v>
      </c>
      <c r="CY85" s="26">
        <v>56</v>
      </c>
      <c r="CZ85" s="7"/>
      <c r="DA85" s="62">
        <v>767.50848</v>
      </c>
      <c r="DB85" s="62">
        <v>721.03824</v>
      </c>
      <c r="DC85" s="62">
        <v>745.02288</v>
      </c>
      <c r="DD85" s="62">
        <v>614.6064</v>
      </c>
      <c r="DE85" s="62">
        <v>682.0631999999999</v>
      </c>
      <c r="DF85" s="62">
        <v>736.02864</v>
      </c>
      <c r="DG85" s="62">
        <v>744.2733599999999</v>
      </c>
      <c r="DH85" s="62">
        <v>781.7493599999999</v>
      </c>
      <c r="DI85" s="62">
        <v>1349.136</v>
      </c>
      <c r="DJ85" s="62">
        <v>2576.84976</v>
      </c>
      <c r="DK85" s="11"/>
      <c r="DL85" s="2"/>
      <c r="DM85" s="4"/>
      <c r="DN85" s="63">
        <v>306.4061933333334</v>
      </c>
      <c r="DO85" s="64">
        <f>AVERAGE(DN74:DN85)</f>
        <v>316.7017766218639</v>
      </c>
    </row>
    <row r="86" ht="12.75" customHeight="1">
      <c r="A86" s="50">
        <v>41548</v>
      </c>
      <c r="B86" s="51">
        <v>3723</v>
      </c>
      <c r="C86" s="51">
        <v>3126</v>
      </c>
      <c r="D86" s="51">
        <v>4126</v>
      </c>
      <c r="E86" s="51">
        <v>994</v>
      </c>
      <c r="F86" s="51">
        <v>3945</v>
      </c>
      <c r="G86" s="51">
        <v>3592</v>
      </c>
      <c r="H86" s="66">
        <f>AVERAGE(B81:B86)</f>
        <v>3691.5</v>
      </c>
      <c r="I86" s="66">
        <f>AVERAGE(C81:C86)</f>
        <v>3148.833333333333</v>
      </c>
      <c r="J86" s="66">
        <f>AVERAGE(D81:D86)</f>
        <v>4069.333333333333</v>
      </c>
      <c r="K86" s="66">
        <f>AVERAGE(E81:E86)</f>
        <v>1022.666666666667</v>
      </c>
      <c r="L86" s="66">
        <f>AVERAGE(F81:F86)</f>
        <v>3719.333333333333</v>
      </c>
      <c r="M86" s="66">
        <f>AVERAGE(G81:G86)</f>
        <v>3367.166666666667</v>
      </c>
      <c r="N86" s="67">
        <f>AVERAGE(B75:B86)</f>
        <v>3371</v>
      </c>
      <c r="O86" s="67">
        <f>AVERAGE(C75:C86)</f>
        <v>2925.083333333333</v>
      </c>
      <c r="P86" s="67">
        <f>AVERAGE(D75:D86)</f>
        <v>3731.5</v>
      </c>
      <c r="Q86" s="67">
        <f>AVERAGE(E75:E86)</f>
        <v>1021.333333333333</v>
      </c>
      <c r="R86" s="67">
        <f>AVERAGE(F75:F86)</f>
        <v>3557.75</v>
      </c>
      <c r="S86" s="67">
        <f>AVERAGE(G75:G86)</f>
        <v>3261</v>
      </c>
      <c r="T86" s="52"/>
      <c r="U86" s="63">
        <v>11501.39861201</v>
      </c>
      <c r="V86" s="63">
        <v>8647.252316</v>
      </c>
      <c r="W86" s="63">
        <v>3156</v>
      </c>
      <c r="X86" s="63">
        <v>7473</v>
      </c>
      <c r="Y86" s="65">
        <f>AVERAGE(U75:U86)</f>
        <v>11692.303217716666</v>
      </c>
      <c r="Z86" s="65">
        <f>AVERAGE(V75:V86)</f>
        <v>8796.79432725</v>
      </c>
      <c r="AA86" s="65">
        <f>AVERAGE(W75:W86)</f>
        <v>1659.333333333333</v>
      </c>
      <c r="AB86" s="65">
        <f>AVERAGE(X75:X86)</f>
        <v>7607.414314000001</v>
      </c>
      <c r="AC86" s="65"/>
      <c r="AD86" s="53">
        <v>4.091180530664088</v>
      </c>
      <c r="AE86" s="53">
        <v>3.330790068109271</v>
      </c>
      <c r="AF86" s="53">
        <f>AVERAGE(AD75:AD86)</f>
        <v>4.041716900531443</v>
      </c>
      <c r="AG86" s="53">
        <f>AVERAGE(AE75:AE86)</f>
        <v>3.335816959869896</v>
      </c>
      <c r="AH86" s="20"/>
      <c r="AI86" s="54">
        <v>158.7</v>
      </c>
      <c r="AJ86" s="54">
        <v>735.8</v>
      </c>
      <c r="AK86" s="54">
        <v>220.1</v>
      </c>
      <c r="AL86" s="54">
        <v>751.9</v>
      </c>
      <c r="AM86" s="55">
        <v>2803.657778050422</v>
      </c>
      <c r="AN86" s="56">
        <v>85.47499999999999</v>
      </c>
      <c r="AO86" s="56">
        <v>48.738</v>
      </c>
      <c r="AP86" s="56">
        <f>AVERAGE(AI81:AI86)</f>
        <v>159.6</v>
      </c>
      <c r="AQ86" s="56">
        <f>AVERAGE(AJ81:AJ86)</f>
        <v>739.9166666666666</v>
      </c>
      <c r="AR86" s="56">
        <f>AVERAGE(AK81:AK86)</f>
        <v>213.7333333333333</v>
      </c>
      <c r="AS86" s="56">
        <f>AVERAGE(AL81:AL86)</f>
        <v>753.3833333333333</v>
      </c>
      <c r="AT86" s="56">
        <f>AVERAGE(AM81:AM86)</f>
        <v>2750.793011395186</v>
      </c>
      <c r="AU86" s="56">
        <f>AVERAGE(AN81:AN86)</f>
        <v>94.80428333333333</v>
      </c>
      <c r="AV86" s="56">
        <f>AVERAGE(AO81:AO86)</f>
        <v>53.5025</v>
      </c>
      <c r="AW86" s="53">
        <f>AVERAGE(AI75:AI86)</f>
        <v>160.125</v>
      </c>
      <c r="AX86" s="53">
        <f>AVERAGE(AJ75:AJ86)</f>
        <v>720.6083333333332</v>
      </c>
      <c r="AY86" s="53">
        <f>AVERAGE(AK75:AK86)</f>
        <v>212.55</v>
      </c>
      <c r="AZ86" s="53">
        <f>AVERAGE(AL75:AL86)</f>
        <v>729.6333333333332</v>
      </c>
      <c r="BA86" s="53">
        <f>AVERAGE(AM75:AM86)</f>
        <v>2764.499635737</v>
      </c>
      <c r="BB86" s="53">
        <f>AVERAGE(AN75:AN86)</f>
        <v>92.43039166666665</v>
      </c>
      <c r="BC86" s="53">
        <f>AVERAGE(AO75:AO86)</f>
        <v>51.31991666666666</v>
      </c>
      <c r="BD86" s="53"/>
      <c r="BE86" s="57">
        <v>56728</v>
      </c>
      <c r="BF86" s="57">
        <v>0</v>
      </c>
      <c r="BG86" s="7"/>
      <c r="BH86" s="60">
        <v>1334.5</v>
      </c>
      <c r="BI86" s="60">
        <v>656.1</v>
      </c>
      <c r="BJ86" s="60">
        <v>847.8</v>
      </c>
      <c r="BK86" s="60">
        <v>6424.6</v>
      </c>
      <c r="BL86" s="60">
        <v>2914.1</v>
      </c>
      <c r="BM86" s="60">
        <v>6665.4</v>
      </c>
      <c r="BN86" s="60">
        <v>1507.3</v>
      </c>
      <c r="BO86" s="60">
        <v>332.3</v>
      </c>
      <c r="BP86" s="60"/>
      <c r="BQ86" s="60">
        <v>47327.9</v>
      </c>
      <c r="BR86" s="60">
        <v>86857.100000000006</v>
      </c>
      <c r="BS86" s="60">
        <v>35544.2</v>
      </c>
      <c r="BT86" s="60">
        <v>30350.6</v>
      </c>
      <c r="BU86" s="60">
        <v>13940.2</v>
      </c>
      <c r="BV86" s="60">
        <v>48893.3</v>
      </c>
      <c r="BW86" s="60">
        <v>12591.5</v>
      </c>
      <c r="BX86" s="60">
        <v>70519.3</v>
      </c>
      <c r="BY86" s="60">
        <v>2175.6</v>
      </c>
      <c r="BZ86" s="60">
        <v>3214.2</v>
      </c>
      <c r="CA86" s="60"/>
      <c r="CB86" s="60">
        <f>AVERAGE(BH75:BH86)</f>
        <v>2261.175</v>
      </c>
      <c r="CC86" s="60">
        <f>AVERAGE(BI75:BI86)</f>
        <v>833.7416666666667</v>
      </c>
      <c r="CD86" s="60">
        <f>AVERAGE(BJ75:BJ86)</f>
        <v>622.2666666666667</v>
      </c>
      <c r="CE86" s="60">
        <f>AVERAGE(BK75:BK86)</f>
        <v>6218.341666666667</v>
      </c>
      <c r="CF86" s="60">
        <f>AVERAGE(BL75:BL86)</f>
        <v>3627.841666666667</v>
      </c>
      <c r="CG86" s="60">
        <f>AVERAGE(BM75:BM86)</f>
        <v>6275.366666666666</v>
      </c>
      <c r="CH86" s="60">
        <f>AVERAGE(BN75:BN86)</f>
        <v>1355.033333333333</v>
      </c>
      <c r="CI86" s="60">
        <f>AVERAGE(BO75:BO86)</f>
        <v>321.525</v>
      </c>
      <c r="CJ86" s="60"/>
      <c r="CK86" s="60">
        <f>AVERAGE(BQ75:BQ86)</f>
        <v>44387.65</v>
      </c>
      <c r="CL86" s="60">
        <f>AVERAGE(BR75:BR86)</f>
        <v>84511.024999999994</v>
      </c>
      <c r="CM86" s="60">
        <f>AVERAGE(BS75:BS86)</f>
        <v>32636.608333333337</v>
      </c>
      <c r="CN86" s="60">
        <f>AVERAGE(BT75:BT86)</f>
        <v>29573.125</v>
      </c>
      <c r="CO86" s="60">
        <f>AVERAGE(BU75:BU86)</f>
        <v>14790.05</v>
      </c>
      <c r="CP86" s="60">
        <f>AVERAGE(BV75:BV86)</f>
        <v>47044.116666666669</v>
      </c>
      <c r="CQ86" s="60">
        <f>AVERAGE(BW75:BW86)</f>
        <v>10308.433333333332</v>
      </c>
      <c r="CR86" s="60">
        <f>AVERAGE(BX75:BX86)</f>
        <v>66012.150000000009</v>
      </c>
      <c r="CS86" s="60">
        <f>AVERAGE(BY75:BY86)</f>
        <v>2313.841666666667</v>
      </c>
      <c r="CT86" s="60">
        <f>AVERAGE(BZ75:BZ86)</f>
        <v>3153.75</v>
      </c>
      <c r="CU86" s="7"/>
      <c r="CV86" s="61">
        <v>505686504.0779809</v>
      </c>
      <c r="CW86" s="61">
        <v>1126091.866666667</v>
      </c>
      <c r="CX86" s="26">
        <v>10.7</v>
      </c>
      <c r="CY86" s="26">
        <v>56.6</v>
      </c>
      <c r="CZ86" s="7"/>
      <c r="DA86" s="62">
        <v>723.95463</v>
      </c>
      <c r="DB86" s="62">
        <v>724.68812</v>
      </c>
      <c r="DC86" s="62">
        <v>741.55839</v>
      </c>
      <c r="DD86" s="62">
        <v>630.06791</v>
      </c>
      <c r="DE86" s="62">
        <v>671.1433499999999</v>
      </c>
      <c r="DF86" s="62">
        <v>722.48765</v>
      </c>
      <c r="DG86" s="62">
        <v>610.26368</v>
      </c>
      <c r="DH86" s="62">
        <v>646.20469</v>
      </c>
      <c r="DI86" s="62">
        <v>1173.584</v>
      </c>
      <c r="DJ86" s="62">
        <v>2383.10901</v>
      </c>
      <c r="DK86" s="11"/>
      <c r="DL86" s="2"/>
      <c r="DM86" s="4"/>
      <c r="DN86" s="63">
        <v>293.2562935483871</v>
      </c>
      <c r="DO86" s="64">
        <f>AVERAGE(DN75:DN86)</f>
        <v>315.2829790412187</v>
      </c>
    </row>
    <row r="87" ht="12.75" customHeight="1">
      <c r="A87" s="50">
        <v>41579</v>
      </c>
      <c r="B87" s="51">
        <v>3686</v>
      </c>
      <c r="C87" s="51">
        <v>3101</v>
      </c>
      <c r="D87" s="51">
        <v>4054</v>
      </c>
      <c r="E87" s="51">
        <v>1000</v>
      </c>
      <c r="F87" s="51">
        <v>3983</v>
      </c>
      <c r="G87" s="51">
        <v>3718</v>
      </c>
      <c r="H87" s="66">
        <f>AVERAGE(B82:B87)</f>
        <v>3687.833333333333</v>
      </c>
      <c r="I87" s="66">
        <f>AVERAGE(C82:C87)</f>
        <v>3149.833333333333</v>
      </c>
      <c r="J87" s="66">
        <f>AVERAGE(D82:D87)</f>
        <v>4086.666666666667</v>
      </c>
      <c r="K87" s="66">
        <f>AVERAGE(E82:E87)</f>
        <v>1017.666666666667</v>
      </c>
      <c r="L87" s="66">
        <f>AVERAGE(F82:F87)</f>
        <v>3801.833333333333</v>
      </c>
      <c r="M87" s="66">
        <f>AVERAGE(G82:G87)</f>
        <v>3462.5</v>
      </c>
      <c r="N87" s="67">
        <f>AVERAGE(B76:B87)</f>
        <v>3436.083333333333</v>
      </c>
      <c r="O87" s="67">
        <f>AVERAGE(C76:C87)</f>
        <v>2962</v>
      </c>
      <c r="P87" s="67">
        <f>AVERAGE(D76:D87)</f>
        <v>3797</v>
      </c>
      <c r="Q87" s="67">
        <f>AVERAGE(E76:E87)</f>
        <v>1018.833333333333</v>
      </c>
      <c r="R87" s="67">
        <f>AVERAGE(F76:F87)</f>
        <v>3604.833333333333</v>
      </c>
      <c r="S87" s="67">
        <f>AVERAGE(G76:G87)</f>
        <v>3311.25</v>
      </c>
      <c r="T87" s="52"/>
      <c r="U87" s="63">
        <v>11047.51043761</v>
      </c>
      <c r="V87" s="63">
        <v>8291.162827</v>
      </c>
      <c r="W87" s="63">
        <v>2961</v>
      </c>
      <c r="X87" s="63">
        <v>7259</v>
      </c>
      <c r="Y87" s="65">
        <f>AVERAGE(U76:U87)</f>
        <v>11731.512420850835</v>
      </c>
      <c r="Z87" s="65">
        <f>AVERAGE(V76:V87)</f>
        <v>8827.057896166667</v>
      </c>
      <c r="AA87" s="65">
        <f>AVERAGE(W76:W87)</f>
        <v>1668.75</v>
      </c>
      <c r="AB87" s="65">
        <f>AVERAGE(X76:X87)</f>
        <v>7607.239252666666</v>
      </c>
      <c r="AC87" s="65"/>
      <c r="AD87" s="53">
        <v>4.154188977147944</v>
      </c>
      <c r="AE87" s="53">
        <v>3.331595757438094</v>
      </c>
      <c r="AF87" s="53">
        <f>AVERAGE(AD76:AD87)</f>
        <v>4.039925666081994</v>
      </c>
      <c r="AG87" s="53">
        <f>AVERAGE(AE76:AE87)</f>
        <v>3.334964043926808</v>
      </c>
      <c r="AH87" s="20"/>
      <c r="AI87" s="54">
        <v>146.3</v>
      </c>
      <c r="AJ87" s="54">
        <v>695.5</v>
      </c>
      <c r="AK87" s="54">
        <v>214.2</v>
      </c>
      <c r="AL87" s="54">
        <v>669.3</v>
      </c>
      <c r="AM87" s="55">
        <v>2725.066369052949</v>
      </c>
      <c r="AN87" s="56">
        <v>81.629</v>
      </c>
      <c r="AO87" s="56">
        <v>46.312</v>
      </c>
      <c r="AP87" s="56">
        <f>AVERAGE(AI82:AI87)</f>
        <v>153.5666666666666</v>
      </c>
      <c r="AQ87" s="56">
        <f>AVERAGE(AJ82:AJ87)</f>
        <v>726.0500000000001</v>
      </c>
      <c r="AR87" s="56">
        <f>AVERAGE(AK82:AK87)</f>
        <v>211.4333333333334</v>
      </c>
      <c r="AS87" s="56">
        <f>AVERAGE(AL82:AL87)</f>
        <v>731.9666666666667</v>
      </c>
      <c r="AT87" s="56">
        <f>AVERAGE(AM82:AM87)</f>
        <v>2719.034775940206</v>
      </c>
      <c r="AU87" s="56">
        <f>AVERAGE(AN82:AN87)</f>
        <v>88.97928333333334</v>
      </c>
      <c r="AV87" s="56">
        <f>AVERAGE(AO82:AO87)</f>
        <v>50.67250000000001</v>
      </c>
      <c r="AW87" s="53">
        <f>AVERAGE(AI76:AI87)</f>
        <v>160.4333333333333</v>
      </c>
      <c r="AX87" s="53">
        <f>AVERAGE(AJ76:AJ87)</f>
        <v>721.7833333333334</v>
      </c>
      <c r="AY87" s="53">
        <f>AVERAGE(AK76:AK87)</f>
        <v>212.6416666666667</v>
      </c>
      <c r="AZ87" s="53">
        <f>AVERAGE(AL76:AL87)</f>
        <v>724.8249999999999</v>
      </c>
      <c r="BA87" s="53">
        <f>AVERAGE(AM76:AM87)</f>
        <v>2762.696833158079</v>
      </c>
      <c r="BB87" s="53">
        <f>AVERAGE(AN76:AN87)</f>
        <v>93.35080833333332</v>
      </c>
      <c r="BC87" s="53">
        <f>AVERAGE(AO76:AO87)</f>
        <v>51.57116666666666</v>
      </c>
      <c r="BD87" s="53"/>
      <c r="BE87" s="57">
        <v>41658</v>
      </c>
      <c r="BF87" s="57">
        <v>0</v>
      </c>
      <c r="BG87" s="7"/>
      <c r="BH87" s="60">
        <v>857.7</v>
      </c>
      <c r="BI87" s="60">
        <v>246.2</v>
      </c>
      <c r="BJ87" s="60">
        <v>482</v>
      </c>
      <c r="BK87" s="60">
        <v>5501.2</v>
      </c>
      <c r="BL87" s="60">
        <v>1958.1</v>
      </c>
      <c r="BM87" s="60">
        <v>6121.5</v>
      </c>
      <c r="BN87" s="60">
        <v>1209.6</v>
      </c>
      <c r="BO87" s="60">
        <v>429.4</v>
      </c>
      <c r="BP87" s="60"/>
      <c r="BQ87" s="60">
        <v>41476.3</v>
      </c>
      <c r="BR87" s="60">
        <v>79350</v>
      </c>
      <c r="BS87" s="60">
        <v>33201.9</v>
      </c>
      <c r="BT87" s="60">
        <v>28698</v>
      </c>
      <c r="BU87" s="60">
        <v>12967.1</v>
      </c>
      <c r="BV87" s="60">
        <v>44142</v>
      </c>
      <c r="BW87" s="60">
        <v>14647.6</v>
      </c>
      <c r="BX87" s="60">
        <v>68861.7</v>
      </c>
      <c r="BY87" s="60">
        <v>2023</v>
      </c>
      <c r="BZ87" s="60">
        <v>2993.1</v>
      </c>
      <c r="CA87" s="60"/>
      <c r="CB87" s="60">
        <f>AVERAGE(BH76:BH87)</f>
        <v>2216.091666666667</v>
      </c>
      <c r="CC87" s="60">
        <f>AVERAGE(BI76:BI87)</f>
        <v>818.225</v>
      </c>
      <c r="CD87" s="60">
        <f>AVERAGE(BJ76:BJ87)</f>
        <v>623.4666666666666</v>
      </c>
      <c r="CE87" s="60">
        <f>AVERAGE(BK76:BK87)</f>
        <v>6215.625</v>
      </c>
      <c r="CF87" s="60">
        <f>AVERAGE(BL76:BL87)</f>
        <v>3548.975</v>
      </c>
      <c r="CG87" s="60">
        <f>AVERAGE(BM76:BM87)</f>
        <v>6282.941666666667</v>
      </c>
      <c r="CH87" s="60">
        <f>AVERAGE(BN76:BN87)</f>
        <v>1268.5</v>
      </c>
      <c r="CI87" s="60">
        <f>AVERAGE(BO76:BO87)</f>
        <v>333.0833333333333</v>
      </c>
      <c r="CJ87" s="60"/>
      <c r="CK87" s="60">
        <f>AVERAGE(BQ76:BQ87)</f>
        <v>43930.175000000010</v>
      </c>
      <c r="CL87" s="60">
        <f>AVERAGE(BR76:BR87)</f>
        <v>84236.241666666654</v>
      </c>
      <c r="CM87" s="60">
        <f>AVERAGE(BS76:BS87)</f>
        <v>32765.758333333335</v>
      </c>
      <c r="CN87" s="60">
        <f>AVERAGE(BT76:BT87)</f>
        <v>29955.216666666671</v>
      </c>
      <c r="CO87" s="60">
        <f>AVERAGE(BU76:BU87)</f>
        <v>14639.758333333337</v>
      </c>
      <c r="CP87" s="60">
        <f>AVERAGE(BV76:BV87)</f>
        <v>47209.383333333331</v>
      </c>
      <c r="CQ87" s="60">
        <f>AVERAGE(BW76:BW87)</f>
        <v>10544.566666666668</v>
      </c>
      <c r="CR87" s="60">
        <f>AVERAGE(BX76:BX87)</f>
        <v>65552.099999999991</v>
      </c>
      <c r="CS87" s="60">
        <f>AVERAGE(BY76:BY87)</f>
        <v>2271.141666666666</v>
      </c>
      <c r="CT87" s="60">
        <f>AVERAGE(BZ76:BZ87)</f>
        <v>3122.174999999999</v>
      </c>
      <c r="CU87" s="7"/>
      <c r="CV87" s="61">
        <v>505783071.8894693</v>
      </c>
      <c r="CW87" s="61">
        <v>1126091.866666667</v>
      </c>
      <c r="CX87" s="26">
        <v>10.7</v>
      </c>
      <c r="CY87" s="26">
        <v>57</v>
      </c>
      <c r="CZ87" s="7"/>
      <c r="DA87" s="62">
        <v>738.10572</v>
      </c>
      <c r="DB87" s="62">
        <v>739.58786</v>
      </c>
      <c r="DC87" s="62">
        <v>759.59675</v>
      </c>
      <c r="DD87" s="62">
        <v>682.52547</v>
      </c>
      <c r="DE87" s="62">
        <v>824.06984</v>
      </c>
      <c r="DF87" s="62">
        <v>941.1589</v>
      </c>
      <c r="DG87" s="62">
        <v>663.99872</v>
      </c>
      <c r="DH87" s="62">
        <v>681.04333</v>
      </c>
      <c r="DI87" s="62">
        <v>1185.712</v>
      </c>
      <c r="DJ87" s="62">
        <v>2316.58482</v>
      </c>
      <c r="DK87" s="11"/>
      <c r="DL87" s="2"/>
      <c r="DM87" s="4"/>
      <c r="DN87" s="63">
        <v>282.9981766666667</v>
      </c>
      <c r="DO87" s="64">
        <f>AVERAGE(DN76:DN87)</f>
        <v>313.4698012634408</v>
      </c>
    </row>
    <row r="88" ht="12.75" customHeight="1">
      <c r="A88" s="50">
        <v>41609</v>
      </c>
      <c r="B88" s="51">
        <v>3745</v>
      </c>
      <c r="C88" s="51">
        <v>3232</v>
      </c>
      <c r="D88" s="51">
        <v>4087</v>
      </c>
      <c r="E88" s="51">
        <v>1035</v>
      </c>
      <c r="F88" s="51">
        <v>4013</v>
      </c>
      <c r="G88" s="51">
        <v>3822</v>
      </c>
      <c r="H88" s="66">
        <f>AVERAGE(B83:B88)</f>
        <v>3706.666666666667</v>
      </c>
      <c r="I88" s="66">
        <f>AVERAGE(C83:C88)</f>
        <v>3171.333333333333</v>
      </c>
      <c r="J88" s="66">
        <f>AVERAGE(D83:D88)</f>
        <v>4101.833333333333</v>
      </c>
      <c r="K88" s="66">
        <f>AVERAGE(E83:E88)</f>
        <v>1020.166666666667</v>
      </c>
      <c r="L88" s="66">
        <f>AVERAGE(F83:F88)</f>
        <v>3870.5</v>
      </c>
      <c r="M88" s="66">
        <f>AVERAGE(G83:G88)</f>
        <v>3560.333333333333</v>
      </c>
      <c r="N88" s="67">
        <f>AVERAGE(B77:B88)</f>
        <v>3502.166666666667</v>
      </c>
      <c r="O88" s="67">
        <f>AVERAGE(C77:C88)</f>
        <v>3010.333333333333</v>
      </c>
      <c r="P88" s="67">
        <f>AVERAGE(D77:D88)</f>
        <v>3856.25</v>
      </c>
      <c r="Q88" s="67">
        <f>AVERAGE(E77:E88)</f>
        <v>1017.583333333333</v>
      </c>
      <c r="R88" s="67">
        <f>AVERAGE(F77:F88)</f>
        <v>3655.916666666667</v>
      </c>
      <c r="S88" s="67">
        <f>AVERAGE(G77:G88)</f>
        <v>3367.083333333333</v>
      </c>
      <c r="T88" s="52"/>
      <c r="U88" s="63">
        <v>11674.62881234</v>
      </c>
      <c r="V88" s="63">
        <v>8755.719881000001</v>
      </c>
      <c r="W88" s="63">
        <v>2718</v>
      </c>
      <c r="X88" s="63">
        <v>7616</v>
      </c>
      <c r="Y88" s="65">
        <f>AVERAGE(U77:U88)</f>
        <v>11777.481488545835</v>
      </c>
      <c r="Z88" s="65">
        <f>AVERAGE(V77:V88)</f>
        <v>8861.534552916666</v>
      </c>
      <c r="AA88" s="65">
        <f>AVERAGE(W77:W88)</f>
        <v>1679</v>
      </c>
      <c r="AB88" s="65">
        <f>AVERAGE(X77:X88)</f>
        <v>7606.083333333333</v>
      </c>
      <c r="AC88" s="65"/>
      <c r="AD88" s="53">
        <v>4.149265273505687</v>
      </c>
      <c r="AE88" s="53">
        <v>3.33192220699393</v>
      </c>
      <c r="AF88" s="53">
        <f>AVERAGE(AD77:AD88)</f>
        <v>4.037523215940225</v>
      </c>
      <c r="AG88" s="53">
        <f>AVERAGE(AE77:AE88)</f>
        <v>3.334138562972336</v>
      </c>
      <c r="AH88" s="20"/>
      <c r="AI88" s="54">
        <v>167.8</v>
      </c>
      <c r="AJ88" s="54">
        <v>682.5</v>
      </c>
      <c r="AK88" s="54">
        <v>225.9</v>
      </c>
      <c r="AL88" s="54">
        <v>603.9</v>
      </c>
      <c r="AM88" s="55">
        <v>2809.483392672525</v>
      </c>
      <c r="AN88" s="56">
        <v>109.35</v>
      </c>
      <c r="AO88" s="56">
        <v>55.308</v>
      </c>
      <c r="AP88" s="56">
        <f>AVERAGE(AI83:AI88)</f>
        <v>154.5833333333333</v>
      </c>
      <c r="AQ88" s="56">
        <f>AVERAGE(AJ83:AJ88)</f>
        <v>718.4499999999999</v>
      </c>
      <c r="AR88" s="56">
        <f>AVERAGE(AK83:AK88)</f>
        <v>213.6</v>
      </c>
      <c r="AS88" s="56">
        <f>AVERAGE(AL83:AL88)</f>
        <v>713.0666666666666</v>
      </c>
      <c r="AT88" s="56">
        <f>AVERAGE(AM83:AM88)</f>
        <v>2744.915633405199</v>
      </c>
      <c r="AU88" s="56">
        <f>AVERAGE(AN83:AN88)</f>
        <v>90.28611666666667</v>
      </c>
      <c r="AV88" s="56">
        <f>AVERAGE(AO83:AO88)</f>
        <v>50.69900000000001</v>
      </c>
      <c r="AW88" s="53">
        <f>AVERAGE(AI77:AI88)</f>
        <v>161.2916666666667</v>
      </c>
      <c r="AX88" s="53">
        <f>AVERAGE(AJ77:AJ88)</f>
        <v>722.975</v>
      </c>
      <c r="AY88" s="53">
        <f>AVERAGE(AK77:AK88)</f>
        <v>213.35</v>
      </c>
      <c r="AZ88" s="53">
        <f>AVERAGE(AL77:AL88)</f>
        <v>726.1416666666665</v>
      </c>
      <c r="BA88" s="53">
        <f>AVERAGE(AM77:AM88)</f>
        <v>2764.812115880788</v>
      </c>
      <c r="BB88" s="53">
        <f>AVERAGE(AN77:AN88)</f>
        <v>94.62364166666664</v>
      </c>
      <c r="BC88" s="53">
        <f>AVERAGE(AO77:AO88)</f>
        <v>52.06833333333334</v>
      </c>
      <c r="BD88" s="20"/>
      <c r="BE88" s="57">
        <v>19918</v>
      </c>
      <c r="BF88" s="57">
        <v>0</v>
      </c>
      <c r="BG88" s="7"/>
      <c r="BH88" s="60">
        <v>1190.3</v>
      </c>
      <c r="BI88" s="60">
        <v>90.8</v>
      </c>
      <c r="BJ88" s="60">
        <v>552.5</v>
      </c>
      <c r="BK88" s="60">
        <v>5944.1</v>
      </c>
      <c r="BL88" s="60">
        <v>1146</v>
      </c>
      <c r="BM88" s="60">
        <v>7021.8</v>
      </c>
      <c r="BN88" s="60">
        <v>1326.6</v>
      </c>
      <c r="BO88" s="60">
        <v>287.1</v>
      </c>
      <c r="BP88" s="24"/>
      <c r="BQ88" s="60">
        <v>41802.5</v>
      </c>
      <c r="BR88" s="60">
        <v>90868</v>
      </c>
      <c r="BS88" s="60">
        <v>36459.1</v>
      </c>
      <c r="BT88" s="60">
        <v>28560.7</v>
      </c>
      <c r="BU88" s="60">
        <v>11958.1</v>
      </c>
      <c r="BV88" s="60">
        <v>50984.2</v>
      </c>
      <c r="BW88" s="60">
        <v>8242.1</v>
      </c>
      <c r="BX88" s="60">
        <v>61222.3</v>
      </c>
      <c r="BY88" s="60">
        <v>2360.5</v>
      </c>
      <c r="BZ88" s="60">
        <v>3364.8</v>
      </c>
      <c r="CA88" s="72"/>
      <c r="CB88" s="60">
        <f>AVERAGE(BH77:BH88)</f>
        <v>2160.266666666667</v>
      </c>
      <c r="CC88" s="60">
        <f>AVERAGE(BI77:BI88)</f>
        <v>768.4083333333333</v>
      </c>
      <c r="CD88" s="60">
        <f>AVERAGE(BJ77:BJ88)</f>
        <v>630.9499999999999</v>
      </c>
      <c r="CE88" s="60">
        <f>AVERAGE(BK77:BK88)</f>
        <v>6290.650000000001</v>
      </c>
      <c r="CF88" s="60">
        <f>AVERAGE(BL77:BL88)</f>
        <v>3499.466666666667</v>
      </c>
      <c r="CG88" s="60">
        <f>AVERAGE(BM77:BM88)</f>
        <v>6222.758333333334</v>
      </c>
      <c r="CH88" s="60">
        <f>AVERAGE(BN77:BN88)</f>
        <v>1291.3</v>
      </c>
      <c r="CI88" s="60">
        <f>AVERAGE(BO77:BO88)</f>
        <v>332.2</v>
      </c>
      <c r="CJ88" s="24"/>
      <c r="CK88" s="60">
        <f>AVERAGE(BQ77:BQ88)</f>
        <v>44140.175000000010</v>
      </c>
      <c r="CL88" s="60">
        <f>AVERAGE(BR77:BR88)</f>
        <v>85962.808333333334</v>
      </c>
      <c r="CM88" s="60">
        <f>AVERAGE(BS77:BS88)</f>
        <v>33895.808333333334</v>
      </c>
      <c r="CN88" s="60">
        <f>AVERAGE(BT77:BT88)</f>
        <v>30511.858333333334</v>
      </c>
      <c r="CO88" s="60">
        <f>AVERAGE(BU77:BU88)</f>
        <v>14575.75</v>
      </c>
      <c r="CP88" s="60">
        <f>AVERAGE(BV77:BV88)</f>
        <v>48270.55</v>
      </c>
      <c r="CQ88" s="60">
        <f>AVERAGE(BW77:BW88)</f>
        <v>10631.55</v>
      </c>
      <c r="CR88" s="60">
        <f>AVERAGE(BX77:BX88)</f>
        <v>65557.316666666666</v>
      </c>
      <c r="CS88" s="60">
        <f>AVERAGE(BY77:BY88)</f>
        <v>2307.083333333333</v>
      </c>
      <c r="CT88" s="60">
        <f>AVERAGE(BZ77:BZ88)</f>
        <v>3161.158333333333</v>
      </c>
      <c r="CU88" s="7"/>
      <c r="CV88" s="61">
        <v>505879658.1419131</v>
      </c>
      <c r="CW88" s="61">
        <v>1126091.866666667</v>
      </c>
      <c r="CX88" s="26">
        <v>10.6</v>
      </c>
      <c r="CY88" s="26">
        <v>56.5</v>
      </c>
      <c r="CZ88" s="7"/>
      <c r="DA88" s="62">
        <v>722.25681</v>
      </c>
      <c r="DB88" s="62">
        <v>717.14478</v>
      </c>
      <c r="DC88" s="62">
        <v>739.05348</v>
      </c>
      <c r="DD88" s="62">
        <v>666.02448</v>
      </c>
      <c r="DE88" s="62">
        <v>834.72147</v>
      </c>
      <c r="DF88" s="62">
        <v>926.73801</v>
      </c>
      <c r="DG88" s="62">
        <v>682.82115</v>
      </c>
      <c r="DH88" s="62">
        <v>671.13651</v>
      </c>
      <c r="DI88" s="62">
        <v>1168.464</v>
      </c>
      <c r="DJ88" s="62">
        <v>2097.39288</v>
      </c>
      <c r="DK88" s="11"/>
      <c r="DL88" s="2"/>
      <c r="DM88" s="4"/>
      <c r="DN88" s="63">
        <v>275.7097432258064</v>
      </c>
      <c r="DO88" s="64">
        <f>AVERAGE(DN77:DN88)</f>
        <v>310.9858981451613</v>
      </c>
    </row>
    <row r="89" ht="12.75" customHeight="1">
      <c r="A89" s="50">
        <v>41640</v>
      </c>
      <c r="B89" s="51">
        <v>3765</v>
      </c>
      <c r="C89" s="51">
        <v>3262</v>
      </c>
      <c r="D89" s="51">
        <v>4032</v>
      </c>
      <c r="E89" s="51">
        <v>1040</v>
      </c>
      <c r="F89" s="51">
        <v>4046</v>
      </c>
      <c r="G89" s="51">
        <v>3820</v>
      </c>
      <c r="H89" s="66">
        <f>AVERAGE(B84:B89)</f>
        <v>3730.666666666667</v>
      </c>
      <c r="I89" s="66">
        <f>AVERAGE(C84:C89)</f>
        <v>3194.333333333333</v>
      </c>
      <c r="J89" s="66">
        <f>AVERAGE(D84:D89)</f>
        <v>4098</v>
      </c>
      <c r="K89" s="66">
        <f>AVERAGE(E84:E89)</f>
        <v>1025.166666666667</v>
      </c>
      <c r="L89" s="66">
        <f>AVERAGE(F84:F89)</f>
        <v>3932.166666666667</v>
      </c>
      <c r="M89" s="66">
        <f>AVERAGE(G84:G89)</f>
        <v>3647.166666666667</v>
      </c>
      <c r="N89" s="67">
        <f>AVERAGE(B78:B89)</f>
        <v>3569.666666666667</v>
      </c>
      <c r="O89" s="67">
        <f>AVERAGE(C78:C89)</f>
        <v>3060.25</v>
      </c>
      <c r="P89" s="67">
        <f>AVERAGE(D78:D89)</f>
        <v>3914.25</v>
      </c>
      <c r="Q89" s="67">
        <f>AVERAGE(E78:E89)</f>
        <v>1016.75</v>
      </c>
      <c r="R89" s="67">
        <f>AVERAGE(F78:F89)</f>
        <v>3710.416666666667</v>
      </c>
      <c r="S89" s="67">
        <f>AVERAGE(G78:G89)</f>
        <v>3421.166666666667</v>
      </c>
      <c r="T89" s="7"/>
      <c r="U89" s="63">
        <v>12097.10706488</v>
      </c>
      <c r="V89" s="63">
        <v>9078.901628</v>
      </c>
      <c r="W89" s="63">
        <v>2473</v>
      </c>
      <c r="X89" s="63">
        <v>7846</v>
      </c>
      <c r="Y89" s="65">
        <f>AVERAGE(U78:U89)</f>
        <v>11826.754241935</v>
      </c>
      <c r="Z89" s="65">
        <f>AVERAGE(V78:V89)</f>
        <v>8901.296532083332</v>
      </c>
      <c r="AA89" s="65">
        <f>AVERAGE(W78:W89)</f>
        <v>1693.25</v>
      </c>
      <c r="AB89" s="65">
        <f>AVERAGE(X78:X89)</f>
        <v>7613.166666666667</v>
      </c>
      <c r="AC89" s="17"/>
      <c r="AD89" s="53">
        <v>4.09927445043517</v>
      </c>
      <c r="AE89" s="53">
        <v>3.33271055552275</v>
      </c>
      <c r="AF89" s="53">
        <f>AVERAGE(AD78:AD89)</f>
        <v>4.034129651457215</v>
      </c>
      <c r="AG89" s="53">
        <f>AVERAGE(AE78:AE89)</f>
        <v>3.333481741352758</v>
      </c>
      <c r="AH89" s="20"/>
      <c r="AI89" s="54">
        <v>171.7</v>
      </c>
      <c r="AJ89" s="54">
        <v>739.8</v>
      </c>
      <c r="AK89" s="54">
        <v>215.8</v>
      </c>
      <c r="AL89" s="54">
        <v>732.2</v>
      </c>
      <c r="AM89" s="55">
        <v>2832.9</v>
      </c>
      <c r="AN89" s="56">
        <v>107.673</v>
      </c>
      <c r="AO89" s="56">
        <v>53.098</v>
      </c>
      <c r="AP89" s="56">
        <f>AVERAGE(AI84:AI89)</f>
        <v>156.4333333333334</v>
      </c>
      <c r="AQ89" s="56">
        <f>AVERAGE(AJ84:AJ89)</f>
        <v>716.9499999999999</v>
      </c>
      <c r="AR89" s="56">
        <f>AVERAGE(AK84:AK89)</f>
        <v>213.95</v>
      </c>
      <c r="AS89" s="56">
        <f>AVERAGE(AL84:AL89)</f>
        <v>704.7666666666668</v>
      </c>
      <c r="AT89" s="56">
        <f>AVERAGE(AM84:AM89)</f>
        <v>2766.267153790931</v>
      </c>
      <c r="AU89" s="56">
        <f>AVERAGE(AN84:AN89)</f>
        <v>91.27294999999999</v>
      </c>
      <c r="AV89" s="56">
        <f>AVERAGE(AO84:AO89)</f>
        <v>50.368</v>
      </c>
      <c r="AW89" s="53">
        <f>AVERAGE(AI78:AI89)</f>
        <v>161.75</v>
      </c>
      <c r="AX89" s="53">
        <f>AVERAGE(AJ78:AJ89)</f>
        <v>724.3249999999999</v>
      </c>
      <c r="AY89" s="53">
        <f>AVERAGE(AK78:AK89)</f>
        <v>214.125</v>
      </c>
      <c r="AZ89" s="53">
        <f>AVERAGE(AL78:AL89)</f>
        <v>724.2333333333332</v>
      </c>
      <c r="BA89" s="53">
        <f>AVERAGE(AM78:AM89)</f>
        <v>2765.484034637720</v>
      </c>
      <c r="BB89" s="53">
        <f>AVERAGE(AN78:AN89)</f>
        <v>95.63164166666667</v>
      </c>
      <c r="BC89" s="53">
        <f>AVERAGE(AO78:AO89)</f>
        <v>52.50433333333333</v>
      </c>
      <c r="BD89" s="20"/>
      <c r="BE89" s="57">
        <v>7903</v>
      </c>
      <c r="BF89" s="57">
        <v>0</v>
      </c>
      <c r="BG89" s="7"/>
      <c r="BH89" s="60">
        <v>1518</v>
      </c>
      <c r="BI89" s="60">
        <v>57.1</v>
      </c>
      <c r="BJ89" s="60">
        <v>867.9</v>
      </c>
      <c r="BK89" s="60">
        <v>7587.2</v>
      </c>
      <c r="BL89" s="60">
        <v>8527.6</v>
      </c>
      <c r="BM89" s="60">
        <v>9052.5</v>
      </c>
      <c r="BN89" s="60">
        <v>1497.6</v>
      </c>
      <c r="BO89" s="60">
        <v>592.5</v>
      </c>
      <c r="BP89" s="24"/>
      <c r="BQ89" s="60">
        <v>50388.1</v>
      </c>
      <c r="BR89" s="60">
        <v>111601.2</v>
      </c>
      <c r="BS89" s="60">
        <v>50551.5</v>
      </c>
      <c r="BT89" s="60">
        <v>33129.8</v>
      </c>
      <c r="BU89" s="60">
        <v>14148.8</v>
      </c>
      <c r="BV89" s="60">
        <v>46794.7</v>
      </c>
      <c r="BW89" s="60">
        <v>12294</v>
      </c>
      <c r="BX89" s="60">
        <v>59786.3</v>
      </c>
      <c r="BY89" s="60">
        <v>2273.4</v>
      </c>
      <c r="BZ89" s="60">
        <v>2902.6</v>
      </c>
      <c r="CA89" s="72"/>
      <c r="CB89" s="60">
        <f>AVERAGE(BH78:BH89)</f>
        <v>2056.641666666667</v>
      </c>
      <c r="CC89" s="60">
        <f>AVERAGE(BI78:BI89)</f>
        <v>710.2916666666666</v>
      </c>
      <c r="CD89" s="60">
        <f>AVERAGE(BJ78:BJ89)</f>
        <v>648.9416666666666</v>
      </c>
      <c r="CE89" s="60">
        <f>AVERAGE(BK78:BK89)</f>
        <v>6440.966666666666</v>
      </c>
      <c r="CF89" s="60">
        <f>AVERAGE(BL78:BL89)</f>
        <v>4080.35</v>
      </c>
      <c r="CG89" s="60">
        <f>AVERAGE(BM78:BM89)</f>
        <v>6439.05</v>
      </c>
      <c r="CH89" s="60">
        <f>AVERAGE(BN78:BN89)</f>
        <v>1299.291666666667</v>
      </c>
      <c r="CI89" s="60">
        <f>AVERAGE(BO78:BO89)</f>
        <v>356.4333333333334</v>
      </c>
      <c r="CJ89" s="24"/>
      <c r="CK89" s="60">
        <f>AVERAGE(BQ78:BQ89)</f>
        <v>44373.350000000006</v>
      </c>
      <c r="CL89" s="60">
        <f>AVERAGE(BR78:BR89)</f>
        <v>87865.958333333328</v>
      </c>
      <c r="CM89" s="60">
        <f>AVERAGE(BS78:BS89)</f>
        <v>35174.591666666667</v>
      </c>
      <c r="CN89" s="60">
        <f>AVERAGE(BT78:BT89)</f>
        <v>31126.008333333331</v>
      </c>
      <c r="CO89" s="60">
        <f>AVERAGE(BU78:BU89)</f>
        <v>14588.408333333333</v>
      </c>
      <c r="CP89" s="60">
        <f>AVERAGE(BV78:BV89)</f>
        <v>48359.199999999990</v>
      </c>
      <c r="CQ89" s="60">
        <f>AVERAGE(BW78:BW89)</f>
        <v>10769.808333333334</v>
      </c>
      <c r="CR89" s="60">
        <f>AVERAGE(BX78:BX89)</f>
        <v>65327.058333333342</v>
      </c>
      <c r="CS89" s="60">
        <f>AVERAGE(BY78:BY89)</f>
        <v>2335.016666666666</v>
      </c>
      <c r="CT89" s="60">
        <f>AVERAGE(BZ78:BZ89)</f>
        <v>3163.966666666666</v>
      </c>
      <c r="CU89" s="7"/>
      <c r="CV89" s="61">
        <v>505976262.8388336</v>
      </c>
      <c r="CW89" s="61">
        <v>1083409.1</v>
      </c>
      <c r="CX89" s="26">
        <v>10.6</v>
      </c>
      <c r="CY89" s="26">
        <v>51.3</v>
      </c>
      <c r="CZ89" s="7"/>
      <c r="DA89" s="62">
        <v>691.71879</v>
      </c>
      <c r="DB89" s="62">
        <v>674.8476000000001</v>
      </c>
      <c r="DC89" s="62">
        <v>698.32056</v>
      </c>
      <c r="DD89" s="62">
        <v>634.50345</v>
      </c>
      <c r="DE89" s="62">
        <v>850.8948</v>
      </c>
      <c r="DF89" s="62">
        <v>932.31663</v>
      </c>
      <c r="DG89" s="62">
        <v>609.56343</v>
      </c>
      <c r="DH89" s="62">
        <v>631.56933</v>
      </c>
      <c r="DI89" s="62">
        <v>1206.65685</v>
      </c>
      <c r="DJ89" s="62">
        <v>2034.81222</v>
      </c>
      <c r="DK89" s="11"/>
      <c r="DL89" s="2"/>
      <c r="DM89" s="4"/>
      <c r="DN89" s="63">
        <v>283.3945580645161</v>
      </c>
      <c r="DO89" s="64">
        <f>AVERAGE(DN78:DN89)</f>
        <v>308.5470363172043</v>
      </c>
    </row>
    <row r="90" ht="12.75" customHeight="1">
      <c r="A90" s="50">
        <v>41671</v>
      </c>
      <c r="B90" s="51">
        <v>3783</v>
      </c>
      <c r="C90" s="51">
        <v>3309</v>
      </c>
      <c r="D90" s="51">
        <v>3764</v>
      </c>
      <c r="E90" s="51">
        <v>1030</v>
      </c>
      <c r="F90" s="51">
        <v>4043</v>
      </c>
      <c r="G90" s="51">
        <v>3818</v>
      </c>
      <c r="H90" s="66">
        <f>AVERAGE(B85:B90)</f>
        <v>3744.166666666667</v>
      </c>
      <c r="I90" s="66">
        <f>AVERAGE(C85:C90)</f>
        <v>3213.666666666667</v>
      </c>
      <c r="J90" s="66">
        <f>AVERAGE(D85:D90)</f>
        <v>4042.333333333333</v>
      </c>
      <c r="K90" s="66">
        <f>AVERAGE(E85:E90)</f>
        <v>1022</v>
      </c>
      <c r="L90" s="66">
        <f>AVERAGE(F85:F90)</f>
        <v>3984.833333333333</v>
      </c>
      <c r="M90" s="66">
        <f>AVERAGE(G85:G90)</f>
        <v>3711.5</v>
      </c>
      <c r="N90" s="67">
        <f>AVERAGE(B79:B90)</f>
        <v>3640.75</v>
      </c>
      <c r="O90" s="67">
        <f>AVERAGE(C79:C90)</f>
        <v>3116.166666666667</v>
      </c>
      <c r="P90" s="67">
        <f>AVERAGE(D79:D90)</f>
        <v>3952.083333333333</v>
      </c>
      <c r="Q90" s="67">
        <f>AVERAGE(E79:E90)</f>
        <v>1020.916666666667</v>
      </c>
      <c r="R90" s="67">
        <f>AVERAGE(F79:F90)</f>
        <v>3769</v>
      </c>
      <c r="S90" s="67">
        <f>AVERAGE(G79:G90)</f>
        <v>3475.833333333333</v>
      </c>
      <c r="T90" s="7"/>
      <c r="U90" s="63">
        <v>11283.62427657</v>
      </c>
      <c r="V90" s="63">
        <v>8495.157455</v>
      </c>
      <c r="W90" s="63">
        <v>1973</v>
      </c>
      <c r="X90" s="63">
        <v>7224</v>
      </c>
      <c r="Y90" s="65">
        <f>AVERAGE(U79:U90)</f>
        <v>11874.172210279163</v>
      </c>
      <c r="Z90" s="65">
        <f>AVERAGE(V79:V90)</f>
        <v>8940.236286249999</v>
      </c>
      <c r="AA90" s="65">
        <f>AVERAGE(W79:W90)</f>
        <v>1710.666666666667</v>
      </c>
      <c r="AB90" s="65">
        <f>AVERAGE(X79:X90)</f>
        <v>7619.5</v>
      </c>
      <c r="AC90" s="17"/>
      <c r="AD90" s="53">
        <v>4.085707031317428</v>
      </c>
      <c r="AE90" s="53">
        <v>3.333478402020889</v>
      </c>
      <c r="AF90" s="53">
        <f>AVERAGE(AD79:AD90)</f>
        <v>4.029772279644549</v>
      </c>
      <c r="AG90" s="53">
        <f>AVERAGE(AE79:AE90)</f>
        <v>3.333141452493333</v>
      </c>
      <c r="AH90" s="20"/>
      <c r="AI90" s="20">
        <v>157.9</v>
      </c>
      <c r="AJ90" s="20">
        <v>670.1</v>
      </c>
      <c r="AK90" s="20">
        <v>204.7</v>
      </c>
      <c r="AL90" s="20">
        <v>672.9</v>
      </c>
      <c r="AM90" s="20">
        <v>2639.8</v>
      </c>
      <c r="AN90" s="68"/>
      <c r="AO90" s="73"/>
      <c r="AP90" s="56">
        <f>AVERAGE(AI85:AI90)</f>
        <v>158.0166666666667</v>
      </c>
      <c r="AQ90" s="56">
        <f>AVERAGE(AJ85:AJ90)</f>
        <v>705.85</v>
      </c>
      <c r="AR90" s="56">
        <f>AVERAGE(AK85:AK90)</f>
        <v>213.85</v>
      </c>
      <c r="AS90" s="56">
        <f>AVERAGE(AL85:AL90)</f>
        <v>689.6833333333333</v>
      </c>
      <c r="AT90" s="56">
        <f>AVERAGE(AM85:AM90)</f>
        <v>2751.371312377001</v>
      </c>
      <c r="AU90" s="68"/>
      <c r="AV90" s="73"/>
      <c r="AW90" s="53">
        <f>AVERAGE(AI79:AI90)</f>
        <v>162.2166666666667</v>
      </c>
      <c r="AX90" s="53">
        <f>AVERAGE(AJ79:AJ90)</f>
        <v>724.9250000000001</v>
      </c>
      <c r="AY90" s="53">
        <f>AVERAGE(AK79:AK90)</f>
        <v>214.7083333333333</v>
      </c>
      <c r="AZ90" s="53">
        <f>AVERAGE(AL79:AL90)</f>
        <v>724.2666666666665</v>
      </c>
      <c r="BA90" s="53">
        <f>AVERAGE(AM79:AM90)</f>
        <v>2767.832097538773</v>
      </c>
      <c r="BB90" s="68"/>
      <c r="BC90" s="69"/>
      <c r="BD90" s="69"/>
      <c r="BE90" s="69"/>
      <c r="BF90" s="69"/>
      <c r="BG90" s="4"/>
      <c r="BH90" s="74">
        <v>1698.5</v>
      </c>
      <c r="BI90" s="74">
        <v>185.7</v>
      </c>
      <c r="BJ90" s="74">
        <v>566</v>
      </c>
      <c r="BK90" s="74">
        <v>7350.5</v>
      </c>
      <c r="BL90" s="74">
        <v>11746</v>
      </c>
      <c r="BM90" s="74">
        <v>8403.4</v>
      </c>
      <c r="BN90" s="74">
        <v>1029.2</v>
      </c>
      <c r="BO90" s="74">
        <v>544.8</v>
      </c>
      <c r="BP90" s="24"/>
      <c r="BQ90" s="60">
        <v>51520.4</v>
      </c>
      <c r="BR90" s="60">
        <v>98864.5</v>
      </c>
      <c r="BS90" s="60">
        <v>44276.5</v>
      </c>
      <c r="BT90" s="60">
        <v>32631.9</v>
      </c>
      <c r="BU90" s="60">
        <v>14532.5</v>
      </c>
      <c r="BV90" s="60">
        <v>47787.2</v>
      </c>
      <c r="BW90" s="60">
        <v>13144</v>
      </c>
      <c r="BX90" s="60">
        <v>63889.1</v>
      </c>
      <c r="BY90" s="60">
        <v>2212.4</v>
      </c>
      <c r="BZ90" s="60">
        <v>3120.6</v>
      </c>
      <c r="CA90" s="72"/>
      <c r="CB90" s="60">
        <f>AVERAGE(BH79:BH90)</f>
        <v>2069.575</v>
      </c>
      <c r="CC90" s="60">
        <f>AVERAGE(BI79:BI90)</f>
        <v>661.85</v>
      </c>
      <c r="CD90" s="60">
        <f>AVERAGE(BJ79:BJ90)</f>
        <v>658.8666666666667</v>
      </c>
      <c r="CE90" s="60">
        <f>AVERAGE(BK79:BK90)</f>
        <v>6614.908333333333</v>
      </c>
      <c r="CF90" s="60">
        <f>AVERAGE(BL79:BL90)</f>
        <v>4629.633333333332</v>
      </c>
      <c r="CG90" s="60">
        <f>AVERAGE(BM79:BM90)</f>
        <v>6619.7</v>
      </c>
      <c r="CH90" s="60">
        <f>AVERAGE(BN79:BN90)</f>
        <v>1285.558333333334</v>
      </c>
      <c r="CI90" s="60">
        <f>AVERAGE(BO79:BO90)</f>
        <v>372.9833333333333</v>
      </c>
      <c r="CJ90" s="24"/>
      <c r="CK90" s="60">
        <f>AVERAGE(BQ79:BQ90)</f>
        <v>44949.608333333337</v>
      </c>
      <c r="CL90" s="60">
        <f>AVERAGE(BR79:BR90)</f>
        <v>89531.308333333334</v>
      </c>
      <c r="CM90" s="60">
        <f>AVERAGE(BS79:BS90)</f>
        <v>36552.916666666664</v>
      </c>
      <c r="CN90" s="60">
        <f>AVERAGE(BT79:BT90)</f>
        <v>31551.3</v>
      </c>
      <c r="CO90" s="60">
        <f>AVERAGE(BU79:BU90)</f>
        <v>14557.591666666665</v>
      </c>
      <c r="CP90" s="60">
        <f>AVERAGE(BV79:BV90)</f>
        <v>48973.925</v>
      </c>
      <c r="CQ90" s="60">
        <f>AVERAGE(BW79:BW90)</f>
        <v>11013.975</v>
      </c>
      <c r="CR90" s="60">
        <f>AVERAGE(BX79:BX90)</f>
        <v>65557.8</v>
      </c>
      <c r="CS90" s="60">
        <f>AVERAGE(BY79:BY90)</f>
        <v>2389.483333333334</v>
      </c>
      <c r="CT90" s="60">
        <f>AVERAGE(BZ79:BZ90)</f>
        <v>3196.316666666666</v>
      </c>
      <c r="CU90" s="7"/>
      <c r="CV90" s="61">
        <v>506072885.9837533</v>
      </c>
      <c r="CW90" s="61">
        <v>1083409.1</v>
      </c>
      <c r="CX90" s="26">
        <v>10.5</v>
      </c>
      <c r="CY90" s="26">
        <v>53.3</v>
      </c>
      <c r="CZ90" s="7"/>
      <c r="DA90" s="62">
        <v>721.97545</v>
      </c>
      <c r="DB90" s="62">
        <v>692.65665</v>
      </c>
      <c r="DC90" s="62">
        <v>715.37872</v>
      </c>
      <c r="DD90" s="62">
        <v>665.53676</v>
      </c>
      <c r="DE90" s="62">
        <v>946.99724</v>
      </c>
      <c r="DF90" s="62">
        <v>1000.50405</v>
      </c>
      <c r="DG90" s="62">
        <v>577.58036</v>
      </c>
      <c r="DH90" s="62">
        <v>612.76292</v>
      </c>
      <c r="DI90" s="62">
        <v>1319.346</v>
      </c>
      <c r="DJ90" s="62">
        <v>2061.11164</v>
      </c>
      <c r="DK90" s="11"/>
      <c r="DL90" s="2"/>
      <c r="DM90" s="4"/>
      <c r="DN90" s="63">
        <v>288.3269464285714</v>
      </c>
      <c r="DO90" s="64">
        <f>AVERAGE(DN79:DN90)</f>
        <v>305.9172568529186</v>
      </c>
    </row>
    <row r="91" ht="12.75" customHeight="1">
      <c r="A91" s="50">
        <v>41699</v>
      </c>
      <c r="B91" s="51">
        <v>3720</v>
      </c>
      <c r="C91" s="51">
        <v>3237</v>
      </c>
      <c r="D91" s="51">
        <v>3679</v>
      </c>
      <c r="E91" s="51">
        <v>1000</v>
      </c>
      <c r="F91" s="51">
        <v>4002</v>
      </c>
      <c r="G91" s="51">
        <v>3736</v>
      </c>
      <c r="H91" s="66">
        <f>AVERAGE(B86:B91)</f>
        <v>3737</v>
      </c>
      <c r="I91" s="66">
        <f>AVERAGE(C86:C91)</f>
        <v>3211.166666666667</v>
      </c>
      <c r="J91" s="66">
        <f>AVERAGE(D86:D91)</f>
        <v>3957</v>
      </c>
      <c r="K91" s="66">
        <f>AVERAGE(E86:E91)</f>
        <v>1016.5</v>
      </c>
      <c r="L91" s="66">
        <f>AVERAGE(F86:F91)</f>
        <v>4005.333333333333</v>
      </c>
      <c r="M91" s="66">
        <f>AVERAGE(G86:G91)</f>
        <v>3751</v>
      </c>
      <c r="N91" s="67">
        <f>AVERAGE(B80:B91)</f>
        <v>3697.916666666667</v>
      </c>
      <c r="O91" s="67">
        <f>AVERAGE(C80:C91)</f>
        <v>3166.833333333333</v>
      </c>
      <c r="P91" s="67">
        <f>AVERAGE(D80:D91)</f>
        <v>3978.583333333333</v>
      </c>
      <c r="Q91" s="67">
        <f>AVERAGE(E80:E91)</f>
        <v>1024.25</v>
      </c>
      <c r="R91" s="67">
        <f>AVERAGE(F80:F91)</f>
        <v>3820.416666666667</v>
      </c>
      <c r="S91" s="67">
        <f>AVERAGE(G80:G91)</f>
        <v>3523.583333333333</v>
      </c>
      <c r="T91" s="7"/>
      <c r="U91" s="63">
        <v>12951.86776814</v>
      </c>
      <c r="V91" s="63">
        <v>9808.33518</v>
      </c>
      <c r="W91" s="63">
        <v>1735</v>
      </c>
      <c r="X91" s="63">
        <v>8089</v>
      </c>
      <c r="Y91" s="65">
        <f>AVERAGE(U80:U91)</f>
        <v>11939.175799348333</v>
      </c>
      <c r="Z91" s="65">
        <f>AVERAGE(V80:V91)</f>
        <v>8992.550785583333</v>
      </c>
      <c r="AA91" s="65">
        <f>AVERAGE(W80:W91)</f>
        <v>1734.75</v>
      </c>
      <c r="AB91" s="65">
        <f>AVERAGE(X80:X91)</f>
        <v>7625.416666666667</v>
      </c>
      <c r="AC91" s="17"/>
      <c r="AD91" s="53">
        <v>4.045811540840436</v>
      </c>
      <c r="AE91" s="53">
        <v>3.332447176096258</v>
      </c>
      <c r="AF91" s="53">
        <f>AVERAGE(AD80:AD91)</f>
        <v>4.023119500227643</v>
      </c>
      <c r="AG91" s="53">
        <f>AVERAGE(AE80:AE91)</f>
        <v>3.332705064019139</v>
      </c>
      <c r="AH91" s="20"/>
      <c r="AI91" s="20">
        <v>179.2</v>
      </c>
      <c r="AJ91" s="20">
        <v>760.8</v>
      </c>
      <c r="AK91" s="20">
        <v>224.1</v>
      </c>
      <c r="AL91" s="20">
        <v>726.1</v>
      </c>
      <c r="AM91" s="20">
        <v>2876</v>
      </c>
      <c r="AN91" s="11"/>
      <c r="AO91" s="4"/>
      <c r="AP91" s="56">
        <f>AVERAGE(AI86:AI91)</f>
        <v>163.6</v>
      </c>
      <c r="AQ91" s="56">
        <f>AVERAGE(AJ86:AJ91)</f>
        <v>714.0833333333334</v>
      </c>
      <c r="AR91" s="56">
        <f>AVERAGE(AK86:AK91)</f>
        <v>217.4666666666667</v>
      </c>
      <c r="AS91" s="56">
        <f>AVERAGE(AL86:AL91)</f>
        <v>692.7166666666667</v>
      </c>
      <c r="AT91" s="56">
        <f>AVERAGE(AM86:AM91)</f>
        <v>2781.151256629316</v>
      </c>
      <c r="AU91" s="11"/>
      <c r="AV91" s="4"/>
      <c r="AW91" s="53">
        <f>AVERAGE(AI80:AI91)</f>
        <v>162.9916666666667</v>
      </c>
      <c r="AX91" s="53">
        <f>AVERAGE(AJ80:AJ91)</f>
        <v>726.8916666666668</v>
      </c>
      <c r="AY91" s="53">
        <f>AVERAGE(AK80:AK91)</f>
        <v>214.9083333333333</v>
      </c>
      <c r="AZ91" s="53">
        <f>AVERAGE(AL80:AL91)</f>
        <v>723.1416666666665</v>
      </c>
      <c r="BA91" s="53">
        <f>AVERAGE(AM80:AM91)</f>
        <v>2767.409107181765</v>
      </c>
      <c r="BB91" s="11"/>
      <c r="BC91" s="2"/>
      <c r="BD91" s="2"/>
      <c r="BE91" s="2"/>
      <c r="BF91" s="2"/>
      <c r="BG91" s="4"/>
      <c r="BH91" s="74">
        <v>1308.3</v>
      </c>
      <c r="BI91" s="74">
        <v>189.9</v>
      </c>
      <c r="BJ91" s="74">
        <v>740.3</v>
      </c>
      <c r="BK91" s="74">
        <v>8428.5</v>
      </c>
      <c r="BL91" s="74">
        <v>6331.1</v>
      </c>
      <c r="BM91" s="74">
        <v>7949.3</v>
      </c>
      <c r="BN91" s="74">
        <v>1289.9</v>
      </c>
      <c r="BO91" s="74">
        <v>706.8</v>
      </c>
      <c r="BP91" s="24"/>
      <c r="BQ91" s="60">
        <v>59384</v>
      </c>
      <c r="BR91" s="60">
        <v>111236.4</v>
      </c>
      <c r="BS91" s="60">
        <v>52447.4</v>
      </c>
      <c r="BT91" s="60">
        <v>35980.6</v>
      </c>
      <c r="BU91" s="60">
        <v>13597.9</v>
      </c>
      <c r="BV91" s="60">
        <v>47818.8</v>
      </c>
      <c r="BW91" s="60">
        <v>13296.4</v>
      </c>
      <c r="BX91" s="60">
        <v>63762.3</v>
      </c>
      <c r="BY91" s="60">
        <v>2842.6</v>
      </c>
      <c r="BZ91" s="60">
        <v>3211</v>
      </c>
      <c r="CA91" s="72"/>
      <c r="CB91" s="60">
        <f>AVERAGE(BH80:BH91)</f>
        <v>1958.916666666667</v>
      </c>
      <c r="CC91" s="60">
        <f>AVERAGE(BI80:BI91)</f>
        <v>609.2166666666668</v>
      </c>
      <c r="CD91" s="60">
        <f>AVERAGE(BJ80:BJ91)</f>
        <v>678.8416666666666</v>
      </c>
      <c r="CE91" s="60">
        <f>AVERAGE(BK80:BK91)</f>
        <v>6761.033333333333</v>
      </c>
      <c r="CF91" s="60">
        <f>AVERAGE(BL80:BL91)</f>
        <v>4560.383333333333</v>
      </c>
      <c r="CG91" s="60">
        <f>AVERAGE(BM80:BM91)</f>
        <v>6697.916666666667</v>
      </c>
      <c r="CH91" s="60">
        <f>AVERAGE(BN80:BN91)</f>
        <v>1323.4</v>
      </c>
      <c r="CI91" s="60">
        <f>AVERAGE(BO80:BO91)</f>
        <v>388.3333333333333</v>
      </c>
      <c r="CJ91" s="24"/>
      <c r="CK91" s="60">
        <f>AVERAGE(BQ80:BQ91)</f>
        <v>46053.683333333342</v>
      </c>
      <c r="CL91" s="60">
        <f>AVERAGE(BR80:BR91)</f>
        <v>92623.7</v>
      </c>
      <c r="CM91" s="60">
        <f>AVERAGE(BS80:BS91)</f>
        <v>38455.558333333334</v>
      </c>
      <c r="CN91" s="60">
        <f>AVERAGE(BT80:BT91)</f>
        <v>32518.983333333326</v>
      </c>
      <c r="CO91" s="60">
        <f>AVERAGE(BU80:BU91)</f>
        <v>14471.025</v>
      </c>
      <c r="CP91" s="60">
        <f>AVERAGE(BV80:BV91)</f>
        <v>49224.583333333343</v>
      </c>
      <c r="CQ91" s="60">
        <f>AVERAGE(BW80:BW91)</f>
        <v>11130.25</v>
      </c>
      <c r="CR91" s="60">
        <f>AVERAGE(BX80:BX91)</f>
        <v>65409.358333333337</v>
      </c>
      <c r="CS91" s="60">
        <f>AVERAGE(BY80:BY91)</f>
        <v>2474.1</v>
      </c>
      <c r="CT91" s="60">
        <f>AVERAGE(BZ80:BZ91)</f>
        <v>3211.108333333333</v>
      </c>
      <c r="CU91" s="7"/>
      <c r="CV91" s="61">
        <v>506169527.580195</v>
      </c>
      <c r="CW91" s="61">
        <v>1083409.1</v>
      </c>
      <c r="CX91" s="61">
        <v>10.4</v>
      </c>
      <c r="CY91" s="26">
        <v>53.1</v>
      </c>
      <c r="CZ91" s="7"/>
      <c r="DA91" s="62">
        <v>724.81674</v>
      </c>
      <c r="DB91" s="62">
        <v>697.32868</v>
      </c>
      <c r="DC91" s="62">
        <v>737.11403</v>
      </c>
      <c r="DD91" s="62">
        <v>695.1585699999999</v>
      </c>
      <c r="DE91" s="62">
        <v>998.9739699999999</v>
      </c>
      <c r="DF91" s="62">
        <v>1008.37778</v>
      </c>
      <c r="DG91" s="62">
        <v>768.9423099999999</v>
      </c>
      <c r="DH91" s="62">
        <v>752.3048</v>
      </c>
      <c r="DI91" s="62">
        <v>1401.89106</v>
      </c>
      <c r="DJ91" s="62">
        <v>2006.62838</v>
      </c>
      <c r="DK91" s="11"/>
      <c r="DL91" s="2"/>
      <c r="DM91" s="4"/>
      <c r="DN91" s="63">
        <v>292.4416225806452</v>
      </c>
      <c r="DO91" s="64">
        <f>AVERAGE(DN80:DN91)</f>
        <v>303.3568504013057</v>
      </c>
    </row>
    <row r="92" ht="12.75" customHeight="1">
      <c r="A92" s="50">
        <v>41730</v>
      </c>
      <c r="B92" s="51">
        <v>3565</v>
      </c>
      <c r="C92" s="51">
        <v>3076</v>
      </c>
      <c r="D92" s="51">
        <v>3581</v>
      </c>
      <c r="E92" s="51">
        <v>960</v>
      </c>
      <c r="F92" s="51">
        <v>3996</v>
      </c>
      <c r="G92" s="51">
        <v>3607</v>
      </c>
      <c r="H92" s="66">
        <f>AVERAGE(B87:B92)</f>
        <v>3710.666666666667</v>
      </c>
      <c r="I92" s="66">
        <f>AVERAGE(C87:C92)</f>
        <v>3202.833333333333</v>
      </c>
      <c r="J92" s="66">
        <f>AVERAGE(D87:D92)</f>
        <v>3866.166666666667</v>
      </c>
      <c r="K92" s="66">
        <f>AVERAGE(E87:E92)</f>
        <v>1010.833333333333</v>
      </c>
      <c r="L92" s="66">
        <f>AVERAGE(F87:F92)</f>
        <v>4013.833333333333</v>
      </c>
      <c r="M92" s="66">
        <f>AVERAGE(G87:G92)</f>
        <v>3753.5</v>
      </c>
      <c r="N92" s="67">
        <f>AVERAGE(B81:B92)</f>
        <v>3701.083333333333</v>
      </c>
      <c r="O92" s="67">
        <f>AVERAGE(C81:C92)</f>
        <v>3175.833333333333</v>
      </c>
      <c r="P92" s="67">
        <f>AVERAGE(D81:D92)</f>
        <v>3967.75</v>
      </c>
      <c r="Q92" s="67">
        <f>AVERAGE(E81:E92)</f>
        <v>1016.75</v>
      </c>
      <c r="R92" s="67">
        <f>AVERAGE(F81:F92)</f>
        <v>3866.583333333333</v>
      </c>
      <c r="S92" s="67">
        <f>AVERAGE(G81:G92)</f>
        <v>3560.333333333333</v>
      </c>
      <c r="T92" s="7"/>
      <c r="U92" s="63">
        <v>13104.27992123</v>
      </c>
      <c r="V92" s="63">
        <v>9972.241726</v>
      </c>
      <c r="W92" s="68"/>
      <c r="X92" s="73"/>
      <c r="Y92" s="65">
        <f>AVERAGE(U81:U92)</f>
        <v>12020.7924106625</v>
      </c>
      <c r="Z92" s="65">
        <f>AVERAGE(V81:V92)</f>
        <v>9059.371092583335</v>
      </c>
      <c r="AA92" s="65">
        <f>AVERAGE(W81:W92)</f>
        <v>1804.363636363636</v>
      </c>
      <c r="AB92" s="65">
        <f>AVERAGE(X81:X92)</f>
        <v>7607.363636363636</v>
      </c>
      <c r="AC92" s="17"/>
      <c r="AD92" s="53">
        <v>3.989128641585707</v>
      </c>
      <c r="AE92" s="53">
        <v>3.333362947298568</v>
      </c>
      <c r="AF92" s="53">
        <f>AVERAGE(AD81:AD92)</f>
        <v>4.016950478389284</v>
      </c>
      <c r="AG92" s="53">
        <f>AVERAGE(AE81:AE92)</f>
        <v>3.332545627274877</v>
      </c>
      <c r="AH92" s="20"/>
      <c r="AI92" s="20">
        <v>181.6</v>
      </c>
      <c r="AJ92" s="20">
        <v>781.3</v>
      </c>
      <c r="AK92" s="20">
        <v>245.2</v>
      </c>
      <c r="AL92" s="20">
        <v>743.7</v>
      </c>
      <c r="AM92" s="20">
        <v>2843.4</v>
      </c>
      <c r="AN92" s="11"/>
      <c r="AO92" s="4"/>
      <c r="AP92" s="56">
        <f>AVERAGE(AI87:AI92)</f>
        <v>167.4166666666667</v>
      </c>
      <c r="AQ92" s="56">
        <f>AVERAGE(AJ87:AJ92)</f>
        <v>721.6666666666666</v>
      </c>
      <c r="AR92" s="56">
        <f>AVERAGE(AK87:AK92)</f>
        <v>221.65</v>
      </c>
      <c r="AS92" s="56">
        <f>AVERAGE(AL87:AL92)</f>
        <v>691.3499999999999</v>
      </c>
      <c r="AT92" s="56">
        <f>AVERAGE(AM87:AM92)</f>
        <v>2787.774960287579</v>
      </c>
      <c r="AU92" s="11"/>
      <c r="AV92" s="4"/>
      <c r="AW92" s="53">
        <f>AVERAGE(AI81:AI92)</f>
        <v>163.5083333333333</v>
      </c>
      <c r="AX92" s="53">
        <f>AVERAGE(AJ81:AJ92)</f>
        <v>730.7916666666666</v>
      </c>
      <c r="AY92" s="53">
        <f>AVERAGE(AK81:AK92)</f>
        <v>217.6916666666666</v>
      </c>
      <c r="AZ92" s="53">
        <f>AVERAGE(AL81:AL92)</f>
        <v>722.3666666666667</v>
      </c>
      <c r="BA92" s="53">
        <f>AVERAGE(AM81:AM92)</f>
        <v>2769.283985841382</v>
      </c>
      <c r="BB92" s="11"/>
      <c r="BC92" s="2"/>
      <c r="BD92" s="2"/>
      <c r="BE92" s="2"/>
      <c r="BF92" s="2"/>
      <c r="BG92" s="4"/>
      <c r="BH92" s="74">
        <v>909.8</v>
      </c>
      <c r="BI92" s="74">
        <v>208.1</v>
      </c>
      <c r="BJ92" s="74">
        <v>864.1</v>
      </c>
      <c r="BK92" s="74">
        <v>9539.6</v>
      </c>
      <c r="BL92" s="74">
        <v>3955.5</v>
      </c>
      <c r="BM92" s="74">
        <v>8370.4</v>
      </c>
      <c r="BN92" s="74">
        <v>1073.5</v>
      </c>
      <c r="BO92" s="74">
        <v>357.6</v>
      </c>
      <c r="BP92" s="24"/>
      <c r="BQ92" s="60">
        <v>58338.5</v>
      </c>
      <c r="BR92" s="60">
        <v>129876.1</v>
      </c>
      <c r="BS92" s="60">
        <v>66497.5</v>
      </c>
      <c r="BT92" s="60">
        <v>37825.5</v>
      </c>
      <c r="BU92" s="60">
        <v>14227.5</v>
      </c>
      <c r="BV92" s="60">
        <v>55456.8</v>
      </c>
      <c r="BW92" s="60">
        <v>15158.6</v>
      </c>
      <c r="BX92" s="60">
        <v>66602.2</v>
      </c>
      <c r="BY92" s="60">
        <v>3546.7</v>
      </c>
      <c r="BZ92" s="60">
        <v>3252.9</v>
      </c>
      <c r="CA92" s="72"/>
      <c r="CB92" s="60">
        <f>AVERAGE(BH81:BH92)</f>
        <v>1798.525</v>
      </c>
      <c r="CC92" s="60">
        <f>AVERAGE(BI81:BI92)</f>
        <v>578.1333333333333</v>
      </c>
      <c r="CD92" s="60">
        <f>AVERAGE(BJ81:BJ92)</f>
        <v>691.9833333333332</v>
      </c>
      <c r="CE92" s="60">
        <f>AVERAGE(BK81:BK92)</f>
        <v>6905.966666666667</v>
      </c>
      <c r="CF92" s="60">
        <f>AVERAGE(BL81:BL92)</f>
        <v>4513.908333333333</v>
      </c>
      <c r="CG92" s="60">
        <f>AVERAGE(BM81:BM92)</f>
        <v>6881.2</v>
      </c>
      <c r="CH92" s="60">
        <f>AVERAGE(BN81:BN92)</f>
        <v>1324.858333333333</v>
      </c>
      <c r="CI92" s="60">
        <f>AVERAGE(BO81:BO92)</f>
        <v>387.5416666666667</v>
      </c>
      <c r="CJ92" s="24"/>
      <c r="CK92" s="60">
        <f>AVERAGE(BQ81:BQ92)</f>
        <v>46729.783333333333</v>
      </c>
      <c r="CL92" s="60">
        <f>AVERAGE(BR81:BR92)</f>
        <v>96408.433333333334</v>
      </c>
      <c r="CM92" s="60">
        <f>AVERAGE(BS81:BS92)</f>
        <v>41034.508333333339</v>
      </c>
      <c r="CN92" s="60">
        <f>AVERAGE(BT81:BT92)</f>
        <v>33318.933333333334</v>
      </c>
      <c r="CO92" s="60">
        <f>AVERAGE(BU81:BU92)</f>
        <v>14249.616666666667</v>
      </c>
      <c r="CP92" s="60">
        <f>AVERAGE(BV81:BV92)</f>
        <v>49341.025000000016</v>
      </c>
      <c r="CQ92" s="60">
        <f>AVERAGE(BW81:BW92)</f>
        <v>11480.375</v>
      </c>
      <c r="CR92" s="60">
        <f>AVERAGE(BX81:BX92)</f>
        <v>65281.316666666673</v>
      </c>
      <c r="CS92" s="60">
        <f>AVERAGE(BY81:BY92)</f>
        <v>2584.575</v>
      </c>
      <c r="CT92" s="60">
        <f>AVERAGE(BZ81:BZ92)</f>
        <v>3177.083333333333</v>
      </c>
      <c r="CU92" s="7"/>
      <c r="CV92" s="75">
        <v>506266187.6316822</v>
      </c>
      <c r="CW92" s="76"/>
      <c r="CX92" s="26">
        <v>10.3</v>
      </c>
      <c r="CY92" s="26">
        <v>54</v>
      </c>
      <c r="CZ92" s="11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2"/>
      <c r="DL92" s="2"/>
      <c r="DM92" s="4"/>
      <c r="DN92" s="63">
        <v>295.0393566666667</v>
      </c>
      <c r="DO92" s="64">
        <f>AVERAGE(DN81:DN92)</f>
        <v>300.8790217901946</v>
      </c>
    </row>
    <row r="93" ht="12.75" customHeight="1">
      <c r="A93" s="50">
        <v>41760</v>
      </c>
      <c r="B93" s="51">
        <v>3387</v>
      </c>
      <c r="C93" s="51">
        <v>2890</v>
      </c>
      <c r="D93" s="51">
        <v>3515</v>
      </c>
      <c r="E93" s="51">
        <v>960</v>
      </c>
      <c r="F93" s="51">
        <v>3959</v>
      </c>
      <c r="G93" s="51">
        <v>3434</v>
      </c>
      <c r="H93" s="66">
        <f>AVERAGE(B88:B93)</f>
        <v>3660.833333333333</v>
      </c>
      <c r="I93" s="66">
        <f>AVERAGE(C88:C93)</f>
        <v>3167.666666666667</v>
      </c>
      <c r="J93" s="66">
        <f>AVERAGE(D88:D93)</f>
        <v>3776.333333333333</v>
      </c>
      <c r="K93" s="66">
        <f>AVERAGE(E88:E93)</f>
        <v>1004.166666666667</v>
      </c>
      <c r="L93" s="66">
        <f>AVERAGE(F88:F93)</f>
        <v>4009.833333333333</v>
      </c>
      <c r="M93" s="66">
        <f>AVERAGE(G88:G93)</f>
        <v>3706.166666666667</v>
      </c>
      <c r="N93" s="67">
        <f>AVERAGE(B82:B93)</f>
        <v>3674.333333333333</v>
      </c>
      <c r="O93" s="67">
        <f>AVERAGE(C82:C93)</f>
        <v>3158.75</v>
      </c>
      <c r="P93" s="67">
        <f>AVERAGE(D82:D93)</f>
        <v>3931.5</v>
      </c>
      <c r="Q93" s="67">
        <f>AVERAGE(E82:E93)</f>
        <v>1010.916666666667</v>
      </c>
      <c r="R93" s="67">
        <f>AVERAGE(F82:F93)</f>
        <v>3905.833333333333</v>
      </c>
      <c r="S93" s="67">
        <f>AVERAGE(G82:G93)</f>
        <v>3584.333333333333</v>
      </c>
      <c r="T93" s="7"/>
      <c r="U93" s="63">
        <v>13607.04201956</v>
      </c>
      <c r="V93" s="63">
        <v>10322.983251</v>
      </c>
      <c r="W93" s="11"/>
      <c r="X93" s="4"/>
      <c r="Y93" s="65">
        <f>AVERAGE(U82:U93)</f>
        <v>12072.143517514167</v>
      </c>
      <c r="Z93" s="65">
        <f>AVERAGE(V82:V93)</f>
        <v>9098.128097499999</v>
      </c>
      <c r="AA93" s="65">
        <f>AVERAGE(W82:W93)</f>
        <v>1926.8</v>
      </c>
      <c r="AB93" s="65">
        <f>AVERAGE(X82:X93)</f>
        <v>7560.1</v>
      </c>
      <c r="AC93" s="17"/>
      <c r="AD93" s="53">
        <v>3.912908215765269</v>
      </c>
      <c r="AE93" s="53">
        <v>3.334827533888282</v>
      </c>
      <c r="AF93" s="53">
        <f>AVERAGE(AD82:AD93)</f>
        <v>4.014411353014053</v>
      </c>
      <c r="AG93" s="53">
        <f>AVERAGE(AE82:AE93)</f>
        <v>3.332578712501181</v>
      </c>
      <c r="AH93" s="20"/>
      <c r="AI93" s="20">
        <v>184.3</v>
      </c>
      <c r="AJ93" s="20">
        <v>789.4</v>
      </c>
      <c r="AK93" s="20">
        <v>237.8</v>
      </c>
      <c r="AL93" s="20">
        <v>754.2</v>
      </c>
      <c r="AM93" s="20">
        <v>2879.2</v>
      </c>
      <c r="AN93" s="11"/>
      <c r="AO93" s="4"/>
      <c r="AP93" s="56">
        <f>AVERAGE(AI88:AI93)</f>
        <v>173.75</v>
      </c>
      <c r="AQ93" s="56">
        <f>AVERAGE(AJ88:AJ93)</f>
        <v>737.3166666666666</v>
      </c>
      <c r="AR93" s="56">
        <f>AVERAGE(AK88:AK93)</f>
        <v>225.5833333333333</v>
      </c>
      <c r="AS93" s="56">
        <f>AVERAGE(AL88:AL93)</f>
        <v>705.5</v>
      </c>
      <c r="AT93" s="56">
        <f>AVERAGE(AM88:AM93)</f>
        <v>2813.463898778754</v>
      </c>
      <c r="AU93" s="11"/>
      <c r="AV93" s="4"/>
      <c r="AW93" s="53">
        <f>AVERAGE(AI82:AI93)</f>
        <v>163.6583333333333</v>
      </c>
      <c r="AX93" s="53">
        <f>AVERAGE(AJ82:AJ93)</f>
        <v>731.6833333333334</v>
      </c>
      <c r="AY93" s="53">
        <f>AVERAGE(AK82:AK93)</f>
        <v>218.5083333333334</v>
      </c>
      <c r="AZ93" s="53">
        <f>AVERAGE(AL82:AL93)</f>
        <v>718.7333333333332</v>
      </c>
      <c r="BA93" s="53">
        <f>AVERAGE(AM82:AM93)</f>
        <v>2766.249337359480</v>
      </c>
      <c r="BB93" s="11"/>
      <c r="BC93" s="2"/>
      <c r="BD93" s="2"/>
      <c r="BE93" s="2"/>
      <c r="BF93" s="2"/>
      <c r="BG93" s="4"/>
      <c r="BH93" s="74">
        <v>896.1</v>
      </c>
      <c r="BI93" s="74">
        <v>196.8</v>
      </c>
      <c r="BJ93" s="74">
        <v>583.2</v>
      </c>
      <c r="BK93" s="74">
        <v>8504.9</v>
      </c>
      <c r="BL93" s="74">
        <v>2376.4</v>
      </c>
      <c r="BM93" s="74">
        <v>6448.4</v>
      </c>
      <c r="BN93" s="74">
        <v>1200.6</v>
      </c>
      <c r="BO93" s="74">
        <v>490.3</v>
      </c>
      <c r="BP93" s="24"/>
      <c r="BQ93" s="60">
        <v>58009</v>
      </c>
      <c r="BR93" s="60">
        <v>127359.1</v>
      </c>
      <c r="BS93" s="60">
        <v>59267.8</v>
      </c>
      <c r="BT93" s="60">
        <v>38362.1</v>
      </c>
      <c r="BU93" s="60">
        <v>15678.8</v>
      </c>
      <c r="BV93" s="60">
        <v>53025.3</v>
      </c>
      <c r="BW93" s="60">
        <v>12295.5</v>
      </c>
      <c r="BX93" s="60">
        <v>64545.1</v>
      </c>
      <c r="BY93" s="60">
        <v>3379.8</v>
      </c>
      <c r="BZ93" s="60">
        <v>2484.3</v>
      </c>
      <c r="CA93" s="72"/>
      <c r="CB93" s="60">
        <f>AVERAGE(BH82:BH93)</f>
        <v>1554.958333333333</v>
      </c>
      <c r="CC93" s="60">
        <f>AVERAGE(BI82:BI93)</f>
        <v>560.8166666666667</v>
      </c>
      <c r="CD93" s="60">
        <f>AVERAGE(BJ82:BJ93)</f>
        <v>679.6833333333333</v>
      </c>
      <c r="CE93" s="60">
        <f>AVERAGE(BK82:BK93)</f>
        <v>6964.191666666666</v>
      </c>
      <c r="CF93" s="60">
        <f>AVERAGE(BL82:BL93)</f>
        <v>4352.058333333333</v>
      </c>
      <c r="CG93" s="60">
        <f>AVERAGE(BM82:BM93)</f>
        <v>6902.149999999999</v>
      </c>
      <c r="CH93" s="60">
        <f>AVERAGE(BN82:BN93)</f>
        <v>1335.158333333334</v>
      </c>
      <c r="CI93" s="60">
        <f>AVERAGE(BO82:BO93)</f>
        <v>399.4</v>
      </c>
      <c r="CJ93" s="24"/>
      <c r="CK93" s="60">
        <f>AVERAGE(BQ82:BQ93)</f>
        <v>47793.008333333331</v>
      </c>
      <c r="CL93" s="60">
        <f>AVERAGE(BR82:BR93)</f>
        <v>98946.216666666674</v>
      </c>
      <c r="CM93" s="60">
        <f>AVERAGE(BS82:BS93)</f>
        <v>42543.05</v>
      </c>
      <c r="CN93" s="60">
        <f>AVERAGE(BT82:BT93)</f>
        <v>33537.225</v>
      </c>
      <c r="CO93" s="60">
        <f>AVERAGE(BU82:BU93)</f>
        <v>14100.958333333334</v>
      </c>
      <c r="CP93" s="60">
        <f>AVERAGE(BV82:BV93)</f>
        <v>49510.291666666679</v>
      </c>
      <c r="CQ93" s="60">
        <f>AVERAGE(BW82:BW93)</f>
        <v>11624.658333333333</v>
      </c>
      <c r="CR93" s="60">
        <f>AVERAGE(BX82:BX93)</f>
        <v>65036.625</v>
      </c>
      <c r="CS93" s="60">
        <f>AVERAGE(BY82:BY93)</f>
        <v>2610.9</v>
      </c>
      <c r="CT93" s="60">
        <f>AVERAGE(BZ82:BZ93)</f>
        <v>3122.266666666666</v>
      </c>
      <c r="CU93" s="7"/>
      <c r="CV93" s="75">
        <v>506362866.1417392</v>
      </c>
      <c r="CW93" s="52"/>
      <c r="CX93" s="26">
        <v>10.3</v>
      </c>
      <c r="CY93" s="68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4"/>
      <c r="DN93" s="63">
        <v>297.941235483871</v>
      </c>
      <c r="DO93" s="64">
        <f>AVERAGE(DN82:DN93)</f>
        <v>298.6067747471838</v>
      </c>
    </row>
    <row r="94" ht="12.75" customHeight="1">
      <c r="A94" s="50">
        <v>41791</v>
      </c>
      <c r="B94" s="51">
        <v>3316</v>
      </c>
      <c r="C94" s="51">
        <v>2868</v>
      </c>
      <c r="D94" s="51">
        <v>3490</v>
      </c>
      <c r="E94" s="51">
        <v>990</v>
      </c>
      <c r="F94" s="51">
        <v>3824</v>
      </c>
      <c r="G94" s="51">
        <v>3294</v>
      </c>
      <c r="H94" s="66">
        <f>AVERAGE(B89:B94)</f>
        <v>3589.333333333333</v>
      </c>
      <c r="I94" s="66">
        <f>AVERAGE(C89:C94)</f>
        <v>3107</v>
      </c>
      <c r="J94" s="66">
        <f>AVERAGE(D89:D94)</f>
        <v>3676.833333333333</v>
      </c>
      <c r="K94" s="66">
        <f>AVERAGE(E89:E94)</f>
        <v>996.6666666666666</v>
      </c>
      <c r="L94" s="66">
        <f>AVERAGE(F89:F94)</f>
        <v>3978.333333333333</v>
      </c>
      <c r="M94" s="66">
        <f>AVERAGE(G89:G94)</f>
        <v>3618.166666666667</v>
      </c>
      <c r="N94" s="67">
        <f>AVERAGE(B83:B94)</f>
        <v>3648</v>
      </c>
      <c r="O94" s="67">
        <f>AVERAGE(C83:C94)</f>
        <v>3139.166666666667</v>
      </c>
      <c r="P94" s="67">
        <f>AVERAGE(D83:D94)</f>
        <v>3889.333333333333</v>
      </c>
      <c r="Q94" s="67">
        <f>AVERAGE(E83:E94)</f>
        <v>1008.416666666667</v>
      </c>
      <c r="R94" s="67">
        <f>AVERAGE(F83:F94)</f>
        <v>3924.416666666667</v>
      </c>
      <c r="S94" s="67">
        <f>AVERAGE(G83:G94)</f>
        <v>3589.25</v>
      </c>
      <c r="T94" s="7"/>
      <c r="U94" s="63">
        <v>12865.64077757</v>
      </c>
      <c r="V94" s="63">
        <v>9707.025952</v>
      </c>
      <c r="W94" s="11"/>
      <c r="X94" s="4"/>
      <c r="Y94" s="65">
        <f>AVERAGE(U83:U94)</f>
        <v>12125.60949207</v>
      </c>
      <c r="Z94" s="65">
        <f>AVERAGE(V83:V94)</f>
        <v>9137.027019249997</v>
      </c>
      <c r="AA94" s="65">
        <f>AVERAGE(W83:W94)</f>
        <v>2127.333333333333</v>
      </c>
      <c r="AB94" s="65">
        <f>AVERAGE(X83:X94)</f>
        <v>7546.555555555556</v>
      </c>
      <c r="AC94" s="17"/>
      <c r="AD94" s="53">
        <v>3.85477757946337</v>
      </c>
      <c r="AE94" s="53">
        <v>3.3357175920558</v>
      </c>
      <c r="AF94" s="53">
        <f>AVERAGE(AD83:AD94)</f>
        <v>4.011602646287488</v>
      </c>
      <c r="AG94" s="53">
        <f>AVERAGE(AE83:AE94)</f>
        <v>3.332740769959241</v>
      </c>
      <c r="AH94" s="20"/>
      <c r="AI94" s="20">
        <v>164.7</v>
      </c>
      <c r="AJ94" s="20">
        <v>758.8</v>
      </c>
      <c r="AK94" s="20">
        <v>241.3</v>
      </c>
      <c r="AL94" s="20">
        <v>731.7</v>
      </c>
      <c r="AM94" s="20">
        <v>2667.6</v>
      </c>
      <c r="AN94" s="11"/>
      <c r="AO94" s="4"/>
      <c r="AP94" s="56">
        <f>AVERAGE(AI89:AI94)</f>
        <v>173.2333333333333</v>
      </c>
      <c r="AQ94" s="56">
        <f>AVERAGE(AJ89:AJ94)</f>
        <v>750.0333333333333</v>
      </c>
      <c r="AR94" s="56">
        <f>AVERAGE(AK89:AK94)</f>
        <v>228.15</v>
      </c>
      <c r="AS94" s="56">
        <f>AVERAGE(AL89:AL94)</f>
        <v>726.7999999999998</v>
      </c>
      <c r="AT94" s="56">
        <f>AVERAGE(AM89:AM94)</f>
        <v>2789.816666666666</v>
      </c>
      <c r="AU94" s="11"/>
      <c r="AV94" s="4"/>
      <c r="AW94" s="53">
        <f>AVERAGE(AI83:AI94)</f>
        <v>163.9083333333333</v>
      </c>
      <c r="AX94" s="53">
        <f>AVERAGE(AJ83:AJ94)</f>
        <v>734.2416666666667</v>
      </c>
      <c r="AY94" s="53">
        <f>AVERAGE(AK83:AK94)</f>
        <v>220.875</v>
      </c>
      <c r="AZ94" s="53">
        <f>AVERAGE(AL83:AL94)</f>
        <v>719.9333333333333</v>
      </c>
      <c r="BA94" s="53">
        <f>AVERAGE(AM83:AM94)</f>
        <v>2767.366150035933</v>
      </c>
      <c r="BB94" s="11"/>
      <c r="BC94" s="2"/>
      <c r="BD94" s="2"/>
      <c r="BE94" s="2"/>
      <c r="BF94" s="2"/>
      <c r="BG94" s="4"/>
      <c r="BH94" s="74">
        <v>917</v>
      </c>
      <c r="BI94" s="74">
        <v>241.9</v>
      </c>
      <c r="BJ94" s="74">
        <v>405.1</v>
      </c>
      <c r="BK94" s="74">
        <v>8056.6</v>
      </c>
      <c r="BL94" s="74">
        <v>1715.2</v>
      </c>
      <c r="BM94" s="74">
        <v>5047.2</v>
      </c>
      <c r="BN94" s="74">
        <v>1604.3</v>
      </c>
      <c r="BO94" s="74">
        <v>308.6</v>
      </c>
      <c r="BP94" s="24"/>
      <c r="BQ94" s="60">
        <v>52183.9</v>
      </c>
      <c r="BR94" s="60">
        <v>118717.8</v>
      </c>
      <c r="BS94" s="60">
        <v>56566.5</v>
      </c>
      <c r="BT94" s="60">
        <v>34734.8</v>
      </c>
      <c r="BU94" s="60">
        <v>13923.1</v>
      </c>
      <c r="BV94" s="60">
        <v>44283.3</v>
      </c>
      <c r="BW94" s="60">
        <v>12189.7</v>
      </c>
      <c r="BX94" s="60">
        <v>63952.9</v>
      </c>
      <c r="BY94" s="60">
        <v>4742.6</v>
      </c>
      <c r="BZ94" s="60">
        <v>3653.1</v>
      </c>
      <c r="CA94" s="72"/>
      <c r="CB94" s="60">
        <f>AVERAGE(BH83:BH94)</f>
        <v>1038.366666666667</v>
      </c>
      <c r="CC94" s="60">
        <f>AVERAGE(BI83:BI94)</f>
        <v>490.7166666666666</v>
      </c>
      <c r="CD94" s="60">
        <f>AVERAGE(BJ83:BJ94)</f>
        <v>643.3583333333333</v>
      </c>
      <c r="CE94" s="60">
        <f>AVERAGE(BK83:BK94)</f>
        <v>7113.349999999999</v>
      </c>
      <c r="CF94" s="60">
        <f>AVERAGE(BL83:BL94)</f>
        <v>4314.808333333333</v>
      </c>
      <c r="CG94" s="60">
        <f>AVERAGE(BM83:BM94)</f>
        <v>6874.808333333333</v>
      </c>
      <c r="CH94" s="60">
        <f>AVERAGE(BN83:BN94)</f>
        <v>1388.825</v>
      </c>
      <c r="CI94" s="60">
        <f>AVERAGE(BO83:BO94)</f>
        <v>398.2083333333333</v>
      </c>
      <c r="CJ94" s="24"/>
      <c r="CK94" s="60">
        <f>AVERAGE(BQ83:BQ94)</f>
        <v>48476.558333333342</v>
      </c>
      <c r="CL94" s="60">
        <f>AVERAGE(BR83:BR94)</f>
        <v>101348.1833333333</v>
      </c>
      <c r="CM94" s="60">
        <f>AVERAGE(BS83:BS94)</f>
        <v>44448.033333333333</v>
      </c>
      <c r="CN94" s="60">
        <f>AVERAGE(BT83:BT94)</f>
        <v>33467.65</v>
      </c>
      <c r="CO94" s="60">
        <f>AVERAGE(BU83:BU94)</f>
        <v>14024.116666666667</v>
      </c>
      <c r="CP94" s="60">
        <f>AVERAGE(BV83:BV94)</f>
        <v>49150.15</v>
      </c>
      <c r="CQ94" s="60">
        <f>AVERAGE(BW83:BW94)</f>
        <v>11906.358333333335</v>
      </c>
      <c r="CR94" s="60">
        <f>AVERAGE(BX83:BX94)</f>
        <v>65189.225</v>
      </c>
      <c r="CS94" s="60">
        <f>AVERAGE(BY83:BY94)</f>
        <v>2768.958333333333</v>
      </c>
      <c r="CT94" s="60">
        <f>AVERAGE(BZ83:BZ94)</f>
        <v>3174.841666666667</v>
      </c>
      <c r="CU94" s="7"/>
      <c r="CV94" s="75">
        <v>506459563.1138909</v>
      </c>
      <c r="CW94" s="52"/>
      <c r="CX94" s="26">
        <v>10.2</v>
      </c>
      <c r="CY94" s="11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4"/>
      <c r="DN94" s="63">
        <v>298.1354693798024</v>
      </c>
      <c r="DO94" s="64">
        <f>AVERAGE(DN83:DN94)</f>
        <v>296.2557221955007</v>
      </c>
    </row>
    <row r="95" ht="12.75" customHeight="1">
      <c r="A95" s="50">
        <v>41821</v>
      </c>
      <c r="B95" s="51">
        <v>3205</v>
      </c>
      <c r="C95" s="51">
        <v>2862</v>
      </c>
      <c r="D95" s="51">
        <v>3549</v>
      </c>
      <c r="E95" s="51">
        <v>990</v>
      </c>
      <c r="F95" s="51">
        <v>3832</v>
      </c>
      <c r="G95" s="51">
        <v>3319</v>
      </c>
      <c r="H95" s="66">
        <f>AVERAGE(B90:B95)</f>
        <v>3496</v>
      </c>
      <c r="I95" s="66">
        <f>AVERAGE(C90:C95)</f>
        <v>3040.333333333333</v>
      </c>
      <c r="J95" s="66">
        <f>AVERAGE(D90:D95)</f>
        <v>3596.333333333333</v>
      </c>
      <c r="K95" s="66">
        <f>AVERAGE(E90:E95)</f>
        <v>988.3333333333334</v>
      </c>
      <c r="L95" s="66">
        <f>AVERAGE(F90:F95)</f>
        <v>3942.666666666667</v>
      </c>
      <c r="M95" s="66">
        <f>AVERAGE(G90:G95)</f>
        <v>3534.666666666667</v>
      </c>
      <c r="N95" s="67">
        <f>AVERAGE(B84:B95)</f>
        <v>3613.333333333333</v>
      </c>
      <c r="O95" s="67">
        <f>AVERAGE(C84:C95)</f>
        <v>3117.333333333333</v>
      </c>
      <c r="P95" s="67">
        <f>AVERAGE(D84:D95)</f>
        <v>3847.166666666667</v>
      </c>
      <c r="Q95" s="67">
        <f>AVERAGE(E84:E95)</f>
        <v>1006.75</v>
      </c>
      <c r="R95" s="67">
        <f>AVERAGE(F84:F95)</f>
        <v>3937.416666666667</v>
      </c>
      <c r="S95" s="67">
        <f>AVERAGE(G84:G95)</f>
        <v>3590.916666666667</v>
      </c>
      <c r="T95" s="7"/>
      <c r="U95" s="63">
        <v>12845.12444739</v>
      </c>
      <c r="V95" s="63">
        <v>9661.639254</v>
      </c>
      <c r="W95" s="11"/>
      <c r="X95" s="4"/>
      <c r="Y95" s="65">
        <f>AVERAGE(U84:U95)</f>
        <v>12176.3589541</v>
      </c>
      <c r="Z95" s="65">
        <f>AVERAGE(V84:V95)</f>
        <v>9175.446338166666</v>
      </c>
      <c r="AA95" s="65">
        <f>AVERAGE(W84:W95)</f>
        <v>2370.125</v>
      </c>
      <c r="AB95" s="65">
        <f>AVERAGE(X84:X95)</f>
        <v>7538</v>
      </c>
      <c r="AC95" s="17"/>
      <c r="AD95" s="53">
        <v>3.854430531124435</v>
      </c>
      <c r="AE95" s="53">
        <v>3.337360310839204</v>
      </c>
      <c r="AF95" s="53">
        <f>AVERAGE(AD84:AD95)</f>
        <v>4.011115604362039</v>
      </c>
      <c r="AG95" s="53">
        <f>AVERAGE(AE84:AE95)</f>
        <v>3.333103950428514</v>
      </c>
      <c r="AH95" s="20"/>
      <c r="AI95" s="20">
        <v>171.1</v>
      </c>
      <c r="AJ95" s="20">
        <v>763.4</v>
      </c>
      <c r="AK95" s="20">
        <v>230.2</v>
      </c>
      <c r="AL95" s="20">
        <v>762.2</v>
      </c>
      <c r="AM95" s="20">
        <v>2730.2</v>
      </c>
      <c r="AN95" s="11"/>
      <c r="AO95" s="4"/>
      <c r="AP95" s="56">
        <f>AVERAGE(AI90:AI95)</f>
        <v>173.1333333333333</v>
      </c>
      <c r="AQ95" s="56">
        <f>AVERAGE(AJ90:AJ95)</f>
        <v>753.9666666666666</v>
      </c>
      <c r="AR95" s="56">
        <f>AVERAGE(AK90:AK95)</f>
        <v>230.55</v>
      </c>
      <c r="AS95" s="56">
        <f>AVERAGE(AL90:AL95)</f>
        <v>731.7999999999998</v>
      </c>
      <c r="AT95" s="56">
        <f>AVERAGE(AM90:AM95)</f>
        <v>2772.7</v>
      </c>
      <c r="AU95" s="11"/>
      <c r="AV95" s="4"/>
      <c r="AW95" s="53">
        <f>AVERAGE(AI84:AI95)</f>
        <v>164.7833333333333</v>
      </c>
      <c r="AX95" s="53">
        <f>AVERAGE(AJ84:AJ95)</f>
        <v>735.4583333333334</v>
      </c>
      <c r="AY95" s="53">
        <f>AVERAGE(AK84:AK95)</f>
        <v>222.25</v>
      </c>
      <c r="AZ95" s="53">
        <f>AVERAGE(AL84:AL95)</f>
        <v>718.2833333333333</v>
      </c>
      <c r="BA95" s="53">
        <f>AVERAGE(AM84:AM95)</f>
        <v>2769.483576895465</v>
      </c>
      <c r="BB95" s="11"/>
      <c r="BC95" s="2"/>
      <c r="BD95" s="2"/>
      <c r="BE95" s="2"/>
      <c r="BF95" s="2"/>
      <c r="BG95" s="4"/>
      <c r="BH95" s="74">
        <v>1446.5</v>
      </c>
      <c r="BI95" s="74">
        <v>154.9</v>
      </c>
      <c r="BJ95" s="74">
        <v>504.1</v>
      </c>
      <c r="BK95" s="74">
        <v>7678.4</v>
      </c>
      <c r="BL95" s="74">
        <v>1913.6</v>
      </c>
      <c r="BM95" s="74">
        <v>4839.5</v>
      </c>
      <c r="BN95" s="74">
        <v>2181.2</v>
      </c>
      <c r="BO95" s="74">
        <v>187.8</v>
      </c>
      <c r="BP95" s="24"/>
      <c r="BQ95" s="60">
        <v>66324.8</v>
      </c>
      <c r="BR95" s="60">
        <v>106279.4</v>
      </c>
      <c r="BS95" s="60">
        <v>53841.9</v>
      </c>
      <c r="BT95" s="60">
        <v>29173.1</v>
      </c>
      <c r="BU95" s="60">
        <v>15464.5</v>
      </c>
      <c r="BV95" s="60">
        <v>49860</v>
      </c>
      <c r="BW95" s="60">
        <v>13525.2</v>
      </c>
      <c r="BX95" s="60">
        <v>70748.5</v>
      </c>
      <c r="BY95" s="60">
        <v>3390.4</v>
      </c>
      <c r="BZ95" s="60">
        <v>4144.7</v>
      </c>
      <c r="CA95" s="72"/>
      <c r="CB95" s="60">
        <f>AVERAGE(BH84:BH95)</f>
        <v>1123.641666666667</v>
      </c>
      <c r="CC95" s="60">
        <f>AVERAGE(BI84:BI95)</f>
        <v>408.9333333333332</v>
      </c>
      <c r="CD95" s="60">
        <f>AVERAGE(BJ84:BJ95)</f>
        <v>637.0750000000002</v>
      </c>
      <c r="CE95" s="60">
        <f>AVERAGE(BK84:BK95)</f>
        <v>7189.416666666667</v>
      </c>
      <c r="CF95" s="60">
        <f>AVERAGE(BL84:BL95)</f>
        <v>4231.266666666666</v>
      </c>
      <c r="CG95" s="60">
        <f>AVERAGE(BM84:BM95)</f>
        <v>6766.208333333333</v>
      </c>
      <c r="CH95" s="60">
        <f>AVERAGE(BN84:BN95)</f>
        <v>1436.108333333333</v>
      </c>
      <c r="CI95" s="60">
        <f>AVERAGE(BO84:BO95)</f>
        <v>403.7666666666667</v>
      </c>
      <c r="CJ95" s="24"/>
      <c r="CK95" s="60">
        <f>AVERAGE(BQ84:BQ95)</f>
        <v>50423.025</v>
      </c>
      <c r="CL95" s="60">
        <f>AVERAGE(BR84:BR95)</f>
        <v>102569.1166666667</v>
      </c>
      <c r="CM95" s="60">
        <f>AVERAGE(BS84:BS95)</f>
        <v>45935.708333333336</v>
      </c>
      <c r="CN95" s="60">
        <f>AVERAGE(BT84:BT95)</f>
        <v>32971.808333333327</v>
      </c>
      <c r="CO95" s="60">
        <f>AVERAGE(BU84:BU95)</f>
        <v>14056.05</v>
      </c>
      <c r="CP95" s="60">
        <f>AVERAGE(BV84:BV95)</f>
        <v>48783.875</v>
      </c>
      <c r="CQ95" s="60">
        <f>AVERAGE(BW84:BW95)</f>
        <v>12241.966666666667</v>
      </c>
      <c r="CR95" s="60">
        <f>AVERAGE(BX84:BX95)</f>
        <v>65606.266666666663</v>
      </c>
      <c r="CS95" s="60">
        <f>AVERAGE(BY84:BY95)</f>
        <v>2782.291666666667</v>
      </c>
      <c r="CT95" s="60">
        <f>AVERAGE(BZ84:BZ95)</f>
        <v>3258.333333333333</v>
      </c>
      <c r="CU95" s="7"/>
      <c r="CV95" s="75">
        <v>506556278.5516629</v>
      </c>
      <c r="CW95" s="52"/>
      <c r="CX95" s="26">
        <v>10.1</v>
      </c>
      <c r="CY95" s="11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4"/>
      <c r="DN95" s="63">
        <v>295.063222205304</v>
      </c>
      <c r="DO95" s="64">
        <f>AVERAGE(DN84:DN95)</f>
        <v>293.6783240459428</v>
      </c>
    </row>
    <row r="96" ht="12.75" customHeight="1">
      <c r="A96" s="50">
        <v>41852</v>
      </c>
      <c r="B96" s="51">
        <v>2871</v>
      </c>
      <c r="C96" s="51">
        <v>2562</v>
      </c>
      <c r="D96" s="51">
        <v>3364</v>
      </c>
      <c r="E96" s="51">
        <v>930</v>
      </c>
      <c r="F96" s="51">
        <v>3811</v>
      </c>
      <c r="G96" s="51">
        <v>3348</v>
      </c>
      <c r="H96" s="66">
        <f>AVERAGE(B91:B96)</f>
        <v>3344</v>
      </c>
      <c r="I96" s="66">
        <f>AVERAGE(C91:C96)</f>
        <v>2915.833333333333</v>
      </c>
      <c r="J96" s="66">
        <f>AVERAGE(D91:D96)</f>
        <v>3529.666666666667</v>
      </c>
      <c r="K96" s="66">
        <f>AVERAGE(E91:E96)</f>
        <v>971.6666666666666</v>
      </c>
      <c r="L96" s="66">
        <f>AVERAGE(F91:F96)</f>
        <v>3904</v>
      </c>
      <c r="M96" s="66">
        <f>AVERAGE(G91:G96)</f>
        <v>3456.333333333333</v>
      </c>
      <c r="N96" s="67">
        <f>AVERAGE(B85:B96)</f>
        <v>3544.083333333333</v>
      </c>
      <c r="O96" s="67">
        <f>AVERAGE(C85:C96)</f>
        <v>3064.75</v>
      </c>
      <c r="P96" s="67">
        <f>AVERAGE(D85:D96)</f>
        <v>3786</v>
      </c>
      <c r="Q96" s="67">
        <f>AVERAGE(E85:E96)</f>
        <v>996.8333333333334</v>
      </c>
      <c r="R96" s="67">
        <f>AVERAGE(F85:F96)</f>
        <v>3944.416666666667</v>
      </c>
      <c r="S96" s="67">
        <f>AVERAGE(G85:G96)</f>
        <v>3583.916666666667</v>
      </c>
      <c r="T96" s="7"/>
      <c r="U96" s="63">
        <v>12435.68771792</v>
      </c>
      <c r="V96" s="63">
        <v>9340.370071999998</v>
      </c>
      <c r="W96" s="11"/>
      <c r="X96" s="4"/>
      <c r="Y96" s="65">
        <f>AVERAGE(U85:U96)</f>
        <v>12222.676195213333</v>
      </c>
      <c r="Z96" s="65">
        <f>AVERAGE(V85:V96)</f>
        <v>9210.297875416667</v>
      </c>
      <c r="AA96" s="65">
        <f>AVERAGE(W85:W96)</f>
        <v>2518.714285714286</v>
      </c>
      <c r="AB96" s="65">
        <f>AVERAGE(X85:X96)</f>
        <v>7526.857142857143</v>
      </c>
      <c r="AC96" s="17"/>
      <c r="AD96" s="53">
        <v>3.885972815096806</v>
      </c>
      <c r="AE96" s="53">
        <v>3.340451886130734</v>
      </c>
      <c r="AF96" s="53">
        <f>AVERAGE(AD85:AD96)</f>
        <v>4.011019914718527</v>
      </c>
      <c r="AG96" s="53">
        <f>AVERAGE(AE85:AE96)</f>
        <v>3.333837282089182</v>
      </c>
      <c r="AH96" s="20"/>
      <c r="AI96" s="20">
        <v>154.3</v>
      </c>
      <c r="AJ96" s="20">
        <v>726</v>
      </c>
      <c r="AK96" s="20">
        <v>214.7</v>
      </c>
      <c r="AL96" s="20">
        <v>709.2</v>
      </c>
      <c r="AM96" s="20">
        <v>2681.6</v>
      </c>
      <c r="AN96" s="11"/>
      <c r="AO96" s="4"/>
      <c r="AP96" s="56">
        <f>AVERAGE(AI91:AI96)</f>
        <v>172.5333333333333</v>
      </c>
      <c r="AQ96" s="56">
        <f>AVERAGE(AJ91:AJ96)</f>
        <v>763.2833333333334</v>
      </c>
      <c r="AR96" s="56">
        <f>AVERAGE(AK91:AK96)</f>
        <v>232.2166666666667</v>
      </c>
      <c r="AS96" s="56">
        <f>AVERAGE(AL91:AL96)</f>
        <v>737.8499999999999</v>
      </c>
      <c r="AT96" s="56">
        <f>AVERAGE(AM91:AM96)</f>
        <v>2779.666666666666</v>
      </c>
      <c r="AU96" s="11"/>
      <c r="AV96" s="4"/>
      <c r="AW96" s="53">
        <f>AVERAGE(AI85:AI96)</f>
        <v>165.275</v>
      </c>
      <c r="AX96" s="53">
        <f>AVERAGE(AJ85:AJ96)</f>
        <v>734.5666666666666</v>
      </c>
      <c r="AY96" s="53">
        <f>AVERAGE(AK85:AK96)</f>
        <v>223.0333333333333</v>
      </c>
      <c r="AZ96" s="53">
        <f>AVERAGE(AL85:AL96)</f>
        <v>713.7666666666665</v>
      </c>
      <c r="BA96" s="53">
        <f>AVERAGE(AM85:AM96)</f>
        <v>2765.518989521834</v>
      </c>
      <c r="BB96" s="11"/>
      <c r="BC96" s="2"/>
      <c r="BD96" s="2"/>
      <c r="BE96" s="2"/>
      <c r="BF96" s="2"/>
      <c r="BG96" s="4"/>
      <c r="BH96" s="74">
        <v>1142.5</v>
      </c>
      <c r="BI96" s="74">
        <v>738.5</v>
      </c>
      <c r="BJ96" s="74">
        <v>449.1</v>
      </c>
      <c r="BK96" s="74">
        <v>7068.7</v>
      </c>
      <c r="BL96" s="74">
        <v>2143.2</v>
      </c>
      <c r="BM96" s="74">
        <v>4331.1</v>
      </c>
      <c r="BN96" s="74">
        <v>1018.1</v>
      </c>
      <c r="BO96" s="74">
        <v>226.9</v>
      </c>
      <c r="BP96" s="24"/>
      <c r="BQ96" s="60">
        <v>48479</v>
      </c>
      <c r="BR96" s="60">
        <v>91447.600000000006</v>
      </c>
      <c r="BS96" s="60">
        <v>46924.2</v>
      </c>
      <c r="BT96" s="60">
        <v>24979.5</v>
      </c>
      <c r="BU96" s="60">
        <v>11537.8</v>
      </c>
      <c r="BV96" s="60">
        <v>43056.1</v>
      </c>
      <c r="BW96" s="60">
        <v>9829.6</v>
      </c>
      <c r="BX96" s="60">
        <v>46598.1</v>
      </c>
      <c r="BY96" s="60">
        <v>3984.5</v>
      </c>
      <c r="BZ96" s="60">
        <v>3337.2</v>
      </c>
      <c r="CA96" s="72"/>
      <c r="CB96" s="60">
        <f>AVERAGE(BH85:BH96)</f>
        <v>1180.2</v>
      </c>
      <c r="CC96" s="60">
        <f>AVERAGE(BI85:BI96)</f>
        <v>363.4666666666667</v>
      </c>
      <c r="CD96" s="60">
        <f>AVERAGE(BJ85:BJ96)</f>
        <v>616.7916666666667</v>
      </c>
      <c r="CE96" s="60">
        <f>AVERAGE(BK85:BK96)</f>
        <v>7290.533333333333</v>
      </c>
      <c r="CF96" s="60">
        <f>AVERAGE(BL85:BL96)</f>
        <v>4052.108333333333</v>
      </c>
      <c r="CG96" s="60">
        <f>AVERAGE(BM85:BM96)</f>
        <v>6640.941666666668</v>
      </c>
      <c r="CH96" s="60">
        <f>AVERAGE(BN85:BN96)</f>
        <v>1423.041666666667</v>
      </c>
      <c r="CI96" s="60">
        <f>AVERAGE(BO85:BO96)</f>
        <v>403.075</v>
      </c>
      <c r="CJ96" s="24"/>
      <c r="CK96" s="60">
        <f>AVERAGE(BQ85:BQ96)</f>
        <v>51016.841666666674</v>
      </c>
      <c r="CL96" s="60">
        <f>AVERAGE(BR85:BR96)</f>
        <v>103053.125</v>
      </c>
      <c r="CM96" s="60">
        <f>AVERAGE(BS85:BS96)</f>
        <v>47127.2</v>
      </c>
      <c r="CN96" s="60">
        <f>AVERAGE(BT85:BT96)</f>
        <v>32305.691666666662</v>
      </c>
      <c r="CO96" s="60">
        <f>AVERAGE(BU85:BU96)</f>
        <v>13829.5</v>
      </c>
      <c r="CP96" s="60">
        <f>AVERAGE(BV85:BV96)</f>
        <v>48369.283333333333</v>
      </c>
      <c r="CQ96" s="60">
        <f>AVERAGE(BW85:BW96)</f>
        <v>12301.225</v>
      </c>
      <c r="CR96" s="60">
        <f>AVERAGE(BX85:BX96)</f>
        <v>64018.524999999994</v>
      </c>
      <c r="CS96" s="60">
        <f>AVERAGE(BY85:BY96)</f>
        <v>2918.375</v>
      </c>
      <c r="CT96" s="60">
        <f>AVERAGE(BZ85:BZ96)</f>
        <v>3204.716666666667</v>
      </c>
      <c r="CU96" s="7"/>
      <c r="CV96" s="75">
        <v>506653012.4585815</v>
      </c>
      <c r="CW96" s="52"/>
      <c r="CX96" s="26">
        <v>10.1</v>
      </c>
      <c r="CY96" s="11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4"/>
      <c r="DN96" s="63">
        <v>291.4922967741936</v>
      </c>
      <c r="DO96" s="64">
        <f>AVERAGE(DN85:DN96)</f>
        <v>291.6837595298137</v>
      </c>
    </row>
    <row r="97" ht="12.75" customHeight="1">
      <c r="A97" s="50">
        <v>41883</v>
      </c>
      <c r="B97" s="51">
        <v>2531</v>
      </c>
      <c r="C97" s="51">
        <v>2203</v>
      </c>
      <c r="D97" s="51">
        <v>3094</v>
      </c>
      <c r="E97" s="51">
        <v>920</v>
      </c>
      <c r="F97" s="51">
        <v>3571</v>
      </c>
      <c r="G97" s="51">
        <v>3285</v>
      </c>
      <c r="H97" s="66">
        <f>AVERAGE(B92:B97)</f>
        <v>3145.833333333333</v>
      </c>
      <c r="I97" s="66">
        <f>AVERAGE(C92:C97)</f>
        <v>2743.5</v>
      </c>
      <c r="J97" s="66">
        <f>AVERAGE(D92:D97)</f>
        <v>3432.166666666667</v>
      </c>
      <c r="K97" s="66">
        <f>AVERAGE(E92:E97)</f>
        <v>958.3333333333334</v>
      </c>
      <c r="L97" s="66">
        <f>AVERAGE(F92:F97)</f>
        <v>3832.166666666667</v>
      </c>
      <c r="M97" s="66">
        <f>AVERAGE(G92:G97)</f>
        <v>3381.166666666667</v>
      </c>
      <c r="N97" s="67">
        <f>AVERAGE(B86:B97)</f>
        <v>3441.416666666667</v>
      </c>
      <c r="O97" s="67">
        <f>AVERAGE(C86:C97)</f>
        <v>2977.333333333333</v>
      </c>
      <c r="P97" s="67">
        <f>AVERAGE(D86:D97)</f>
        <v>3694.583333333333</v>
      </c>
      <c r="Q97" s="67">
        <f>AVERAGE(E86:E97)</f>
        <v>987.4166666666666</v>
      </c>
      <c r="R97" s="67">
        <f>AVERAGE(F86:F97)</f>
        <v>3918.75</v>
      </c>
      <c r="S97" s="67">
        <f>AVERAGE(G86:G97)</f>
        <v>3566.083333333333</v>
      </c>
      <c r="T97" s="7"/>
      <c r="U97" s="63">
        <v>11794.08057255</v>
      </c>
      <c r="V97" s="63">
        <v>8866.288659</v>
      </c>
      <c r="W97" s="11"/>
      <c r="X97" s="4"/>
      <c r="Y97" s="65">
        <f>AVERAGE(U86:U97)</f>
        <v>12267.332702314168</v>
      </c>
      <c r="Z97" s="65">
        <f>AVERAGE(V86:V97)</f>
        <v>9245.589850083332</v>
      </c>
      <c r="AA97" s="65">
        <f>AVERAGE(W86:W97)</f>
        <v>2502.666666666667</v>
      </c>
      <c r="AB97" s="65">
        <f>AVERAGE(X86:X97)</f>
        <v>7584.5</v>
      </c>
      <c r="AC97" s="17"/>
      <c r="AD97" s="53">
        <v>3.966502633628274</v>
      </c>
      <c r="AE97" s="53">
        <v>3.341178210107548</v>
      </c>
      <c r="AF97" s="53">
        <f>AVERAGE(AD86:AD97)</f>
        <v>4.007429018381218</v>
      </c>
      <c r="AG97" s="53">
        <f>AVERAGE(AE86:AE97)</f>
        <v>3.334653553875111</v>
      </c>
      <c r="AH97" s="20"/>
      <c r="AI97" s="20">
        <v>160.6</v>
      </c>
      <c r="AJ97" s="20">
        <v>717</v>
      </c>
      <c r="AK97" s="20">
        <v>219.5</v>
      </c>
      <c r="AL97" s="20">
        <v>717.9</v>
      </c>
      <c r="AM97" s="20">
        <v>2666.7</v>
      </c>
      <c r="AN97" s="11"/>
      <c r="AO97" s="4"/>
      <c r="AP97" s="56">
        <f>AVERAGE(AI92:AI97)</f>
        <v>169.4333333333333</v>
      </c>
      <c r="AQ97" s="56">
        <f>AVERAGE(AJ92:AJ97)</f>
        <v>755.9833333333332</v>
      </c>
      <c r="AR97" s="56">
        <f>AVERAGE(AK92:AK97)</f>
        <v>231.45</v>
      </c>
      <c r="AS97" s="56">
        <f>AVERAGE(AL92:AL97)</f>
        <v>736.4833333333332</v>
      </c>
      <c r="AT97" s="56">
        <f>AVERAGE(AM92:AM97)</f>
        <v>2744.783333333333</v>
      </c>
      <c r="AU97" s="11"/>
      <c r="AV97" s="4"/>
      <c r="AW97" s="53">
        <f>AVERAGE(AI86:AI97)</f>
        <v>166.5166666666666</v>
      </c>
      <c r="AX97" s="53">
        <f>AVERAGE(AJ86:AJ97)</f>
        <v>735.0333333333333</v>
      </c>
      <c r="AY97" s="53">
        <f>AVERAGE(AK86:AK97)</f>
        <v>224.4583333333333</v>
      </c>
      <c r="AZ97" s="53">
        <f>AVERAGE(AL86:AL97)</f>
        <v>714.5999999999999</v>
      </c>
      <c r="BA97" s="53">
        <f>AVERAGE(AM86:AM97)</f>
        <v>2762.967294981325</v>
      </c>
      <c r="BB97" s="11"/>
      <c r="BC97" s="2"/>
      <c r="BD97" s="2"/>
      <c r="BE97" s="2"/>
      <c r="BF97" s="2"/>
      <c r="BG97" s="4"/>
      <c r="BH97" s="74">
        <v>909.2</v>
      </c>
      <c r="BI97" s="74">
        <v>1222.1</v>
      </c>
      <c r="BJ97" s="74">
        <v>473</v>
      </c>
      <c r="BK97" s="74">
        <v>6606.7</v>
      </c>
      <c r="BL97" s="74">
        <v>2406.2</v>
      </c>
      <c r="BM97" s="74">
        <v>5114.4</v>
      </c>
      <c r="BN97" s="74">
        <v>1668.1</v>
      </c>
      <c r="BO97" s="74">
        <v>351.7</v>
      </c>
      <c r="BP97" s="24"/>
      <c r="BQ97" s="60">
        <v>63390.5</v>
      </c>
      <c r="BR97" s="60">
        <v>96310.899999999994</v>
      </c>
      <c r="BS97" s="60">
        <v>47223.6</v>
      </c>
      <c r="BT97" s="60">
        <v>27889.3</v>
      </c>
      <c r="BU97" s="60">
        <v>12162.6</v>
      </c>
      <c r="BV97" s="60">
        <v>46290.3</v>
      </c>
      <c r="BW97" s="60">
        <v>10958.9</v>
      </c>
      <c r="BX97" s="60">
        <v>51040.9</v>
      </c>
      <c r="BY97" s="60">
        <v>3192.7</v>
      </c>
      <c r="BZ97" s="60">
        <v>3262</v>
      </c>
      <c r="CA97" s="72"/>
      <c r="CB97" s="60">
        <f>AVERAGE(BH86:BH97)</f>
        <v>1177.366666666667</v>
      </c>
      <c r="CC97" s="60">
        <f>AVERAGE(BI86:BI97)</f>
        <v>349.0083333333334</v>
      </c>
      <c r="CD97" s="60">
        <f>AVERAGE(BJ86:BJ97)</f>
        <v>611.2583333333334</v>
      </c>
      <c r="CE97" s="60">
        <f>AVERAGE(BK86:BK97)</f>
        <v>7390.916666666667</v>
      </c>
      <c r="CF97" s="60">
        <f>AVERAGE(BL86:BL97)</f>
        <v>3927.75</v>
      </c>
      <c r="CG97" s="60">
        <f>AVERAGE(BM86:BM97)</f>
        <v>6613.741666666666</v>
      </c>
      <c r="CH97" s="60">
        <f>AVERAGE(BN86:BN97)</f>
        <v>1383.833333333333</v>
      </c>
      <c r="CI97" s="60">
        <f>AVERAGE(BO86:BO97)</f>
        <v>401.3166666666667</v>
      </c>
      <c r="CJ97" s="24"/>
      <c r="CK97" s="60">
        <f>AVERAGE(BQ86:BQ97)</f>
        <v>53218.741666666669</v>
      </c>
      <c r="CL97" s="60">
        <f>AVERAGE(BR86:BR97)</f>
        <v>104064.0083333333</v>
      </c>
      <c r="CM97" s="60">
        <f>AVERAGE(BS86:BS97)</f>
        <v>48566.841666666667</v>
      </c>
      <c r="CN97" s="60">
        <f>AVERAGE(BT86:BT97)</f>
        <v>31859.658333333329</v>
      </c>
      <c r="CO97" s="60">
        <f>AVERAGE(BU86:BU97)</f>
        <v>13678.241666666667</v>
      </c>
      <c r="CP97" s="60">
        <f>AVERAGE(BV86:BV97)</f>
        <v>48199.333333333336</v>
      </c>
      <c r="CQ97" s="60">
        <f>AVERAGE(BW86:BW97)</f>
        <v>12347.758333333331</v>
      </c>
      <c r="CR97" s="60">
        <f>AVERAGE(BX86:BX97)</f>
        <v>62627.391666666663</v>
      </c>
      <c r="CS97" s="60">
        <f>AVERAGE(BY86:BY97)</f>
        <v>3010.35</v>
      </c>
      <c r="CT97" s="60">
        <f>AVERAGE(BZ86:BZ97)</f>
        <v>3245.041666666667</v>
      </c>
      <c r="CU97" s="7"/>
      <c r="CV97" s="75">
        <v>506749764.8381736</v>
      </c>
      <c r="CW97" s="52"/>
      <c r="CX97" s="26">
        <v>10</v>
      </c>
      <c r="CY97" s="11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4"/>
      <c r="DN97" s="63">
        <v>285.6069333333334</v>
      </c>
      <c r="DO97" s="64">
        <f>AVERAGE(DN86:DN97)</f>
        <v>289.950487863147</v>
      </c>
    </row>
    <row r="98" ht="12.75" customHeight="1">
      <c r="A98" s="50">
        <v>41913</v>
      </c>
      <c r="B98" s="51">
        <v>2408</v>
      </c>
      <c r="C98" s="51">
        <v>2075</v>
      </c>
      <c r="D98" s="51">
        <v>3072</v>
      </c>
      <c r="E98" s="51">
        <v>950</v>
      </c>
      <c r="F98" s="51">
        <v>3505</v>
      </c>
      <c r="G98" s="51">
        <v>3143</v>
      </c>
      <c r="H98" s="66">
        <f>AVERAGE(B93:B98)</f>
        <v>2953</v>
      </c>
      <c r="I98" s="66">
        <f>AVERAGE(C93:C98)</f>
        <v>2576.666666666667</v>
      </c>
      <c r="J98" s="66">
        <f>AVERAGE(D93:D98)</f>
        <v>3347.333333333333</v>
      </c>
      <c r="K98" s="66">
        <f>AVERAGE(E93:E98)</f>
        <v>956.6666666666666</v>
      </c>
      <c r="L98" s="66">
        <f>AVERAGE(F93:F98)</f>
        <v>3750.333333333333</v>
      </c>
      <c r="M98" s="66">
        <f>AVERAGE(G93:G98)</f>
        <v>3303.833333333333</v>
      </c>
      <c r="N98" s="67">
        <f>AVERAGE(B87:B98)</f>
        <v>3331.833333333333</v>
      </c>
      <c r="O98" s="67">
        <f>AVERAGE(C87:C98)</f>
        <v>2889.75</v>
      </c>
      <c r="P98" s="67">
        <f>AVERAGE(D87:D98)</f>
        <v>3606.75</v>
      </c>
      <c r="Q98" s="67">
        <f>AVERAGE(E87:E98)</f>
        <v>983.75</v>
      </c>
      <c r="R98" s="67">
        <f>AVERAGE(F87:F98)</f>
        <v>3882.083333333333</v>
      </c>
      <c r="S98" s="67">
        <f>AVERAGE(G87:G98)</f>
        <v>3528.666666666667</v>
      </c>
      <c r="T98" s="7"/>
      <c r="U98" s="63">
        <v>11858.95217219</v>
      </c>
      <c r="V98" s="63">
        <v>8924.209364</v>
      </c>
      <c r="W98" s="11"/>
      <c r="X98" s="4"/>
      <c r="Y98" s="65">
        <f>AVERAGE(U87:U98)</f>
        <v>12297.128832329168</v>
      </c>
      <c r="Z98" s="65">
        <f>AVERAGE(V87:V98)</f>
        <v>9268.669604083332</v>
      </c>
      <c r="AA98" s="65">
        <f>AVERAGE(W87:W98)</f>
        <v>2372</v>
      </c>
      <c r="AB98" s="65">
        <f>AVERAGE(X87:X98)</f>
        <v>7606.8</v>
      </c>
      <c r="AC98" s="17"/>
      <c r="AD98" s="53">
        <v>4.056643769637163</v>
      </c>
      <c r="AE98" s="53">
        <v>3.340769112401271</v>
      </c>
      <c r="AF98" s="53">
        <f>AVERAGE(AD87:AD98)</f>
        <v>4.004550954962308</v>
      </c>
      <c r="AG98" s="53">
        <f>AVERAGE(AE87:AE98)</f>
        <v>3.335485140899444</v>
      </c>
      <c r="AH98" s="20"/>
      <c r="AI98" s="20">
        <v>159.1</v>
      </c>
      <c r="AJ98" s="20">
        <v>736</v>
      </c>
      <c r="AK98" s="20">
        <v>236.5</v>
      </c>
      <c r="AL98" s="20">
        <v>727.5</v>
      </c>
      <c r="AM98" s="20">
        <v>2788.9</v>
      </c>
      <c r="AN98" s="11"/>
      <c r="AO98" s="4"/>
      <c r="AP98" s="56">
        <f>AVERAGE(AI93:AI98)</f>
        <v>165.6833333333334</v>
      </c>
      <c r="AQ98" s="56">
        <f>AVERAGE(AJ93:AJ98)</f>
        <v>748.4333333333334</v>
      </c>
      <c r="AR98" s="56">
        <f>AVERAGE(AK93:AK98)</f>
        <v>230</v>
      </c>
      <c r="AS98" s="56">
        <f>AVERAGE(AL93:AL98)</f>
        <v>733.7833333333334</v>
      </c>
      <c r="AT98" s="56">
        <f>AVERAGE(AM93:AM98)</f>
        <v>2735.7</v>
      </c>
      <c r="AU98" s="11"/>
      <c r="AV98" s="4"/>
      <c r="AW98" s="53">
        <f>AVERAGE(AI87:AI98)</f>
        <v>166.55</v>
      </c>
      <c r="AX98" s="53">
        <f>AVERAGE(AJ87:AJ98)</f>
        <v>735.0499999999998</v>
      </c>
      <c r="AY98" s="53">
        <f>AVERAGE(AK87:AK98)</f>
        <v>225.825</v>
      </c>
      <c r="AZ98" s="53">
        <f>AVERAGE(AL87:AL98)</f>
        <v>712.5666666666666</v>
      </c>
      <c r="BA98" s="53">
        <f>AVERAGE(AM87:AM98)</f>
        <v>2761.737480143790</v>
      </c>
      <c r="BB98" s="11"/>
      <c r="BC98" s="2"/>
      <c r="BD98" s="2"/>
      <c r="BE98" s="2"/>
      <c r="BF98" s="2"/>
      <c r="BG98" s="4"/>
      <c r="BH98" s="74">
        <v>558.6</v>
      </c>
      <c r="BI98" s="74">
        <v>466.7</v>
      </c>
      <c r="BJ98" s="74">
        <v>320.2</v>
      </c>
      <c r="BK98" s="74">
        <v>7857.7</v>
      </c>
      <c r="BL98" s="74">
        <v>2115.4</v>
      </c>
      <c r="BM98" s="74">
        <v>5247.3</v>
      </c>
      <c r="BN98" s="74">
        <v>2540.5</v>
      </c>
      <c r="BO98" s="74">
        <v>334.6</v>
      </c>
      <c r="BP98" s="24"/>
      <c r="BQ98" s="60">
        <v>77974.8</v>
      </c>
      <c r="BR98" s="60">
        <v>113952.2</v>
      </c>
      <c r="BS98" s="60">
        <v>50666.7</v>
      </c>
      <c r="BT98" s="60">
        <v>30773.3</v>
      </c>
      <c r="BU98" s="60">
        <v>12261.4</v>
      </c>
      <c r="BV98" s="60">
        <v>45313.4</v>
      </c>
      <c r="BW98" s="60">
        <v>12396.5</v>
      </c>
      <c r="BX98" s="60">
        <v>57061.2</v>
      </c>
      <c r="BY98" s="60">
        <v>3370.2</v>
      </c>
      <c r="BZ98" s="60">
        <v>3705</v>
      </c>
      <c r="CA98" s="72"/>
      <c r="CB98" s="60">
        <f>AVERAGE(BH87:BH98)</f>
        <v>1112.708333333333</v>
      </c>
      <c r="CC98" s="60">
        <f>AVERAGE(BI87:BI98)</f>
        <v>333.225</v>
      </c>
      <c r="CD98" s="60">
        <f>AVERAGE(BJ87:BJ98)</f>
        <v>567.2916666666667</v>
      </c>
      <c r="CE98" s="60">
        <f>AVERAGE(BK87:BK98)</f>
        <v>7510.341666666666</v>
      </c>
      <c r="CF98" s="60">
        <f>AVERAGE(BL87:BL98)</f>
        <v>3861.191666666666</v>
      </c>
      <c r="CG98" s="60">
        <f>AVERAGE(BM87:BM98)</f>
        <v>6495.566666666667</v>
      </c>
      <c r="CH98" s="60">
        <f>AVERAGE(BN87:BN98)</f>
        <v>1469.933333333333</v>
      </c>
      <c r="CI98" s="60">
        <f>AVERAGE(BO87:BO98)</f>
        <v>401.5083333333334</v>
      </c>
      <c r="CJ98" s="24"/>
      <c r="CK98" s="60">
        <f>AVERAGE(BQ87:BQ98)</f>
        <v>55772.65</v>
      </c>
      <c r="CL98" s="60">
        <f>AVERAGE(BR87:BR98)</f>
        <v>106321.9333333333</v>
      </c>
      <c r="CM98" s="60">
        <f>AVERAGE(BS87:BS98)</f>
        <v>49827.05</v>
      </c>
      <c r="CN98" s="60">
        <f>AVERAGE(BT87:BT98)</f>
        <v>31894.883333333331</v>
      </c>
      <c r="CO98" s="60">
        <f>AVERAGE(BU87:BU98)</f>
        <v>13538.341666666667</v>
      </c>
      <c r="CP98" s="60">
        <f>AVERAGE(BV87:BV98)</f>
        <v>47901.008333333331</v>
      </c>
      <c r="CQ98" s="60">
        <f>AVERAGE(BW87:BW98)</f>
        <v>12331.508333333333</v>
      </c>
      <c r="CR98" s="60">
        <f>AVERAGE(BX87:BX98)</f>
        <v>61505.883333333331</v>
      </c>
      <c r="CS98" s="60">
        <f>AVERAGE(BY87:BY98)</f>
        <v>3109.9</v>
      </c>
      <c r="CT98" s="60">
        <f>AVERAGE(BZ87:BZ98)</f>
        <v>3285.941666666667</v>
      </c>
      <c r="CU98" s="7"/>
      <c r="CV98" s="75">
        <v>506846535.6939669</v>
      </c>
      <c r="CW98" s="52"/>
      <c r="CX98" s="26">
        <v>10</v>
      </c>
      <c r="CY98" s="11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4"/>
      <c r="DN98" s="63">
        <v>273.4754161290323</v>
      </c>
      <c r="DO98" s="64">
        <f>AVERAGE(DN87:DN98)</f>
        <v>288.3020814115341</v>
      </c>
    </row>
    <row r="99" ht="12.75" customHeight="1">
      <c r="A99" s="50">
        <v>41944</v>
      </c>
      <c r="B99" s="51">
        <v>2379</v>
      </c>
      <c r="C99" s="51">
        <v>1968</v>
      </c>
      <c r="D99" s="51">
        <v>3055</v>
      </c>
      <c r="E99" s="51">
        <v>910</v>
      </c>
      <c r="F99" s="51">
        <v>3370</v>
      </c>
      <c r="G99" s="51">
        <v>2986</v>
      </c>
      <c r="H99" s="66">
        <f>AVERAGE(B94:B99)</f>
        <v>2785</v>
      </c>
      <c r="I99" s="66">
        <f>AVERAGE(C94:C99)</f>
        <v>2423</v>
      </c>
      <c r="J99" s="66">
        <f>AVERAGE(D94:D99)</f>
        <v>3270.666666666667</v>
      </c>
      <c r="K99" s="66">
        <f>AVERAGE(E94:E99)</f>
        <v>948.3333333333334</v>
      </c>
      <c r="L99" s="66">
        <f>AVERAGE(F94:F99)</f>
        <v>3652.166666666667</v>
      </c>
      <c r="M99" s="66">
        <f>AVERAGE(G94:G99)</f>
        <v>3229.166666666667</v>
      </c>
      <c r="N99" s="67">
        <f>AVERAGE(B88:B99)</f>
        <v>3222.916666666667</v>
      </c>
      <c r="O99" s="67">
        <f>AVERAGE(C88:C99)</f>
        <v>2795.333333333333</v>
      </c>
      <c r="P99" s="67">
        <f>AVERAGE(D88:D99)</f>
        <v>3523.5</v>
      </c>
      <c r="Q99" s="67">
        <f>AVERAGE(E88:E99)</f>
        <v>976.25</v>
      </c>
      <c r="R99" s="67">
        <f>AVERAGE(F88:F99)</f>
        <v>3831</v>
      </c>
      <c r="S99" s="67">
        <f>AVERAGE(G88:G99)</f>
        <v>3467.666666666667</v>
      </c>
      <c r="T99" s="7"/>
      <c r="U99" s="63">
        <v>11247.83336224</v>
      </c>
      <c r="V99" s="63">
        <v>8445.121999999999</v>
      </c>
      <c r="W99" s="11"/>
      <c r="X99" s="4"/>
      <c r="Y99" s="65">
        <f>AVERAGE(U88:U99)</f>
        <v>12313.822409381666</v>
      </c>
      <c r="Z99" s="65">
        <f>AVERAGE(V88:V99)</f>
        <v>9281.499535166666</v>
      </c>
      <c r="AA99" s="65">
        <f>AVERAGE(W88:W99)</f>
        <v>2224.75</v>
      </c>
      <c r="AB99" s="65">
        <f>AVERAGE(X88:X99)</f>
        <v>7693.75</v>
      </c>
      <c r="AC99" s="17"/>
      <c r="AD99" s="53">
        <v>4.106362392887474</v>
      </c>
      <c r="AE99" s="53">
        <v>3.339845526375699</v>
      </c>
      <c r="AF99" s="53">
        <f>AVERAGE(AD88:AD99)</f>
        <v>4.000565406273935</v>
      </c>
      <c r="AG99" s="53">
        <f>AVERAGE(AE88:AE99)</f>
        <v>3.336172621644244</v>
      </c>
      <c r="AH99" s="20"/>
      <c r="AI99" s="68"/>
      <c r="AJ99" s="69"/>
      <c r="AK99" s="69"/>
      <c r="AL99" s="69"/>
      <c r="AM99" s="69"/>
      <c r="AN99" s="2"/>
      <c r="AO99" s="2"/>
      <c r="AP99" s="69"/>
      <c r="AQ99" s="69"/>
      <c r="AR99" s="69"/>
      <c r="AS99" s="69"/>
      <c r="AT99" s="69"/>
      <c r="AU99" s="2"/>
      <c r="AV99" s="2"/>
      <c r="AW99" s="69"/>
      <c r="AX99" s="69"/>
      <c r="AY99" s="69"/>
      <c r="AZ99" s="69"/>
      <c r="BA99" s="69"/>
      <c r="BB99" s="2"/>
      <c r="BC99" s="2"/>
      <c r="BD99" s="2"/>
      <c r="BE99" s="2"/>
      <c r="BF99" s="2"/>
      <c r="BG99" s="4"/>
      <c r="BH99" s="74">
        <v>442.7</v>
      </c>
      <c r="BI99" s="74">
        <v>291.7</v>
      </c>
      <c r="BJ99" s="74">
        <v>493.5</v>
      </c>
      <c r="BK99" s="74">
        <v>6252.9</v>
      </c>
      <c r="BL99" s="74">
        <v>4736</v>
      </c>
      <c r="BM99" s="74">
        <v>5671.4</v>
      </c>
      <c r="BN99" s="74">
        <v>3587.1</v>
      </c>
      <c r="BO99" s="74">
        <v>449</v>
      </c>
      <c r="BP99" s="24"/>
      <c r="BQ99" s="60">
        <v>61734.7</v>
      </c>
      <c r="BR99" s="60">
        <v>111183.5</v>
      </c>
      <c r="BS99" s="60">
        <v>58063.9</v>
      </c>
      <c r="BT99" s="60">
        <v>26117.5</v>
      </c>
      <c r="BU99" s="60">
        <v>11095.3</v>
      </c>
      <c r="BV99" s="60">
        <v>41010.8</v>
      </c>
      <c r="BW99" s="60">
        <v>12538.3</v>
      </c>
      <c r="BX99" s="60">
        <v>54694.3</v>
      </c>
      <c r="BY99" s="60">
        <v>3057.8</v>
      </c>
      <c r="BZ99" s="60">
        <v>2723.1</v>
      </c>
      <c r="CA99" s="24"/>
      <c r="CB99" s="60">
        <f>AVERAGE(BH88:BH99)</f>
        <v>1078.125</v>
      </c>
      <c r="CC99" s="60">
        <f>AVERAGE(BI88:BI99)</f>
        <v>337.0166666666667</v>
      </c>
      <c r="CD99" s="60">
        <f>AVERAGE(BJ88:BJ99)</f>
        <v>568.2500000000001</v>
      </c>
      <c r="CE99" s="60">
        <f>AVERAGE(BK88:BK99)</f>
        <v>7572.983333333333</v>
      </c>
      <c r="CF99" s="60">
        <f>AVERAGE(BL88:BL99)</f>
        <v>4092.683333333332</v>
      </c>
      <c r="CG99" s="60">
        <f>AVERAGE(BM88:BM99)</f>
        <v>6458.058333333332</v>
      </c>
      <c r="CH99" s="60">
        <f>AVERAGE(BN88:BN99)</f>
        <v>1668.058333333333</v>
      </c>
      <c r="CI99" s="60">
        <f>AVERAGE(BO88:BO99)</f>
        <v>403.1416666666667</v>
      </c>
      <c r="CJ99" s="24"/>
      <c r="CK99" s="60">
        <f>AVERAGE(BQ88:BQ99)</f>
        <v>57460.85</v>
      </c>
      <c r="CL99" s="60">
        <f>AVERAGE(BR88:BR99)</f>
        <v>108974.725</v>
      </c>
      <c r="CM99" s="60">
        <f>AVERAGE(BS88:BS99)</f>
        <v>51898.883333333331</v>
      </c>
      <c r="CN99" s="60">
        <f>AVERAGE(BT88:BT99)</f>
        <v>31679.841666666664</v>
      </c>
      <c r="CO99" s="60">
        <f>AVERAGE(BU88:BU99)</f>
        <v>13382.358333333332</v>
      </c>
      <c r="CP99" s="60">
        <f>AVERAGE(BV88:BV99)</f>
        <v>47640.074999999990</v>
      </c>
      <c r="CQ99" s="60">
        <f>AVERAGE(BW88:BW99)</f>
        <v>12155.733333333332</v>
      </c>
      <c r="CR99" s="60">
        <f>AVERAGE(BX88:BX99)</f>
        <v>60325.266666666670</v>
      </c>
      <c r="CS99" s="60">
        <f>AVERAGE(BY88:BY99)</f>
        <v>3196.133333333334</v>
      </c>
      <c r="CT99" s="60">
        <f>AVERAGE(BZ88:BZ99)</f>
        <v>3263.441666666666</v>
      </c>
      <c r="CU99" s="7"/>
      <c r="CV99" s="75">
        <v>506943325.0294895</v>
      </c>
      <c r="CW99" s="52"/>
      <c r="CX99" s="26">
        <v>10</v>
      </c>
      <c r="CY99" s="11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4"/>
      <c r="DN99" s="63">
        <v>263.5058</v>
      </c>
      <c r="DO99" s="64">
        <f>AVERAGE(DN88:DN99)</f>
        <v>286.6777166893119</v>
      </c>
    </row>
    <row r="100" ht="12.75" customHeight="1">
      <c r="A100" s="50">
        <v>41974</v>
      </c>
      <c r="B100" s="51">
        <v>2370</v>
      </c>
      <c r="C100" s="51">
        <v>1891</v>
      </c>
      <c r="D100" s="51">
        <v>2934</v>
      </c>
      <c r="E100" s="51">
        <v>890</v>
      </c>
      <c r="F100" s="51">
        <v>3171</v>
      </c>
      <c r="G100" s="51">
        <v>2903</v>
      </c>
      <c r="H100" s="66">
        <f>AVERAGE(B95:B100)</f>
        <v>2627.333333333333</v>
      </c>
      <c r="I100" s="66">
        <f>AVERAGE(C95:C100)</f>
        <v>2260.166666666667</v>
      </c>
      <c r="J100" s="66">
        <f>AVERAGE(D95:D100)</f>
        <v>3178</v>
      </c>
      <c r="K100" s="66">
        <f>AVERAGE(E95:E100)</f>
        <v>931.6666666666666</v>
      </c>
      <c r="L100" s="66">
        <f>AVERAGE(F95:F100)</f>
        <v>3543.333333333333</v>
      </c>
      <c r="M100" s="66">
        <f>AVERAGE(G95:G100)</f>
        <v>3164</v>
      </c>
      <c r="N100" s="67">
        <f>AVERAGE(B89:B100)</f>
        <v>3108.333333333333</v>
      </c>
      <c r="O100" s="67">
        <f>AVERAGE(C89:C100)</f>
        <v>2683.583333333333</v>
      </c>
      <c r="P100" s="67">
        <f>AVERAGE(D89:D100)</f>
        <v>3427.416666666667</v>
      </c>
      <c r="Q100" s="67">
        <f>AVERAGE(E89:E100)</f>
        <v>964.1666666666666</v>
      </c>
      <c r="R100" s="67">
        <f>AVERAGE(F89:F100)</f>
        <v>3760.833333333333</v>
      </c>
      <c r="S100" s="67">
        <f>AVERAGE(G89:G100)</f>
        <v>3391.083333333333</v>
      </c>
      <c r="T100" s="7"/>
      <c r="U100" s="63">
        <v>11773.854</v>
      </c>
      <c r="V100" s="63">
        <v>8808.852999999999</v>
      </c>
      <c r="W100" s="11"/>
      <c r="X100" s="4"/>
      <c r="Y100" s="65">
        <f>AVERAGE(U89:U100)</f>
        <v>12322.09117502</v>
      </c>
      <c r="Z100" s="65">
        <f>AVERAGE(V89:V100)</f>
        <v>9285.927295083333</v>
      </c>
      <c r="AA100" s="65">
        <f>AVERAGE(W89:W100)</f>
        <v>2060.333333333333</v>
      </c>
      <c r="AB100" s="65">
        <f>AVERAGE(X89:X100)</f>
        <v>7719.666666666667</v>
      </c>
      <c r="AC100" s="68"/>
      <c r="AD100" s="69"/>
      <c r="AE100" s="77"/>
      <c r="AF100" s="69"/>
      <c r="AG100" s="69"/>
      <c r="AH100" s="69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78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4"/>
      <c r="CV100" s="75">
        <v>507040132.8482705</v>
      </c>
      <c r="CW100" s="52"/>
      <c r="CX100" s="26">
        <v>9.9</v>
      </c>
      <c r="CY100" s="11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4"/>
      <c r="DN100" s="63">
        <v>263.9283612903226</v>
      </c>
      <c r="DO100" s="64">
        <f>AVERAGE(DN89:DN100)</f>
        <v>285.6959348613549</v>
      </c>
    </row>
    <row r="101" ht="12.75" customHeight="1">
      <c r="A101" s="50">
        <v>42005</v>
      </c>
      <c r="B101" s="51">
        <v>2364</v>
      </c>
      <c r="C101" s="51">
        <v>1853</v>
      </c>
      <c r="D101" s="51">
        <v>2928</v>
      </c>
      <c r="E101" s="51"/>
      <c r="F101" s="51">
        <v>3142</v>
      </c>
      <c r="G101" s="51">
        <v>2873</v>
      </c>
      <c r="H101" s="66">
        <f>AVERAGE(B96:B101)</f>
        <v>2487.166666666667</v>
      </c>
      <c r="I101" s="66">
        <f>AVERAGE(C96:C101)</f>
        <v>2092</v>
      </c>
      <c r="J101" s="66">
        <f>AVERAGE(D96:D101)</f>
        <v>3074.5</v>
      </c>
      <c r="K101" s="66">
        <f>AVERAGE(E96:E101)</f>
        <v>920</v>
      </c>
      <c r="L101" s="66">
        <f>AVERAGE(F96:F101)</f>
        <v>3428.333333333333</v>
      </c>
      <c r="M101" s="66">
        <f>AVERAGE(G96:G101)</f>
        <v>3089.666666666667</v>
      </c>
      <c r="N101" s="67">
        <f>AVERAGE(B90:B101)</f>
        <v>2991.583333333333</v>
      </c>
      <c r="O101" s="67">
        <f>AVERAGE(C90:C101)</f>
        <v>2566.166666666667</v>
      </c>
      <c r="P101" s="67">
        <f>AVERAGE(D90:D101)</f>
        <v>3335.416666666667</v>
      </c>
      <c r="Q101" s="67">
        <f>AVERAGE(E90:E101)</f>
        <v>957.2727272727273</v>
      </c>
      <c r="R101" s="67">
        <f>AVERAGE(F90:F101)</f>
        <v>3685.5</v>
      </c>
      <c r="S101" s="67">
        <f>AVERAGE(G90:G101)</f>
        <v>3312.166666666667</v>
      </c>
      <c r="T101" s="11"/>
      <c r="U101" s="69"/>
      <c r="V101" s="69"/>
      <c r="W101" s="2"/>
      <c r="X101" s="2"/>
      <c r="Y101" s="69"/>
      <c r="Z101" s="69"/>
      <c r="AA101" s="69"/>
      <c r="AB101" s="69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79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4"/>
      <c r="CV101" s="75">
        <v>507136959.1538395</v>
      </c>
      <c r="CW101" s="11"/>
      <c r="CX101" s="69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69"/>
      <c r="DO101" s="69"/>
    </row>
    <row r="102" ht="12.75" customHeight="1">
      <c r="A102" s="2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79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4"/>
      <c r="CV102" s="75">
        <v>507233803.9497268</v>
      </c>
      <c r="CW102" s="11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79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4"/>
      <c r="CV103" s="75">
        <v>507330667.2394634</v>
      </c>
      <c r="CW103" s="11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79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4"/>
      <c r="CV104" s="75">
        <v>507427549.0265809</v>
      </c>
      <c r="CW104" s="11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79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69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79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79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79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79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79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79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80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80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80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80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80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80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80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80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80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80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80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80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</row>
  </sheetData>
  <mergeCells count="22">
    <mergeCell ref="AI2:AY2"/>
    <mergeCell ref="CB2:CI2"/>
    <mergeCell ref="BQ2:BZ2"/>
    <mergeCell ref="BE3:BF3"/>
    <mergeCell ref="AW3:BC3"/>
    <mergeCell ref="AI3:AO3"/>
    <mergeCell ref="DA3:DJ3"/>
    <mergeCell ref="BH1:CT1"/>
    <mergeCell ref="Y3:AB3"/>
    <mergeCell ref="B3:G3"/>
    <mergeCell ref="AD3:AE3"/>
    <mergeCell ref="CV3:CY3"/>
    <mergeCell ref="BH2:BO2"/>
    <mergeCell ref="H3:M3"/>
    <mergeCell ref="AD2:AG2"/>
    <mergeCell ref="CK2:CT2"/>
    <mergeCell ref="N3:S3"/>
    <mergeCell ref="U2:AB2"/>
    <mergeCell ref="U3:X3"/>
    <mergeCell ref="AF3:AG3"/>
    <mergeCell ref="AP3:AV3"/>
    <mergeCell ref="B2:S2"/>
  </mergeCells>
  <pageMargins left="0.708661" right="0.708661" top="0.748031" bottom="0.748031" header="0.314961" footer="0.314961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AN65"/>
  <sheetViews>
    <sheetView workbookViewId="0" showGridLines="0" defaultGridColor="1"/>
  </sheetViews>
  <sheetFormatPr defaultColWidth="9" defaultRowHeight="12.75" customHeight="1" outlineLevelRow="0" outlineLevelCol="0"/>
  <cols>
    <col min="1" max="1" width="9" style="176" customWidth="1"/>
    <col min="2" max="2" width="9" style="176" customWidth="1"/>
    <col min="3" max="3" width="10.8516" style="176" customWidth="1"/>
    <col min="4" max="4" width="9" style="176" customWidth="1"/>
    <col min="5" max="5" width="9" style="176" customWidth="1"/>
    <col min="6" max="6" width="9" style="176" customWidth="1"/>
    <col min="7" max="7" width="9" style="176" customWidth="1"/>
    <col min="8" max="8" width="9" style="176" customWidth="1"/>
    <col min="9" max="9" width="9" style="176" customWidth="1"/>
    <col min="10" max="10" width="9" style="176" customWidth="1"/>
    <col min="11" max="11" width="9" style="176" customWidth="1"/>
    <col min="12" max="12" width="9" style="176" customWidth="1"/>
    <col min="13" max="13" width="9" style="176" customWidth="1"/>
    <col min="14" max="14" width="9" style="176" customWidth="1"/>
    <col min="15" max="15" width="9" style="176" customWidth="1"/>
    <col min="16" max="16" width="9" style="176" customWidth="1"/>
    <col min="17" max="17" width="9" style="176" customWidth="1"/>
    <col min="18" max="18" width="9" style="176" customWidth="1"/>
    <col min="19" max="19" width="9" style="176" customWidth="1"/>
    <col min="20" max="20" width="9" style="176" customWidth="1"/>
    <col min="21" max="21" width="9" style="176" customWidth="1"/>
    <col min="22" max="22" width="9" style="176" customWidth="1"/>
    <col min="23" max="23" width="9" style="176" customWidth="1"/>
    <col min="24" max="24" width="9" style="176" customWidth="1"/>
    <col min="25" max="25" width="9" style="176" customWidth="1"/>
    <col min="26" max="26" width="9" style="176" customWidth="1"/>
    <col min="27" max="27" width="9" style="176" customWidth="1"/>
    <col min="28" max="28" width="9" style="176" customWidth="1"/>
    <col min="29" max="29" width="9" style="176" customWidth="1"/>
    <col min="30" max="30" width="10.8516" style="176" customWidth="1"/>
    <col min="31" max="31" width="9" style="176" customWidth="1"/>
    <col min="32" max="32" width="9" style="176" customWidth="1"/>
    <col min="33" max="33" width="9" style="176" customWidth="1"/>
    <col min="34" max="34" width="9" style="176" customWidth="1"/>
    <col min="35" max="35" width="9" style="176" customWidth="1"/>
    <col min="36" max="36" width="9" style="176" customWidth="1"/>
    <col min="37" max="37" width="9" style="176" customWidth="1"/>
    <col min="38" max="38" width="9" style="176" customWidth="1"/>
    <col min="39" max="39" width="9" style="176" customWidth="1"/>
    <col min="40" max="40" width="9" style="176" customWidth="1"/>
    <col min="41" max="256" width="9" style="176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ht="15" customHeight="1">
      <c r="A2" t="s" s="96">
        <v>231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ht="15" customHeight="1">
      <c r="A3" s="2"/>
      <c r="B3" s="2"/>
      <c r="C3" t="s" s="96">
        <v>232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t="s" s="110">
        <v>233</v>
      </c>
      <c r="Q3" s="2"/>
      <c r="R3" s="2"/>
      <c r="S3" s="2"/>
      <c r="T3" s="2"/>
      <c r="U3" s="2"/>
      <c r="V3" s="2"/>
      <c r="W3" t="s" s="110">
        <v>234</v>
      </c>
      <c r="X3" s="2"/>
      <c r="Y3" s="2"/>
      <c r="Z3" s="2"/>
      <c r="AA3" s="2"/>
      <c r="AB3" s="2"/>
      <c r="AC3" s="2"/>
      <c r="AD3" s="177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ht="15" customHeight="1">
      <c r="A4" s="2"/>
      <c r="B4" s="2"/>
      <c r="C4" t="s" s="96">
        <v>37</v>
      </c>
      <c r="D4" t="s" s="96">
        <v>33</v>
      </c>
      <c r="E4" t="s" s="96">
        <v>235</v>
      </c>
      <c r="F4" t="s" s="96">
        <v>236</v>
      </c>
      <c r="G4" t="s" s="96">
        <v>34</v>
      </c>
      <c r="H4" t="s" s="96">
        <v>237</v>
      </c>
      <c r="I4" s="2"/>
      <c r="J4" s="2"/>
      <c r="K4" s="2"/>
      <c r="L4" s="2"/>
      <c r="M4" s="2"/>
      <c r="N4" s="2"/>
      <c r="O4" s="2"/>
      <c r="P4" t="s" s="96">
        <v>37</v>
      </c>
      <c r="Q4" t="s" s="96">
        <v>33</v>
      </c>
      <c r="R4" t="s" s="96">
        <v>235</v>
      </c>
      <c r="S4" t="s" s="96">
        <v>236</v>
      </c>
      <c r="T4" t="s" s="96">
        <v>34</v>
      </c>
      <c r="U4" t="s" s="96">
        <v>237</v>
      </c>
      <c r="V4" s="2"/>
      <c r="W4" t="s" s="96">
        <v>37</v>
      </c>
      <c r="X4" t="s" s="96">
        <v>33</v>
      </c>
      <c r="Y4" t="s" s="96">
        <v>235</v>
      </c>
      <c r="Z4" t="s" s="96">
        <v>236</v>
      </c>
      <c r="AA4" t="s" s="96">
        <v>34</v>
      </c>
      <c r="AB4" t="s" s="96">
        <v>237</v>
      </c>
      <c r="AC4" s="2"/>
      <c r="AD4" s="177"/>
      <c r="AE4" s="177"/>
      <c r="AF4" s="177"/>
      <c r="AG4" s="177"/>
      <c r="AH4" s="177"/>
      <c r="AI4" s="177"/>
      <c r="AJ4" s="2"/>
      <c r="AK4" s="177"/>
      <c r="AL4" s="177"/>
      <c r="AM4" s="177"/>
      <c r="AN4" s="177"/>
    </row>
    <row r="5" ht="15" customHeight="1">
      <c r="A5" s="2"/>
      <c r="B5" s="2"/>
      <c r="C5" t="s" s="110">
        <v>238</v>
      </c>
      <c r="D5" t="s" s="110">
        <v>239</v>
      </c>
      <c r="E5" t="s" s="110">
        <v>239</v>
      </c>
      <c r="F5" t="s" s="110">
        <v>239</v>
      </c>
      <c r="G5" t="s" s="110">
        <v>239</v>
      </c>
      <c r="H5" t="s" s="110">
        <v>239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5" customHeight="1">
      <c r="A6" s="79">
        <v>2009</v>
      </c>
      <c r="B6" t="s" s="110">
        <v>105</v>
      </c>
      <c r="C6" s="122">
        <v>297.3</v>
      </c>
      <c r="D6" s="120">
        <v>23.4</v>
      </c>
      <c r="E6" s="120">
        <v>29.8</v>
      </c>
      <c r="F6" s="120">
        <v>68.90000000000001</v>
      </c>
      <c r="G6" s="120">
        <v>67.5</v>
      </c>
      <c r="H6" s="120">
        <v>26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78"/>
      <c r="AE6" s="179"/>
      <c r="AF6" s="179"/>
      <c r="AG6" s="179"/>
      <c r="AH6" s="179"/>
      <c r="AI6" s="179"/>
      <c r="AJ6" s="2"/>
      <c r="AK6" s="2"/>
      <c r="AL6" s="2"/>
      <c r="AM6" s="2"/>
      <c r="AN6" s="2"/>
    </row>
    <row r="7" ht="15" customHeight="1">
      <c r="A7" s="2"/>
      <c r="B7" t="s" s="110">
        <v>106</v>
      </c>
      <c r="C7" s="122">
        <v>271.6</v>
      </c>
      <c r="D7" s="120">
        <v>20.6</v>
      </c>
      <c r="E7" s="120">
        <v>26.5</v>
      </c>
      <c r="F7" s="120">
        <v>64.90000000000001</v>
      </c>
      <c r="G7" s="120">
        <v>62.3</v>
      </c>
      <c r="H7" s="120">
        <v>24.5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78"/>
      <c r="AE7" s="179"/>
      <c r="AF7" s="179"/>
      <c r="AG7" s="179"/>
      <c r="AH7" s="179"/>
      <c r="AI7" s="179"/>
      <c r="AJ7" s="2"/>
      <c r="AK7" s="2"/>
      <c r="AL7" s="2"/>
      <c r="AM7" s="2"/>
      <c r="AN7" s="2"/>
    </row>
    <row r="8" ht="15" customHeight="1">
      <c r="A8" s="2"/>
      <c r="B8" t="s" s="110">
        <v>107</v>
      </c>
      <c r="C8" s="122">
        <v>283.6</v>
      </c>
      <c r="D8" s="120">
        <v>22.7</v>
      </c>
      <c r="E8" s="120">
        <v>28.1</v>
      </c>
      <c r="F8" s="120">
        <v>72.7</v>
      </c>
      <c r="G8" s="120">
        <v>67.7</v>
      </c>
      <c r="H8" s="120">
        <v>26.6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78"/>
      <c r="AE8" s="179"/>
      <c r="AF8" s="179"/>
      <c r="AG8" s="179"/>
      <c r="AH8" s="179"/>
      <c r="AI8" s="179"/>
      <c r="AJ8" s="2"/>
      <c r="AK8" s="2"/>
      <c r="AL8" s="2"/>
      <c r="AM8" s="2"/>
      <c r="AN8" s="2"/>
    </row>
    <row r="9" ht="15" customHeight="1">
      <c r="A9" s="2"/>
      <c r="B9" t="s" s="110">
        <v>108</v>
      </c>
      <c r="C9" s="122">
        <v>269.3</v>
      </c>
      <c r="D9" s="120">
        <v>23.8</v>
      </c>
      <c r="E9" s="120">
        <v>29.5</v>
      </c>
      <c r="F9" s="120">
        <v>66.59999999999999</v>
      </c>
      <c r="G9" s="120">
        <v>65.59999999999999</v>
      </c>
      <c r="H9" s="120">
        <v>28.1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78"/>
      <c r="AE9" s="179"/>
      <c r="AF9" s="179"/>
      <c r="AG9" s="179"/>
      <c r="AH9" s="179"/>
      <c r="AI9" s="179"/>
      <c r="AJ9" s="2"/>
      <c r="AK9" s="2"/>
      <c r="AL9" s="2"/>
      <c r="AM9" s="2"/>
      <c r="AN9" s="2"/>
    </row>
    <row r="10" ht="15" customHeight="1">
      <c r="A10" s="2"/>
      <c r="B10" t="s" s="110">
        <v>109</v>
      </c>
      <c r="C10" s="122">
        <v>297.2</v>
      </c>
      <c r="D10" s="120">
        <v>22.7</v>
      </c>
      <c r="E10" s="120">
        <v>29.8</v>
      </c>
      <c r="F10" s="120">
        <v>64.3</v>
      </c>
      <c r="G10" s="120">
        <v>65.2</v>
      </c>
      <c r="H10" s="120">
        <v>23.6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78"/>
      <c r="AE10" s="179"/>
      <c r="AF10" s="179"/>
      <c r="AG10" s="179"/>
      <c r="AH10" s="179"/>
      <c r="AI10" s="179"/>
      <c r="AJ10" s="2"/>
      <c r="AK10" s="2"/>
      <c r="AL10" s="2"/>
      <c r="AM10" s="2"/>
      <c r="AN10" s="2"/>
    </row>
    <row r="11" ht="15" customHeight="1">
      <c r="A11" s="2"/>
      <c r="B11" t="s" s="110">
        <v>110</v>
      </c>
      <c r="C11" s="120">
        <v>261</v>
      </c>
      <c r="D11" s="120">
        <v>20.8</v>
      </c>
      <c r="E11" s="120">
        <v>27.9</v>
      </c>
      <c r="F11" s="120">
        <v>63</v>
      </c>
      <c r="G11" s="120">
        <v>62.9</v>
      </c>
      <c r="H11" s="120">
        <v>23.8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79"/>
      <c r="AE11" s="179"/>
      <c r="AF11" s="179"/>
      <c r="AG11" s="179"/>
      <c r="AH11" s="179"/>
      <c r="AI11" s="179"/>
      <c r="AJ11" s="2"/>
      <c r="AK11" s="2"/>
      <c r="AL11" s="2"/>
      <c r="AM11" s="2"/>
      <c r="AN11" s="2"/>
    </row>
    <row r="12" ht="15" customHeight="1">
      <c r="A12" s="2"/>
      <c r="B12" t="s" s="110">
        <v>111</v>
      </c>
      <c r="C12" s="120">
        <v>276.5</v>
      </c>
      <c r="D12" s="120">
        <v>21.4</v>
      </c>
      <c r="E12" s="120">
        <v>29.3</v>
      </c>
      <c r="F12" s="120">
        <v>66</v>
      </c>
      <c r="G12" s="120">
        <v>66.2</v>
      </c>
      <c r="H12" s="120">
        <v>25.4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79"/>
      <c r="AE12" s="179"/>
      <c r="AF12" s="179"/>
      <c r="AG12" s="179"/>
      <c r="AH12" s="179"/>
      <c r="AI12" s="179"/>
      <c r="AJ12" s="2"/>
      <c r="AK12" s="2"/>
      <c r="AL12" s="2"/>
      <c r="AM12" s="2"/>
      <c r="AN12" s="2"/>
    </row>
    <row r="13" ht="15" customHeight="1">
      <c r="A13" s="2"/>
      <c r="B13" t="s" s="110">
        <v>112</v>
      </c>
      <c r="C13" s="120">
        <v>275.1</v>
      </c>
      <c r="D13" s="120">
        <v>20.5</v>
      </c>
      <c r="E13" s="120">
        <v>27.3</v>
      </c>
      <c r="F13" s="120">
        <v>63.7</v>
      </c>
      <c r="G13" s="120">
        <v>62.8</v>
      </c>
      <c r="H13" s="120">
        <v>23.7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79"/>
      <c r="AE13" s="179"/>
      <c r="AF13" s="179"/>
      <c r="AG13" s="179"/>
      <c r="AH13" s="179"/>
      <c r="AI13" s="179"/>
      <c r="AJ13" s="2"/>
      <c r="AK13" s="2"/>
      <c r="AL13" s="2"/>
      <c r="AM13" s="2"/>
      <c r="AN13" s="2"/>
    </row>
    <row r="14" ht="15" customHeight="1">
      <c r="A14" s="2"/>
      <c r="B14" t="s" s="110">
        <v>113</v>
      </c>
      <c r="C14" s="120">
        <v>268.9</v>
      </c>
      <c r="D14" s="120">
        <v>22.1</v>
      </c>
      <c r="E14" s="120">
        <v>26</v>
      </c>
      <c r="F14" s="120">
        <v>61.5</v>
      </c>
      <c r="G14" s="120">
        <v>63.5</v>
      </c>
      <c r="H14" s="120">
        <v>26.4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79"/>
      <c r="AE14" s="179"/>
      <c r="AF14" s="179"/>
      <c r="AG14" s="179"/>
      <c r="AH14" s="179"/>
      <c r="AI14" s="179"/>
      <c r="AJ14" s="2"/>
      <c r="AK14" s="2"/>
      <c r="AL14" s="2"/>
      <c r="AM14" s="2"/>
      <c r="AN14" s="2"/>
    </row>
    <row r="15" ht="15" customHeight="1">
      <c r="A15" s="2"/>
      <c r="B15" t="s" s="110">
        <v>114</v>
      </c>
      <c r="C15" s="120">
        <v>307.4</v>
      </c>
      <c r="D15" s="120">
        <v>27.1</v>
      </c>
      <c r="E15" s="120">
        <v>29.6</v>
      </c>
      <c r="F15" s="120">
        <v>68.09999999999999</v>
      </c>
      <c r="G15" s="120">
        <v>71.09999999999999</v>
      </c>
      <c r="H15" s="120">
        <v>29.3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79"/>
      <c r="AE15" s="179"/>
      <c r="AF15" s="179"/>
      <c r="AG15" s="179"/>
      <c r="AH15" s="179"/>
      <c r="AI15" s="179"/>
      <c r="AJ15" s="2"/>
      <c r="AK15" s="2"/>
      <c r="AL15" s="2"/>
      <c r="AM15" s="2"/>
      <c r="AN15" s="2"/>
    </row>
    <row r="16" ht="15" customHeight="1">
      <c r="A16" s="2"/>
      <c r="B16" t="s" s="110">
        <v>115</v>
      </c>
      <c r="C16" s="120">
        <v>260.5</v>
      </c>
      <c r="D16" s="120">
        <v>25</v>
      </c>
      <c r="E16" s="120">
        <v>25.6</v>
      </c>
      <c r="F16" s="120">
        <v>63.3</v>
      </c>
      <c r="G16" s="120">
        <v>64.90000000000001</v>
      </c>
      <c r="H16" s="120">
        <v>33.1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79"/>
      <c r="AE16" s="179"/>
      <c r="AF16" s="179"/>
      <c r="AG16" s="179"/>
      <c r="AH16" s="179"/>
      <c r="AI16" s="179"/>
      <c r="AJ16" s="2"/>
      <c r="AK16" s="2"/>
      <c r="AL16" s="2"/>
      <c r="AM16" s="2"/>
      <c r="AN16" s="2"/>
    </row>
    <row r="17" ht="15" customHeight="1">
      <c r="A17" s="2"/>
      <c r="B17" t="s" s="110">
        <v>116</v>
      </c>
      <c r="C17" s="120">
        <v>273.8</v>
      </c>
      <c r="D17" s="120">
        <v>27.9</v>
      </c>
      <c r="E17" s="120">
        <v>25</v>
      </c>
      <c r="F17" s="120">
        <v>57.1</v>
      </c>
      <c r="G17" s="120">
        <v>75.8</v>
      </c>
      <c r="H17" s="120">
        <v>30.1</v>
      </c>
      <c r="I17" s="2"/>
      <c r="J17" s="120">
        <f>AVERAGE(C6:C17)</f>
        <v>278.5166666666667</v>
      </c>
      <c r="K17" s="120">
        <f>AVERAGE(D6:D17)</f>
        <v>23.16666666666667</v>
      </c>
      <c r="L17" s="120">
        <f>AVERAGE(E6:E17)</f>
        <v>27.86666666666667</v>
      </c>
      <c r="M17" s="120">
        <f>AVERAGE(F6:F17)</f>
        <v>65.00833333333334</v>
      </c>
      <c r="N17" s="120">
        <f>AVERAGE(G6:G17)</f>
        <v>66.29166666666666</v>
      </c>
      <c r="O17" s="120">
        <f>AVERAGE(H6:H17)</f>
        <v>26.71666666666667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79"/>
      <c r="AE17" s="179"/>
      <c r="AF17" s="179"/>
      <c r="AG17" s="179"/>
      <c r="AH17" s="179"/>
      <c r="AI17" s="179"/>
      <c r="AJ17" s="2"/>
      <c r="AK17" s="2"/>
      <c r="AL17" s="2"/>
      <c r="AM17" s="2"/>
      <c r="AN17" s="2"/>
    </row>
    <row r="18" ht="15" customHeight="1">
      <c r="A18" s="79">
        <v>2010</v>
      </c>
      <c r="B18" t="s" s="110">
        <v>105</v>
      </c>
      <c r="C18" s="120">
        <v>278.5</v>
      </c>
      <c r="D18" s="120">
        <v>20.2</v>
      </c>
      <c r="E18" s="120">
        <v>26.9</v>
      </c>
      <c r="F18" s="120">
        <v>66</v>
      </c>
      <c r="G18" s="120">
        <v>65.59999999999999</v>
      </c>
      <c r="H18" s="120">
        <v>24.9</v>
      </c>
      <c r="I18" s="2"/>
      <c r="J18" s="120">
        <f>AVERAGE(C7:C18)</f>
        <v>276.95</v>
      </c>
      <c r="K18" s="120">
        <f>AVERAGE(D7:D18)</f>
        <v>22.9</v>
      </c>
      <c r="L18" s="120">
        <f>AVERAGE(E7:E18)</f>
        <v>27.625</v>
      </c>
      <c r="M18" s="120">
        <f>AVERAGE(F7:F18)</f>
        <v>64.76666666666667</v>
      </c>
      <c r="N18" s="120">
        <f>AVERAGE(G7:G18)</f>
        <v>66.13333333333334</v>
      </c>
      <c r="O18" s="120">
        <f>AVERAGE(H7:H18)</f>
        <v>26.625</v>
      </c>
      <c r="P18" s="173">
        <f>C18/C6-1</f>
        <v>-0.06323578876555669</v>
      </c>
      <c r="Q18" s="173">
        <f>D18/D6-1</f>
        <v>-0.1367521367521367</v>
      </c>
      <c r="R18" s="173">
        <f>E18/E6-1</f>
        <v>-0.09731543624161076</v>
      </c>
      <c r="S18" s="173">
        <f>F18/F6-1</f>
        <v>-0.04208998548621201</v>
      </c>
      <c r="T18" s="173">
        <f>G18/G6-1</f>
        <v>-0.02814814814814826</v>
      </c>
      <c r="U18" s="173">
        <f>H18/H6-1</f>
        <v>-0.04230769230769238</v>
      </c>
      <c r="V18" s="2"/>
      <c r="W18" s="2"/>
      <c r="X18" s="2"/>
      <c r="Y18" s="2"/>
      <c r="Z18" s="2"/>
      <c r="AA18" s="2"/>
      <c r="AB18" s="2"/>
      <c r="AC18" s="2"/>
      <c r="AD18" s="179"/>
      <c r="AE18" s="179"/>
      <c r="AF18" s="179"/>
      <c r="AG18" s="179"/>
      <c r="AH18" s="179"/>
      <c r="AI18" s="179"/>
      <c r="AJ18" s="2"/>
      <c r="AK18" s="180"/>
      <c r="AL18" s="180"/>
      <c r="AM18" s="180"/>
      <c r="AN18" s="180"/>
    </row>
    <row r="19" ht="15" customHeight="1">
      <c r="A19" s="2"/>
      <c r="B19" t="s" s="110">
        <v>106</v>
      </c>
      <c r="C19" s="120">
        <v>264.1</v>
      </c>
      <c r="D19" s="120">
        <v>21.2</v>
      </c>
      <c r="E19" s="120">
        <v>26.3</v>
      </c>
      <c r="F19" s="120">
        <v>64.2</v>
      </c>
      <c r="G19" s="120">
        <v>64</v>
      </c>
      <c r="H19" s="120">
        <v>23.8</v>
      </c>
      <c r="I19" s="2"/>
      <c r="J19" s="120">
        <f>AVERAGE(C8:C19)</f>
        <v>276.325</v>
      </c>
      <c r="K19" s="120">
        <f>AVERAGE(D8:D19)</f>
        <v>22.95</v>
      </c>
      <c r="L19" s="120">
        <f>AVERAGE(E8:E19)</f>
        <v>27.60833333333333</v>
      </c>
      <c r="M19" s="120">
        <f>AVERAGE(F8:F19)</f>
        <v>64.70833333333333</v>
      </c>
      <c r="N19" s="120">
        <f>AVERAGE(G8:G19)</f>
        <v>66.27499999999999</v>
      </c>
      <c r="O19" s="120">
        <f>AVERAGE(H8:H19)</f>
        <v>26.56666666666667</v>
      </c>
      <c r="P19" s="173">
        <f>C19/C7-1</f>
        <v>-0.02761413843888072</v>
      </c>
      <c r="Q19" s="173">
        <f>D19/D7-1</f>
        <v>0.029126213592233</v>
      </c>
      <c r="R19" s="173">
        <f>E19/E7-1</f>
        <v>-0.007547169811320753</v>
      </c>
      <c r="S19" s="173">
        <f>F19/F7-1</f>
        <v>-0.01078582434514641</v>
      </c>
      <c r="T19" s="173">
        <f>G19/G7-1</f>
        <v>0.02728731942215101</v>
      </c>
      <c r="U19" s="173">
        <f>H19/H7-1</f>
        <v>-0.02857142857142858</v>
      </c>
      <c r="V19" s="2"/>
      <c r="W19" s="2"/>
      <c r="X19" s="2"/>
      <c r="Y19" s="2"/>
      <c r="Z19" s="2"/>
      <c r="AA19" s="2"/>
      <c r="AB19" s="2"/>
      <c r="AC19" s="2"/>
      <c r="AD19" s="179"/>
      <c r="AE19" s="179"/>
      <c r="AF19" s="179"/>
      <c r="AG19" s="179"/>
      <c r="AH19" s="179"/>
      <c r="AI19" s="179"/>
      <c r="AJ19" s="2"/>
      <c r="AK19" s="180"/>
      <c r="AL19" s="180"/>
      <c r="AM19" s="180"/>
      <c r="AN19" s="180"/>
    </row>
    <row r="20" ht="15" customHeight="1">
      <c r="A20" s="2"/>
      <c r="B20" t="s" s="110">
        <v>107</v>
      </c>
      <c r="C20" s="120">
        <v>292.7</v>
      </c>
      <c r="D20" s="120">
        <v>23.1</v>
      </c>
      <c r="E20" s="120">
        <v>30.7</v>
      </c>
      <c r="F20" s="120">
        <v>74.8</v>
      </c>
      <c r="G20" s="120">
        <v>70.2</v>
      </c>
      <c r="H20" s="120">
        <v>28.2</v>
      </c>
      <c r="I20" s="2"/>
      <c r="J20" s="120">
        <f>AVERAGE(C9:C20)</f>
        <v>277.0833333333333</v>
      </c>
      <c r="K20" s="120">
        <f>AVERAGE(D9:D20)</f>
        <v>22.98333333333333</v>
      </c>
      <c r="L20" s="120">
        <f>AVERAGE(E9:E20)</f>
        <v>27.825</v>
      </c>
      <c r="M20" s="120">
        <f>AVERAGE(F9:F20)</f>
        <v>64.88333333333333</v>
      </c>
      <c r="N20" s="120">
        <f>AVERAGE(G9:G20)</f>
        <v>66.48333333333333</v>
      </c>
      <c r="O20" s="120">
        <f>AVERAGE(H9:H20)</f>
        <v>26.7</v>
      </c>
      <c r="P20" s="173">
        <f>C20/C8-1</f>
        <v>0.03208744710860345</v>
      </c>
      <c r="Q20" s="173">
        <f>D20/D8-1</f>
        <v>0.01762114537444948</v>
      </c>
      <c r="R20" s="173">
        <f>E20/E8-1</f>
        <v>0.092526690391459</v>
      </c>
      <c r="S20" s="173">
        <f>F20/F8-1</f>
        <v>0.02888583218706997</v>
      </c>
      <c r="T20" s="173">
        <f>G20/G8-1</f>
        <v>0.03692762186115206</v>
      </c>
      <c r="U20" s="173">
        <f>H20/H8-1</f>
        <v>0.06015037593984962</v>
      </c>
      <c r="V20" s="2"/>
      <c r="W20" s="173">
        <f>AVERAGE(P18:P20)</f>
        <v>-0.01958749336527799</v>
      </c>
      <c r="X20" s="173">
        <f>AVERAGE(Q18:Q20)</f>
        <v>-0.03000159259515141</v>
      </c>
      <c r="Y20" s="173">
        <f>AVERAGE(R18:R20)</f>
        <v>-0.004111971887157506</v>
      </c>
      <c r="Z20" s="173">
        <f>AVERAGE(S18:S20)</f>
        <v>-0.007996659214762817</v>
      </c>
      <c r="AA20" s="173">
        <f>AVERAGE(T18:T20)</f>
        <v>0.01202226437838494</v>
      </c>
      <c r="AB20" s="173">
        <f>AVERAGE(U18:U20)</f>
        <v>-0.003576248313090447</v>
      </c>
      <c r="AC20" s="2"/>
      <c r="AD20" s="179"/>
      <c r="AE20" s="179"/>
      <c r="AF20" s="179"/>
      <c r="AG20" s="179"/>
      <c r="AH20" s="179"/>
      <c r="AI20" s="179"/>
      <c r="AJ20" s="2"/>
      <c r="AK20" s="180"/>
      <c r="AL20" s="180"/>
      <c r="AM20" s="180"/>
      <c r="AN20" s="180"/>
    </row>
    <row r="21" ht="15" customHeight="1">
      <c r="A21" s="2"/>
      <c r="B21" t="s" s="110">
        <v>108</v>
      </c>
      <c r="C21" s="120">
        <v>277.9</v>
      </c>
      <c r="D21" s="120">
        <v>23.7</v>
      </c>
      <c r="E21" s="120">
        <v>29.8</v>
      </c>
      <c r="F21" s="120">
        <v>70.7</v>
      </c>
      <c r="G21" s="120">
        <v>68</v>
      </c>
      <c r="H21" s="120">
        <v>25.1</v>
      </c>
      <c r="I21" s="2"/>
      <c r="J21" s="120">
        <f>AVERAGE(C10:C21)</f>
        <v>277.8</v>
      </c>
      <c r="K21" s="120">
        <f>AVERAGE(D10:D21)</f>
        <v>22.975</v>
      </c>
      <c r="L21" s="120">
        <f>AVERAGE(E10:E21)</f>
        <v>27.85</v>
      </c>
      <c r="M21" s="120">
        <f>AVERAGE(F10:F21)</f>
        <v>65.22500000000001</v>
      </c>
      <c r="N21" s="120">
        <f>AVERAGE(G10:G21)</f>
        <v>66.68333333333334</v>
      </c>
      <c r="O21" s="120">
        <f>AVERAGE(H10:H21)</f>
        <v>26.45</v>
      </c>
      <c r="P21" s="173">
        <f>C21/C9-1</f>
        <v>0.03193464537690294</v>
      </c>
      <c r="Q21" s="173">
        <f>D21/D9-1</f>
        <v>-0.004201680672269004</v>
      </c>
      <c r="R21" s="173">
        <f>E21/E9-1</f>
        <v>0.01016949152542379</v>
      </c>
      <c r="S21" s="173">
        <f>F21/F9-1</f>
        <v>0.06156156156156167</v>
      </c>
      <c r="T21" s="173">
        <f>G21/G9-1</f>
        <v>0.03658536585365857</v>
      </c>
      <c r="U21" s="173">
        <f>H21/H9-1</f>
        <v>-0.1067615658362989</v>
      </c>
      <c r="V21" s="2"/>
      <c r="W21" s="173">
        <f>AVERAGE(P19:P21)</f>
        <v>0.01213598468220856</v>
      </c>
      <c r="X21" s="173">
        <f>AVERAGE(Q19:Q21)</f>
        <v>0.01418189276480449</v>
      </c>
      <c r="Y21" s="173">
        <f>AVERAGE(R19:R21)</f>
        <v>0.03171633736852068</v>
      </c>
      <c r="Z21" s="173">
        <f>AVERAGE(S19:S21)</f>
        <v>0.02655385646782841</v>
      </c>
      <c r="AA21" s="173">
        <f>AVERAGE(T19:T21)</f>
        <v>0.03360010237898722</v>
      </c>
      <c r="AB21" s="173">
        <f>AVERAGE(U19:U21)</f>
        <v>-0.02506087282262596</v>
      </c>
      <c r="AC21" s="2"/>
      <c r="AD21" s="179"/>
      <c r="AE21" s="179"/>
      <c r="AF21" s="179"/>
      <c r="AG21" s="179"/>
      <c r="AH21" s="179"/>
      <c r="AI21" s="179"/>
      <c r="AJ21" s="2"/>
      <c r="AK21" s="180"/>
      <c r="AL21" s="180"/>
      <c r="AM21" s="180"/>
      <c r="AN21" s="180"/>
    </row>
    <row r="22" ht="15" customHeight="1">
      <c r="A22" s="2"/>
      <c r="B22" t="s" s="110">
        <v>109</v>
      </c>
      <c r="C22" s="120">
        <v>271.2</v>
      </c>
      <c r="D22" s="120">
        <v>22.4</v>
      </c>
      <c r="E22" s="120">
        <v>27.6</v>
      </c>
      <c r="F22" s="120">
        <v>66</v>
      </c>
      <c r="G22" s="120">
        <v>64.3</v>
      </c>
      <c r="H22" s="120">
        <v>24.3</v>
      </c>
      <c r="I22" s="2"/>
      <c r="J22" s="120">
        <f>AVERAGE(C11:C22)</f>
        <v>275.6333333333333</v>
      </c>
      <c r="K22" s="120">
        <f>AVERAGE(D11:D22)</f>
        <v>22.95</v>
      </c>
      <c r="L22" s="120">
        <f>AVERAGE(E11:E22)</f>
        <v>27.66666666666667</v>
      </c>
      <c r="M22" s="120">
        <f>AVERAGE(F11:F22)</f>
        <v>65.36666666666666</v>
      </c>
      <c r="N22" s="120">
        <f>AVERAGE(G11:G22)</f>
        <v>66.60833333333333</v>
      </c>
      <c r="O22" s="120">
        <f>AVERAGE(H11:H22)</f>
        <v>26.50833333333334</v>
      </c>
      <c r="P22" s="173">
        <f>C22/C10-1</f>
        <v>-0.08748317631224767</v>
      </c>
      <c r="Q22" s="173">
        <f>D22/D10-1</f>
        <v>-0.013215859030837</v>
      </c>
      <c r="R22" s="173">
        <f>E22/E10-1</f>
        <v>-0.0738255033557047</v>
      </c>
      <c r="S22" s="173">
        <f>F22/F10-1</f>
        <v>0.02643856920684295</v>
      </c>
      <c r="T22" s="173">
        <f>G22/G10-1</f>
        <v>-0.01380368098159512</v>
      </c>
      <c r="U22" s="173">
        <f>H22/H10-1</f>
        <v>0.02966101694915246</v>
      </c>
      <c r="V22" s="2"/>
      <c r="W22" s="173">
        <f>AVERAGE(P20:P22)</f>
        <v>-0.007820361275580426</v>
      </c>
      <c r="X22" s="173">
        <f>AVERAGE(Q20:Q22)</f>
        <v>6.786855711449213e-05</v>
      </c>
      <c r="Y22" s="173">
        <f>AVERAGE(R20:R22)</f>
        <v>0.009623559520392696</v>
      </c>
      <c r="Z22" s="173">
        <f>AVERAGE(S20:S22)</f>
        <v>0.03896198765182487</v>
      </c>
      <c r="AA22" s="173">
        <f>AVERAGE(T20:T22)</f>
        <v>0.01990310224440517</v>
      </c>
      <c r="AB22" s="173">
        <f>AVERAGE(U20:U22)</f>
        <v>-0.005650057649098946</v>
      </c>
      <c r="AC22" s="2"/>
      <c r="AD22" s="179"/>
      <c r="AE22" s="179"/>
      <c r="AF22" s="179"/>
      <c r="AG22" s="179"/>
      <c r="AH22" s="179"/>
      <c r="AI22" s="179"/>
      <c r="AJ22" s="2"/>
      <c r="AK22" s="180"/>
      <c r="AL22" s="180"/>
      <c r="AM22" s="180"/>
      <c r="AN22" s="180"/>
    </row>
    <row r="23" ht="15" customHeight="1">
      <c r="A23" s="2"/>
      <c r="B23" t="s" s="110">
        <v>110</v>
      </c>
      <c r="C23" s="120">
        <v>262</v>
      </c>
      <c r="D23" s="120">
        <v>19.2</v>
      </c>
      <c r="E23" s="120">
        <v>27.6</v>
      </c>
      <c r="F23" s="120">
        <v>67.59999999999999</v>
      </c>
      <c r="G23" s="120">
        <v>62.4</v>
      </c>
      <c r="H23" s="120">
        <v>21.2</v>
      </c>
      <c r="I23" s="2"/>
      <c r="J23" s="120">
        <f>AVERAGE(C12:C23)</f>
        <v>275.7166666666666</v>
      </c>
      <c r="K23" s="120">
        <f>AVERAGE(D12:D23)</f>
        <v>22.81666666666666</v>
      </c>
      <c r="L23" s="120">
        <f>AVERAGE(E12:E23)</f>
        <v>27.64166666666667</v>
      </c>
      <c r="M23" s="120">
        <f>AVERAGE(F12:F23)</f>
        <v>65.75</v>
      </c>
      <c r="N23" s="120">
        <f>AVERAGE(G12:G23)</f>
        <v>66.56666666666666</v>
      </c>
      <c r="O23" s="120">
        <f>AVERAGE(H12:H23)</f>
        <v>26.29166666666667</v>
      </c>
      <c r="P23" s="173">
        <f>C23/C11-1</f>
        <v>0.003831417624521105</v>
      </c>
      <c r="Q23" s="173">
        <f>D23/D11-1</f>
        <v>-0.07692307692307698</v>
      </c>
      <c r="R23" s="173">
        <f>E23/E11-1</f>
        <v>-0.01075268817204289</v>
      </c>
      <c r="S23" s="173">
        <f>F23/F11-1</f>
        <v>0.07301587301587298</v>
      </c>
      <c r="T23" s="173">
        <f>G23/G11-1</f>
        <v>-0.007949125596184436</v>
      </c>
      <c r="U23" s="173">
        <f>H23/H11-1</f>
        <v>-0.1092436974789917</v>
      </c>
      <c r="V23" s="2"/>
      <c r="W23" s="173">
        <f>AVERAGE(P21:P23)</f>
        <v>-0.01723903777027454</v>
      </c>
      <c r="X23" s="173">
        <f>AVERAGE(Q21:Q23)</f>
        <v>-0.03144687220872766</v>
      </c>
      <c r="Y23" s="173">
        <f>AVERAGE(R21:R23)</f>
        <v>-0.0248029000007746</v>
      </c>
      <c r="Z23" s="173">
        <f>AVERAGE(S21:S23)</f>
        <v>0.05367200126142587</v>
      </c>
      <c r="AA23" s="173">
        <f>AVERAGE(T21:T23)</f>
        <v>0.004944186425293003</v>
      </c>
      <c r="AB23" s="173">
        <f>AVERAGE(U21:U23)</f>
        <v>-0.0621147487887127</v>
      </c>
      <c r="AC23" s="2"/>
      <c r="AD23" s="179"/>
      <c r="AE23" s="179"/>
      <c r="AF23" s="179"/>
      <c r="AG23" s="179"/>
      <c r="AH23" s="179"/>
      <c r="AI23" s="179"/>
      <c r="AJ23" s="2"/>
      <c r="AK23" s="180"/>
      <c r="AL23" s="180"/>
      <c r="AM23" s="180"/>
      <c r="AN23" s="180"/>
    </row>
    <row r="24" ht="15" customHeight="1">
      <c r="A24" s="2"/>
      <c r="B24" t="s" s="110">
        <v>111</v>
      </c>
      <c r="C24" s="120">
        <v>288.2</v>
      </c>
      <c r="D24" s="120">
        <v>19.8</v>
      </c>
      <c r="E24" s="120">
        <v>31</v>
      </c>
      <c r="F24" s="120">
        <v>72.2</v>
      </c>
      <c r="G24" s="120">
        <v>68</v>
      </c>
      <c r="H24" s="120">
        <v>24.4</v>
      </c>
      <c r="I24" s="2"/>
      <c r="J24" s="120">
        <f>AVERAGE(C13:C24)</f>
        <v>276.6916666666667</v>
      </c>
      <c r="K24" s="120">
        <f>AVERAGE(D13:D24)</f>
        <v>22.68333333333333</v>
      </c>
      <c r="L24" s="120">
        <f>AVERAGE(E13:E24)</f>
        <v>27.78333333333333</v>
      </c>
      <c r="M24" s="120">
        <f>AVERAGE(F13:F24)</f>
        <v>66.26666666666668</v>
      </c>
      <c r="N24" s="120">
        <f>AVERAGE(G13:G24)</f>
        <v>66.71666666666665</v>
      </c>
      <c r="O24" s="120">
        <f>AVERAGE(H13:H24)</f>
        <v>26.20833333333333</v>
      </c>
      <c r="P24" s="173">
        <f>C24/C12-1</f>
        <v>0.04231464737793855</v>
      </c>
      <c r="Q24" s="173">
        <f>D24/D12-1</f>
        <v>-0.07476635514018681</v>
      </c>
      <c r="R24" s="173">
        <f>E24/E12-1</f>
        <v>0.05802047781569963</v>
      </c>
      <c r="S24" s="173">
        <f>F24/F12-1</f>
        <v>0.09393939393939399</v>
      </c>
      <c r="T24" s="173">
        <f>G24/G12-1</f>
        <v>0.02719033232628387</v>
      </c>
      <c r="U24" s="173">
        <f>H24/H12-1</f>
        <v>-0.03937007874015752</v>
      </c>
      <c r="V24" s="2"/>
      <c r="W24" s="173">
        <f>AVERAGE(P22:P24)</f>
        <v>-0.01377903710326267</v>
      </c>
      <c r="X24" s="173">
        <f>AVERAGE(Q22:Q24)</f>
        <v>-0.05496843036470026</v>
      </c>
      <c r="Y24" s="173">
        <f>AVERAGE(R22:R24)</f>
        <v>-0.008852571237349319</v>
      </c>
      <c r="Z24" s="173">
        <f>AVERAGE(S22:S24)</f>
        <v>0.06446461205403664</v>
      </c>
      <c r="AA24" s="173">
        <f>AVERAGE(T22:T24)</f>
        <v>0.001812508582834771</v>
      </c>
      <c r="AB24" s="173">
        <f>AVERAGE(U22:U24)</f>
        <v>-0.03965091975666557</v>
      </c>
      <c r="AC24" s="2"/>
      <c r="AD24" s="179"/>
      <c r="AE24" s="179"/>
      <c r="AF24" s="179"/>
      <c r="AG24" s="179"/>
      <c r="AH24" s="179"/>
      <c r="AI24" s="179"/>
      <c r="AJ24" s="2"/>
      <c r="AK24" s="180"/>
      <c r="AL24" s="180"/>
      <c r="AM24" s="180"/>
      <c r="AN24" s="180"/>
    </row>
    <row r="25" ht="15" customHeight="1">
      <c r="A25" s="2"/>
      <c r="B25" t="s" s="110">
        <v>112</v>
      </c>
      <c r="C25" s="120">
        <v>263.9</v>
      </c>
      <c r="D25" s="120">
        <v>19.9</v>
      </c>
      <c r="E25" s="120">
        <v>25.8</v>
      </c>
      <c r="F25" s="120">
        <v>65.2</v>
      </c>
      <c r="G25" s="120">
        <v>63.7</v>
      </c>
      <c r="H25" s="120">
        <v>23.1</v>
      </c>
      <c r="I25" s="2"/>
      <c r="J25" s="120">
        <f>AVERAGE(C14:C25)</f>
        <v>275.7583333333333</v>
      </c>
      <c r="K25" s="120">
        <f>AVERAGE(D14:D25)</f>
        <v>22.63333333333333</v>
      </c>
      <c r="L25" s="120">
        <f>AVERAGE(E14:E25)</f>
        <v>27.65833333333333</v>
      </c>
      <c r="M25" s="120">
        <f>AVERAGE(F14:F25)</f>
        <v>66.39166666666668</v>
      </c>
      <c r="N25" s="120">
        <f>AVERAGE(G14:G25)</f>
        <v>66.79166666666666</v>
      </c>
      <c r="O25" s="120">
        <f>AVERAGE(H14:H25)</f>
        <v>26.15833333333333</v>
      </c>
      <c r="P25" s="173">
        <f>C25/C13-1</f>
        <v>-0.04071246819338437</v>
      </c>
      <c r="Q25" s="173">
        <f>D25/D13-1</f>
        <v>-0.02926829268292686</v>
      </c>
      <c r="R25" s="173">
        <f>E25/E13-1</f>
        <v>-0.05494505494505497</v>
      </c>
      <c r="S25" s="173">
        <f>F25/F13-1</f>
        <v>0.02354788069073788</v>
      </c>
      <c r="T25" s="173">
        <f>G25/G13-1</f>
        <v>0.01433121019108285</v>
      </c>
      <c r="U25" s="173">
        <f>H25/H13-1</f>
        <v>-0.02531645569620244</v>
      </c>
      <c r="V25" s="2"/>
      <c r="W25" s="173">
        <f>AVERAGE(P23:P25)</f>
        <v>0.001811198936358431</v>
      </c>
      <c r="X25" s="173">
        <f>AVERAGE(Q23:Q25)</f>
        <v>-0.06031924158206355</v>
      </c>
      <c r="Y25" s="173">
        <f>AVERAGE(R23:R25)</f>
        <v>-0.002559088433799409</v>
      </c>
      <c r="Z25" s="173">
        <f>AVERAGE(S23:S25)</f>
        <v>0.06350104921533495</v>
      </c>
      <c r="AA25" s="173">
        <f>AVERAGE(T23:T25)</f>
        <v>0.0111908056403941</v>
      </c>
      <c r="AB25" s="173">
        <f>AVERAGE(U23:U25)</f>
        <v>-0.05797674397178387</v>
      </c>
      <c r="AC25" s="2"/>
      <c r="AD25" s="179"/>
      <c r="AE25" s="179"/>
      <c r="AF25" s="179"/>
      <c r="AG25" s="179"/>
      <c r="AH25" s="179"/>
      <c r="AI25" s="179"/>
      <c r="AJ25" s="2"/>
      <c r="AK25" s="180"/>
      <c r="AL25" s="180"/>
      <c r="AM25" s="180"/>
      <c r="AN25" s="180"/>
    </row>
    <row r="26" ht="15" customHeight="1">
      <c r="A26" s="2"/>
      <c r="B26" t="s" s="110">
        <v>113</v>
      </c>
      <c r="C26" s="120">
        <v>263.1</v>
      </c>
      <c r="D26" s="120">
        <v>21.1</v>
      </c>
      <c r="E26" s="120">
        <v>24.9</v>
      </c>
      <c r="F26" s="120">
        <v>63.8</v>
      </c>
      <c r="G26" s="120">
        <v>63.1</v>
      </c>
      <c r="H26" s="120">
        <v>26.5</v>
      </c>
      <c r="I26" s="2"/>
      <c r="J26" s="120">
        <f>AVERAGE(C15:C26)</f>
        <v>275.275</v>
      </c>
      <c r="K26" s="120">
        <f>AVERAGE(D15:D26)</f>
        <v>22.55</v>
      </c>
      <c r="L26" s="120">
        <f>AVERAGE(E15:E26)</f>
        <v>27.56666666666667</v>
      </c>
      <c r="M26" s="120">
        <f>AVERAGE(F15:F26)</f>
        <v>66.58333333333334</v>
      </c>
      <c r="N26" s="120">
        <f>AVERAGE(G15:G26)</f>
        <v>66.75833333333334</v>
      </c>
      <c r="O26" s="120">
        <f>AVERAGE(H15:H26)</f>
        <v>26.16666666666667</v>
      </c>
      <c r="P26" s="173">
        <f>C26/C14-1</f>
        <v>-0.02156935663815529</v>
      </c>
      <c r="Q26" s="173">
        <f>D26/D14-1</f>
        <v>-0.04524886877828049</v>
      </c>
      <c r="R26" s="173">
        <f>E26/E14-1</f>
        <v>-0.04230769230769238</v>
      </c>
      <c r="S26" s="173">
        <f>F26/F14-1</f>
        <v>0.0373983739837398</v>
      </c>
      <c r="T26" s="173">
        <f>G26/G14-1</f>
        <v>-0.006299212598425141</v>
      </c>
      <c r="U26" s="173">
        <f>H26/H14-1</f>
        <v>0.003787878787878896</v>
      </c>
      <c r="V26" s="2"/>
      <c r="W26" s="173">
        <f>AVERAGE(P24:P26)</f>
        <v>-0.006655725817867035</v>
      </c>
      <c r="X26" s="173">
        <f>AVERAGE(Q24:Q26)</f>
        <v>-0.04976117220046472</v>
      </c>
      <c r="Y26" s="173">
        <f>AVERAGE(R24:R26)</f>
        <v>-0.01307742314568257</v>
      </c>
      <c r="Z26" s="173">
        <f>AVERAGE(S24:S26)</f>
        <v>0.05162854953795722</v>
      </c>
      <c r="AA26" s="173">
        <f>AVERAGE(T24:T26)</f>
        <v>0.0117407766396472</v>
      </c>
      <c r="AB26" s="173">
        <f>AVERAGE(U24:U26)</f>
        <v>-0.02029955188282702</v>
      </c>
      <c r="AC26" s="2"/>
      <c r="AD26" s="179"/>
      <c r="AE26" s="179"/>
      <c r="AF26" s="179"/>
      <c r="AG26" s="179"/>
      <c r="AH26" s="179"/>
      <c r="AI26" s="179"/>
      <c r="AJ26" s="2"/>
      <c r="AK26" s="180"/>
      <c r="AL26" s="180"/>
      <c r="AM26" s="180"/>
      <c r="AN26" s="180"/>
    </row>
    <row r="27" ht="15" customHeight="1">
      <c r="A27" s="2"/>
      <c r="B27" t="s" s="110">
        <v>114</v>
      </c>
      <c r="C27" s="120">
        <v>285.2</v>
      </c>
      <c r="D27" s="120">
        <v>23.9</v>
      </c>
      <c r="E27" s="120">
        <v>28.1</v>
      </c>
      <c r="F27" s="120">
        <v>68.7</v>
      </c>
      <c r="G27" s="120">
        <v>67.5</v>
      </c>
      <c r="H27" s="120">
        <v>32</v>
      </c>
      <c r="I27" s="2"/>
      <c r="J27" s="120">
        <f>AVERAGE(C16:C27)</f>
        <v>273.425</v>
      </c>
      <c r="K27" s="120">
        <f>AVERAGE(D16:D27)</f>
        <v>22.28333333333333</v>
      </c>
      <c r="L27" s="120">
        <f>AVERAGE(E16:E27)</f>
        <v>27.44166666666667</v>
      </c>
      <c r="M27" s="120">
        <f>AVERAGE(F16:F27)</f>
        <v>66.63333333333334</v>
      </c>
      <c r="N27" s="120">
        <f>AVERAGE(G16:G27)</f>
        <v>66.45833333333333</v>
      </c>
      <c r="O27" s="120">
        <f>AVERAGE(H16:H27)</f>
        <v>26.39166666666667</v>
      </c>
      <c r="P27" s="173">
        <f>C27/C15-1</f>
        <v>-0.07221860767729338</v>
      </c>
      <c r="Q27" s="173">
        <f>D27/D15-1</f>
        <v>-0.1180811808118082</v>
      </c>
      <c r="R27" s="173">
        <f>E27/E15-1</f>
        <v>-0.05067567567567566</v>
      </c>
      <c r="S27" s="173">
        <f>F27/F15-1</f>
        <v>0.008810572687224738</v>
      </c>
      <c r="T27" s="173">
        <f>G27/G15-1</f>
        <v>-0.050632911392405</v>
      </c>
      <c r="U27" s="173">
        <f>H27/H15-1</f>
        <v>0.0921501706484642</v>
      </c>
      <c r="V27" s="2"/>
      <c r="W27" s="173">
        <f>AVERAGE(P25:P27)</f>
        <v>-0.04483347750294434</v>
      </c>
      <c r="X27" s="173">
        <f>AVERAGE(Q25:Q27)</f>
        <v>-0.06419944742433852</v>
      </c>
      <c r="Y27" s="173">
        <f>AVERAGE(R25:R27)</f>
        <v>-0.04930947430947433</v>
      </c>
      <c r="Z27" s="173">
        <f>AVERAGE(S25:S27)</f>
        <v>0.02325227578723414</v>
      </c>
      <c r="AA27" s="173">
        <f>AVERAGE(T25:T27)</f>
        <v>-0.01420030459991576</v>
      </c>
      <c r="AB27" s="173">
        <f>AVERAGE(U25:U27)</f>
        <v>0.02354053124671355</v>
      </c>
      <c r="AC27" s="2"/>
      <c r="AD27" s="179"/>
      <c r="AE27" s="179"/>
      <c r="AF27" s="179"/>
      <c r="AG27" s="179"/>
      <c r="AH27" s="179"/>
      <c r="AI27" s="179"/>
      <c r="AJ27" s="2"/>
      <c r="AK27" s="180"/>
      <c r="AL27" s="180"/>
      <c r="AM27" s="180"/>
      <c r="AN27" s="180"/>
    </row>
    <row r="28" ht="15" customHeight="1">
      <c r="A28" s="2"/>
      <c r="B28" t="s" s="110">
        <v>115</v>
      </c>
      <c r="C28" s="120">
        <v>275.8</v>
      </c>
      <c r="D28" s="120">
        <v>26.8</v>
      </c>
      <c r="E28" s="120">
        <v>25.7</v>
      </c>
      <c r="F28" s="120">
        <v>66.8</v>
      </c>
      <c r="G28" s="120">
        <v>66.2</v>
      </c>
      <c r="H28" s="120">
        <v>28.7</v>
      </c>
      <c r="I28" s="2"/>
      <c r="J28" s="120">
        <f>AVERAGE(C17:C28)</f>
        <v>274.7</v>
      </c>
      <c r="K28" s="120">
        <f>AVERAGE(D17:D28)</f>
        <v>22.43333333333333</v>
      </c>
      <c r="L28" s="120">
        <f>AVERAGE(E17:E28)</f>
        <v>27.45</v>
      </c>
      <c r="M28" s="120">
        <f>AVERAGE(F17:F28)</f>
        <v>66.925</v>
      </c>
      <c r="N28" s="120">
        <f>AVERAGE(G17:G28)</f>
        <v>66.56666666666668</v>
      </c>
      <c r="O28" s="120">
        <f>AVERAGE(H17:H28)</f>
        <v>26.025</v>
      </c>
      <c r="P28" s="173">
        <f>C28/C16-1</f>
        <v>0.05873320537428017</v>
      </c>
      <c r="Q28" s="173">
        <f>D28/D16-1</f>
        <v>0.07200000000000006</v>
      </c>
      <c r="R28" s="173">
        <f>E28/E16-1</f>
        <v>0.00390625</v>
      </c>
      <c r="S28" s="173">
        <f>F28/F16-1</f>
        <v>0.05529225908372837</v>
      </c>
      <c r="T28" s="173">
        <f>G28/G16-1</f>
        <v>0.02003081664098616</v>
      </c>
      <c r="U28" s="173">
        <f>H28/H16-1</f>
        <v>-0.1329305135951662</v>
      </c>
      <c r="V28" s="2"/>
      <c r="W28" s="173">
        <f>AVERAGE(P26:P28)</f>
        <v>-0.01168491964705617</v>
      </c>
      <c r="X28" s="173">
        <f>AVERAGE(Q26:Q28)</f>
        <v>-0.03044334986336287</v>
      </c>
      <c r="Y28" s="173">
        <f>AVERAGE(R26:R28)</f>
        <v>-0.02969237266112268</v>
      </c>
      <c r="Z28" s="173">
        <f>AVERAGE(S26:S28)</f>
        <v>0.0338337352515643</v>
      </c>
      <c r="AA28" s="173">
        <f>AVERAGE(T26:T28)</f>
        <v>-0.01230043578328133</v>
      </c>
      <c r="AB28" s="173">
        <f>AVERAGE(U26:U28)</f>
        <v>-0.01233082138627436</v>
      </c>
      <c r="AC28" s="2"/>
      <c r="AD28" s="179"/>
      <c r="AE28" s="179"/>
      <c r="AF28" s="179"/>
      <c r="AG28" s="179"/>
      <c r="AH28" s="179"/>
      <c r="AI28" s="179"/>
      <c r="AJ28" s="2"/>
      <c r="AK28" s="180"/>
      <c r="AL28" s="180"/>
      <c r="AM28" s="180"/>
      <c r="AN28" s="180"/>
    </row>
    <row r="29" ht="15" customHeight="1">
      <c r="A29" s="2"/>
      <c r="B29" t="s" s="110">
        <v>116</v>
      </c>
      <c r="C29" s="120">
        <v>285</v>
      </c>
      <c r="D29" s="120">
        <v>30.3</v>
      </c>
      <c r="E29" s="120">
        <v>24.9</v>
      </c>
      <c r="F29" s="120">
        <v>60.1</v>
      </c>
      <c r="G29" s="120">
        <v>77.3</v>
      </c>
      <c r="H29" s="120">
        <v>28.4</v>
      </c>
      <c r="I29" s="2"/>
      <c r="J29" s="120">
        <f>AVERAGE(C18:C29)</f>
        <v>275.6333333333333</v>
      </c>
      <c r="K29" s="120">
        <f>AVERAGE(D18:D29)</f>
        <v>22.63333333333334</v>
      </c>
      <c r="L29" s="120">
        <f>AVERAGE(E18:E29)</f>
        <v>27.44166666666667</v>
      </c>
      <c r="M29" s="120">
        <f>AVERAGE(F18:F29)</f>
        <v>67.175</v>
      </c>
      <c r="N29" s="120">
        <f>AVERAGE(G18:G29)</f>
        <v>66.69166666666668</v>
      </c>
      <c r="O29" s="120">
        <f>AVERAGE(H18:H29)</f>
        <v>25.88333333333333</v>
      </c>
      <c r="P29" s="173">
        <f>C29/C17-1</f>
        <v>0.04090577063550027</v>
      </c>
      <c r="Q29" s="173">
        <f>D29/D17-1</f>
        <v>0.08602150537634423</v>
      </c>
      <c r="R29" s="173">
        <f>E29/E17-1</f>
        <v>-0.004000000000000004</v>
      </c>
      <c r="S29" s="173">
        <f>F29/F17-1</f>
        <v>0.0525394045534151</v>
      </c>
      <c r="T29" s="173">
        <f>G29/G17-1</f>
        <v>0.01978891820580464</v>
      </c>
      <c r="U29" s="173">
        <f>H29/H17-1</f>
        <v>-0.05647840531561465</v>
      </c>
      <c r="V29" s="2"/>
      <c r="W29" s="173">
        <f>AVERAGE(P27:P29)</f>
        <v>0.009140122777495688</v>
      </c>
      <c r="X29" s="173">
        <f>AVERAGE(Q27:Q29)</f>
        <v>0.01331344152151204</v>
      </c>
      <c r="Y29" s="173">
        <f>AVERAGE(R27:R29)</f>
        <v>-0.01692314189189189</v>
      </c>
      <c r="Z29" s="173">
        <f>AVERAGE(S27:S29)</f>
        <v>0.03888074544145607</v>
      </c>
      <c r="AA29" s="173">
        <f>AVERAGE(T27:T29)</f>
        <v>-0.0036043921818714</v>
      </c>
      <c r="AB29" s="173">
        <f>AVERAGE(U27:U29)</f>
        <v>-0.03241958275410554</v>
      </c>
      <c r="AC29" s="2"/>
      <c r="AD29" s="179"/>
      <c r="AE29" s="179"/>
      <c r="AF29" s="179"/>
      <c r="AG29" s="179"/>
      <c r="AH29" s="179"/>
      <c r="AI29" s="179"/>
      <c r="AJ29" s="2"/>
      <c r="AK29" s="180"/>
      <c r="AL29" s="180"/>
      <c r="AM29" s="180"/>
      <c r="AN29" s="180"/>
    </row>
    <row r="30" ht="15" customHeight="1">
      <c r="A30" s="79">
        <v>2011</v>
      </c>
      <c r="B30" t="s" s="110">
        <v>105</v>
      </c>
      <c r="C30" s="120">
        <v>278.7</v>
      </c>
      <c r="D30" s="120">
        <v>21.6</v>
      </c>
      <c r="E30" s="120">
        <v>27.6</v>
      </c>
      <c r="F30" s="120">
        <v>71.59999999999999</v>
      </c>
      <c r="G30" s="120">
        <v>66.59999999999999</v>
      </c>
      <c r="H30" s="79">
        <v>24.6</v>
      </c>
      <c r="I30" s="2"/>
      <c r="J30" s="120">
        <f>AVERAGE(C19:C30)</f>
        <v>275.65</v>
      </c>
      <c r="K30" s="120">
        <f>AVERAGE(D19:D30)</f>
        <v>22.75</v>
      </c>
      <c r="L30" s="120">
        <f>AVERAGE(E19:E30)</f>
        <v>27.5</v>
      </c>
      <c r="M30" s="120">
        <f>AVERAGE(F19:F30)</f>
        <v>67.64166666666667</v>
      </c>
      <c r="N30" s="120">
        <f>AVERAGE(G19:G30)</f>
        <v>66.77499999999999</v>
      </c>
      <c r="O30" s="120">
        <f>AVERAGE(H19:H30)</f>
        <v>25.85833333333333</v>
      </c>
      <c r="P30" s="173">
        <f>C30/C18-1</f>
        <v>0.0007181328545780019</v>
      </c>
      <c r="Q30" s="173">
        <f>D30/D18-1</f>
        <v>0.06930693069306937</v>
      </c>
      <c r="R30" s="173">
        <f>E30/E18-1</f>
        <v>0.02602230483271395</v>
      </c>
      <c r="S30" s="173">
        <f>F30/F18-1</f>
        <v>0.08484848484848473</v>
      </c>
      <c r="T30" s="173">
        <f>G30/G18-1</f>
        <v>0.01524390243902429</v>
      </c>
      <c r="U30" s="173">
        <f>H30/H18-1</f>
        <v>-0.01204819277108427</v>
      </c>
      <c r="V30" s="2"/>
      <c r="W30" s="173">
        <f>AVERAGE(P28:P30)</f>
        <v>0.03345236962145282</v>
      </c>
      <c r="X30" s="173">
        <f>AVERAGE(Q28:Q30)</f>
        <v>0.07577614535647122</v>
      </c>
      <c r="Y30" s="173">
        <f>AVERAGE(R28:R30)</f>
        <v>0.008642851610904648</v>
      </c>
      <c r="Z30" s="173">
        <f>AVERAGE(S28:S30)</f>
        <v>0.06422671616187607</v>
      </c>
      <c r="AA30" s="173">
        <f>AVERAGE(T28:T30)</f>
        <v>0.01835454576193836</v>
      </c>
      <c r="AB30" s="173">
        <f>AVERAGE(U28:U30)</f>
        <v>-0.06715237056062169</v>
      </c>
      <c r="AC30" s="2"/>
      <c r="AD30" s="179"/>
      <c r="AE30" s="179"/>
      <c r="AF30" s="179"/>
      <c r="AG30" s="179"/>
      <c r="AH30" s="179"/>
      <c r="AI30" s="2"/>
      <c r="AJ30" s="2"/>
      <c r="AK30" s="180"/>
      <c r="AL30" s="180"/>
      <c r="AM30" s="180"/>
      <c r="AN30" s="180"/>
    </row>
    <row r="31" ht="15" customHeight="1">
      <c r="A31" s="2"/>
      <c r="B31" t="s" s="110">
        <v>106</v>
      </c>
      <c r="C31" s="120">
        <v>262.3</v>
      </c>
      <c r="D31" s="120">
        <v>19.5</v>
      </c>
      <c r="E31" s="120">
        <v>26.8</v>
      </c>
      <c r="F31" s="120">
        <v>67.90000000000001</v>
      </c>
      <c r="G31" s="120">
        <v>65.09999999999999</v>
      </c>
      <c r="H31" s="120">
        <v>22.7</v>
      </c>
      <c r="I31" s="2"/>
      <c r="J31" s="120">
        <f>AVERAGE(C20:C31)</f>
        <v>275.5</v>
      </c>
      <c r="K31" s="120">
        <f>AVERAGE(D20:D31)</f>
        <v>22.60833333333333</v>
      </c>
      <c r="L31" s="120">
        <f>AVERAGE(E20:E31)</f>
        <v>27.54166666666667</v>
      </c>
      <c r="M31" s="120">
        <f>AVERAGE(F20:F31)</f>
        <v>67.95</v>
      </c>
      <c r="N31" s="120">
        <f>AVERAGE(G20:G31)</f>
        <v>66.86666666666667</v>
      </c>
      <c r="O31" s="120">
        <f>AVERAGE(H20:H31)</f>
        <v>25.76666666666667</v>
      </c>
      <c r="P31" s="173">
        <f>C31/C19-1</f>
        <v>-0.006815600151457879</v>
      </c>
      <c r="Q31" s="173">
        <f>D31/D19-1</f>
        <v>-0.08018867924528295</v>
      </c>
      <c r="R31" s="173">
        <f>E31/E19-1</f>
        <v>0.01901140684410652</v>
      </c>
      <c r="S31" s="173">
        <f>F31/F19-1</f>
        <v>0.05763239875389403</v>
      </c>
      <c r="T31" s="173">
        <f>G31/G19-1</f>
        <v>0.01718749999999991</v>
      </c>
      <c r="U31" s="173">
        <f>H31/H19-1</f>
        <v>-0.04621848739495804</v>
      </c>
      <c r="V31" s="2"/>
      <c r="W31" s="173">
        <f>AVERAGE(P29:P31)</f>
        <v>0.01160276777954013</v>
      </c>
      <c r="X31" s="173">
        <f>AVERAGE(Q29:Q31)</f>
        <v>0.02504658560804355</v>
      </c>
      <c r="Y31" s="173">
        <f>AVERAGE(R29:R31)</f>
        <v>0.01367790389227349</v>
      </c>
      <c r="Z31" s="173">
        <f>AVERAGE(S29:S31)</f>
        <v>0.06500676271859795</v>
      </c>
      <c r="AA31" s="173">
        <f>AVERAGE(T29:T31)</f>
        <v>0.01740677354827628</v>
      </c>
      <c r="AB31" s="173">
        <f>AVERAGE(U29:U31)</f>
        <v>-0.03824836182721899</v>
      </c>
      <c r="AC31" s="2"/>
      <c r="AD31" s="179"/>
      <c r="AE31" s="179"/>
      <c r="AF31" s="179"/>
      <c r="AG31" s="179"/>
      <c r="AH31" s="179"/>
      <c r="AI31" s="179"/>
      <c r="AJ31" s="2"/>
      <c r="AK31" s="180"/>
      <c r="AL31" s="180"/>
      <c r="AM31" s="180"/>
      <c r="AN31" s="180"/>
    </row>
    <row r="32" ht="15" customHeight="1">
      <c r="A32" s="2"/>
      <c r="B32" t="s" s="110">
        <v>107</v>
      </c>
      <c r="C32" s="120">
        <v>285.8</v>
      </c>
      <c r="D32" s="120">
        <v>21.1</v>
      </c>
      <c r="E32" s="120">
        <v>28.9</v>
      </c>
      <c r="F32" s="120">
        <v>75.90000000000001</v>
      </c>
      <c r="G32" s="120">
        <v>70.09999999999999</v>
      </c>
      <c r="H32" s="120">
        <v>26.2</v>
      </c>
      <c r="I32" s="2"/>
      <c r="J32" s="120">
        <f>AVERAGE(C21:C32)</f>
        <v>274.925</v>
      </c>
      <c r="K32" s="120">
        <f>AVERAGE(D21:D32)</f>
        <v>22.44166666666667</v>
      </c>
      <c r="L32" s="120">
        <f>AVERAGE(E21:E32)</f>
        <v>27.39166666666667</v>
      </c>
      <c r="M32" s="120">
        <f>AVERAGE(F21:F32)</f>
        <v>68.04166666666667</v>
      </c>
      <c r="N32" s="120">
        <f>AVERAGE(G21:G32)</f>
        <v>66.85833333333333</v>
      </c>
      <c r="O32" s="120">
        <f>AVERAGE(H21:H32)</f>
        <v>25.6</v>
      </c>
      <c r="P32" s="173">
        <f>C32/C20-1</f>
        <v>-0.02357362487188241</v>
      </c>
      <c r="Q32" s="173">
        <f>D32/D20-1</f>
        <v>-0.08658008658008653</v>
      </c>
      <c r="R32" s="173">
        <f>E32/E20-1</f>
        <v>-0.05863192182410426</v>
      </c>
      <c r="S32" s="173">
        <f>F32/F20-1</f>
        <v>0.01470588235294135</v>
      </c>
      <c r="T32" s="173">
        <f>G32/G20-1</f>
        <v>-0.001424501424501567</v>
      </c>
      <c r="U32" s="173">
        <f>H32/H20-1</f>
        <v>-0.07092198581560283</v>
      </c>
      <c r="V32" s="2"/>
      <c r="W32" s="173">
        <f>AVERAGE(P30:P32)</f>
        <v>-0.009890364056254097</v>
      </c>
      <c r="X32" s="173">
        <f>AVERAGE(Q30:Q32)</f>
        <v>-0.03248727837743337</v>
      </c>
      <c r="Y32" s="173">
        <f>AVERAGE(R30:R32)</f>
        <v>-0.004532736715761265</v>
      </c>
      <c r="Z32" s="173">
        <f>AVERAGE(S30:S32)</f>
        <v>0.05239558865177337</v>
      </c>
      <c r="AA32" s="173">
        <f>AVERAGE(T30:T32)</f>
        <v>0.01033563367150755</v>
      </c>
      <c r="AB32" s="173">
        <f>AVERAGE(U30:U32)</f>
        <v>-0.04306288866054838</v>
      </c>
      <c r="AC32" s="2"/>
      <c r="AD32" s="179"/>
      <c r="AE32" s="179"/>
      <c r="AF32" s="179"/>
      <c r="AG32" s="179"/>
      <c r="AH32" s="179"/>
      <c r="AI32" s="179"/>
      <c r="AJ32" s="2"/>
      <c r="AK32" s="180"/>
      <c r="AL32" s="180"/>
      <c r="AM32" s="180"/>
      <c r="AN32" s="180"/>
    </row>
    <row r="33" ht="15" customHeight="1">
      <c r="A33" s="2"/>
      <c r="B33" t="s" s="110">
        <v>108</v>
      </c>
      <c r="C33" s="120">
        <v>268.7</v>
      </c>
      <c r="D33" s="120">
        <v>22.6</v>
      </c>
      <c r="E33" s="120">
        <v>29.5</v>
      </c>
      <c r="F33" s="120">
        <v>69.8</v>
      </c>
      <c r="G33" s="120">
        <v>68.3</v>
      </c>
      <c r="H33" s="120">
        <v>25.1</v>
      </c>
      <c r="I33" s="2"/>
      <c r="J33" s="120">
        <f>AVERAGE(C22:C33)</f>
        <v>274.1583333333334</v>
      </c>
      <c r="K33" s="120">
        <f>AVERAGE(D22:D33)</f>
        <v>22.35</v>
      </c>
      <c r="L33" s="120">
        <f>AVERAGE(E22:E33)</f>
        <v>27.36666666666666</v>
      </c>
      <c r="M33" s="120">
        <f>AVERAGE(F22:F33)</f>
        <v>67.96666666666665</v>
      </c>
      <c r="N33" s="120">
        <f>AVERAGE(G22:G33)</f>
        <v>66.88333333333334</v>
      </c>
      <c r="O33" s="120">
        <f>AVERAGE(H22:H33)</f>
        <v>25.6</v>
      </c>
      <c r="P33" s="173">
        <f>C33/C21-1</f>
        <v>-0.03310543360921192</v>
      </c>
      <c r="Q33" s="173">
        <f>D33/D21-1</f>
        <v>-0.04641350210970452</v>
      </c>
      <c r="R33" s="173">
        <f>E33/E21-1</f>
        <v>-0.01006711409395977</v>
      </c>
      <c r="S33" s="173">
        <f>F33/F21-1</f>
        <v>-0.01272984441301284</v>
      </c>
      <c r="T33" s="173">
        <f>G33/G21-1</f>
        <v>0.004411764705882337</v>
      </c>
      <c r="U33" s="173">
        <f>H33/H21-1</f>
        <v>0</v>
      </c>
      <c r="V33" s="2"/>
      <c r="W33" s="173">
        <f>AVERAGE(P31:P33)</f>
        <v>-0.02116488621085074</v>
      </c>
      <c r="X33" s="173">
        <f>AVERAGE(Q31:Q33)</f>
        <v>-0.071060755978358</v>
      </c>
      <c r="Y33" s="173">
        <f>AVERAGE(R31:R33)</f>
        <v>-0.0165625430246525</v>
      </c>
      <c r="Z33" s="173">
        <f>AVERAGE(S31:S33)</f>
        <v>0.01986947889794085</v>
      </c>
      <c r="AA33" s="173">
        <f>AVERAGE(T31:T33)</f>
        <v>0.006724921093793561</v>
      </c>
      <c r="AB33" s="173">
        <f>AVERAGE(U31:U33)</f>
        <v>-0.03904682440352029</v>
      </c>
      <c r="AC33" s="2"/>
      <c r="AD33" s="179"/>
      <c r="AE33" s="179"/>
      <c r="AF33" s="179"/>
      <c r="AG33" s="179"/>
      <c r="AH33" s="179"/>
      <c r="AI33" s="179"/>
      <c r="AJ33" s="2"/>
      <c r="AK33" s="180"/>
      <c r="AL33" s="180"/>
      <c r="AM33" s="180"/>
      <c r="AN33" s="180"/>
    </row>
    <row r="34" ht="15" customHeight="1">
      <c r="A34" s="2"/>
      <c r="B34" t="s" s="110">
        <v>109</v>
      </c>
      <c r="C34" s="120">
        <v>274.6</v>
      </c>
      <c r="D34" s="120">
        <v>21.3</v>
      </c>
      <c r="E34" s="120">
        <v>29.1</v>
      </c>
      <c r="F34" s="120">
        <v>70.90000000000001</v>
      </c>
      <c r="G34" s="120">
        <v>66.5</v>
      </c>
      <c r="H34" s="120">
        <v>23.5</v>
      </c>
      <c r="I34" s="2"/>
      <c r="J34" s="120">
        <f>AVERAGE(C23:C34)</f>
        <v>274.4416666666667</v>
      </c>
      <c r="K34" s="120">
        <f>AVERAGE(D23:D34)</f>
        <v>22.25833333333334</v>
      </c>
      <c r="L34" s="120">
        <f>AVERAGE(E23:E34)</f>
        <v>27.49166666666667</v>
      </c>
      <c r="M34" s="120">
        <f>AVERAGE(F23:F34)</f>
        <v>68.37499999999999</v>
      </c>
      <c r="N34" s="120">
        <f>AVERAGE(G23:G34)</f>
        <v>67.06666666666668</v>
      </c>
      <c r="O34" s="120">
        <f>AVERAGE(H23:H34)</f>
        <v>25.53333333333333</v>
      </c>
      <c r="P34" s="173">
        <f>C34/C22-1</f>
        <v>0.01253687315634222</v>
      </c>
      <c r="Q34" s="173">
        <f>D34/D22-1</f>
        <v>-0.04910714285714279</v>
      </c>
      <c r="R34" s="173">
        <f>E34/E22-1</f>
        <v>0.05434782608695654</v>
      </c>
      <c r="S34" s="173">
        <f>F34/F22-1</f>
        <v>0.07424242424242422</v>
      </c>
      <c r="T34" s="173">
        <f>G34/G22-1</f>
        <v>0.03421461897356148</v>
      </c>
      <c r="U34" s="173">
        <f>H34/H22-1</f>
        <v>-0.03292181069958855</v>
      </c>
      <c r="V34" s="2"/>
      <c r="W34" s="173">
        <f>AVERAGE(P32:P34)</f>
        <v>-0.01471406177491737</v>
      </c>
      <c r="X34" s="173">
        <f>AVERAGE(Q32:Q34)</f>
        <v>-0.06070024384897795</v>
      </c>
      <c r="Y34" s="173">
        <f>AVERAGE(R32:R34)</f>
        <v>-0.004783736610369164</v>
      </c>
      <c r="Z34" s="173">
        <f>AVERAGE(S32:S34)</f>
        <v>0.02540615406078424</v>
      </c>
      <c r="AA34" s="173">
        <f>AVERAGE(T32:T34)</f>
        <v>0.01240062741831408</v>
      </c>
      <c r="AB34" s="173">
        <f>AVERAGE(U32:U34)</f>
        <v>-0.03461459883839713</v>
      </c>
      <c r="AC34" s="2"/>
      <c r="AD34" s="179"/>
      <c r="AE34" s="179"/>
      <c r="AF34" s="179"/>
      <c r="AG34" s="179"/>
      <c r="AH34" s="179"/>
      <c r="AI34" s="179"/>
      <c r="AJ34" s="2"/>
      <c r="AK34" s="180"/>
      <c r="AL34" s="180"/>
      <c r="AM34" s="180"/>
      <c r="AN34" s="180"/>
    </row>
    <row r="35" ht="15" customHeight="1">
      <c r="A35" s="2"/>
      <c r="B35" t="s" s="110">
        <v>110</v>
      </c>
      <c r="C35" s="120">
        <v>260</v>
      </c>
      <c r="D35" s="120">
        <v>21.1</v>
      </c>
      <c r="E35" s="120">
        <v>27.7</v>
      </c>
      <c r="F35" s="120">
        <v>65.59999999999999</v>
      </c>
      <c r="G35" s="120">
        <v>64.59999999999999</v>
      </c>
      <c r="H35" s="120">
        <v>23.3</v>
      </c>
      <c r="I35" s="2"/>
      <c r="J35" s="120">
        <f>AVERAGE(C24:C35)</f>
        <v>274.275</v>
      </c>
      <c r="K35" s="120">
        <f>AVERAGE(D24:D35)</f>
        <v>22.41666666666667</v>
      </c>
      <c r="L35" s="120">
        <f>AVERAGE(E24:E35)</f>
        <v>27.5</v>
      </c>
      <c r="M35" s="120">
        <f>AVERAGE(F24:F35)</f>
        <v>68.20833333333333</v>
      </c>
      <c r="N35" s="120">
        <f>AVERAGE(G24:G35)</f>
        <v>67.25</v>
      </c>
      <c r="O35" s="120">
        <f>AVERAGE(H24:H35)</f>
        <v>25.70833333333333</v>
      </c>
      <c r="P35" s="173">
        <f>C35/C23-1</f>
        <v>-0.007633587786259555</v>
      </c>
      <c r="Q35" s="173">
        <f>D35/D23-1</f>
        <v>0.09895833333333348</v>
      </c>
      <c r="R35" s="173">
        <f>E35/E23-1</f>
        <v>0.003623188405797118</v>
      </c>
      <c r="S35" s="173">
        <f>F35/F23-1</f>
        <v>-0.02958579881656809</v>
      </c>
      <c r="T35" s="173">
        <f>G35/G23-1</f>
        <v>0.03525641025641013</v>
      </c>
      <c r="U35" s="173">
        <f>H35/H23-1</f>
        <v>0.09905660377358494</v>
      </c>
      <c r="V35" s="2"/>
      <c r="W35" s="173">
        <f>AVERAGE(P33:P35)</f>
        <v>-0.009400716079709751</v>
      </c>
      <c r="X35" s="173">
        <f>AVERAGE(Q33:Q35)</f>
        <v>0.001145896122162056</v>
      </c>
      <c r="Y35" s="173">
        <f>AVERAGE(R33:R35)</f>
        <v>0.01596796679959796</v>
      </c>
      <c r="Z35" s="173">
        <f>AVERAGE(S33:S35)</f>
        <v>0.01064226033761443</v>
      </c>
      <c r="AA35" s="173">
        <f>AVERAGE(T33:T35)</f>
        <v>0.02462759797861798</v>
      </c>
      <c r="AB35" s="173">
        <f>AVERAGE(U33:U35)</f>
        <v>0.02204493102466546</v>
      </c>
      <c r="AC35" s="2"/>
      <c r="AD35" s="179"/>
      <c r="AE35" s="179"/>
      <c r="AF35" s="179"/>
      <c r="AG35" s="179"/>
      <c r="AH35" s="179"/>
      <c r="AI35" s="179"/>
      <c r="AJ35" s="2"/>
      <c r="AK35" s="180"/>
      <c r="AL35" s="180"/>
      <c r="AM35" s="180"/>
      <c r="AN35" s="180"/>
    </row>
    <row r="36" ht="15" customHeight="1">
      <c r="A36" s="2"/>
      <c r="B36" t="s" s="110">
        <v>111</v>
      </c>
      <c r="C36" s="120">
        <v>267.1</v>
      </c>
      <c r="D36" s="120">
        <v>21.6</v>
      </c>
      <c r="E36" s="120">
        <v>28.1</v>
      </c>
      <c r="F36" s="120">
        <v>67.8</v>
      </c>
      <c r="G36" s="120">
        <v>69.2</v>
      </c>
      <c r="H36" s="120">
        <v>22.9</v>
      </c>
      <c r="I36" s="2"/>
      <c r="J36" s="120">
        <f>AVERAGE(C25:C36)</f>
        <v>272.5166666666667</v>
      </c>
      <c r="K36" s="120">
        <f>AVERAGE(D25:D36)</f>
        <v>22.56666666666667</v>
      </c>
      <c r="L36" s="120">
        <f>AVERAGE(E25:E36)</f>
        <v>27.25833333333334</v>
      </c>
      <c r="M36" s="120">
        <f>AVERAGE(F25:F36)</f>
        <v>67.84166666666665</v>
      </c>
      <c r="N36" s="120">
        <f>AVERAGE(G25:G36)</f>
        <v>67.35000000000001</v>
      </c>
      <c r="O36" s="120">
        <f>AVERAGE(H25:H36)</f>
        <v>25.58333333333333</v>
      </c>
      <c r="P36" s="173">
        <f>C36/C24-1</f>
        <v>-0.0732130464954891</v>
      </c>
      <c r="Q36" s="173">
        <f>D36/D24-1</f>
        <v>0.09090909090909105</v>
      </c>
      <c r="R36" s="173">
        <f>E36/E24-1</f>
        <v>-0.09354838709677415</v>
      </c>
      <c r="S36" s="173">
        <f>F36/F24-1</f>
        <v>-0.06094182825484773</v>
      </c>
      <c r="T36" s="173">
        <f>G36/G24-1</f>
        <v>0.01764705882352935</v>
      </c>
      <c r="U36" s="173">
        <f>H36/H24-1</f>
        <v>-0.06147540983606559</v>
      </c>
      <c r="V36" s="2"/>
      <c r="W36" s="173">
        <f>AVERAGE(P34:P36)</f>
        <v>-0.02276992037513548</v>
      </c>
      <c r="X36" s="173">
        <f>AVERAGE(Q34:Q36)</f>
        <v>0.04692009379509391</v>
      </c>
      <c r="Y36" s="173">
        <f>AVERAGE(R34:R36)</f>
        <v>-0.01185912420134017</v>
      </c>
      <c r="Z36" s="173">
        <f>AVERAGE(S34:S36)</f>
        <v>-0.005428400942997198</v>
      </c>
      <c r="AA36" s="173">
        <f>AVERAGE(T34:T36)</f>
        <v>0.02903936268450032</v>
      </c>
      <c r="AB36" s="173">
        <f>AVERAGE(U34:U36)</f>
        <v>0.001553127745976934</v>
      </c>
      <c r="AC36" s="2"/>
      <c r="AD36" s="179"/>
      <c r="AE36" s="179"/>
      <c r="AF36" s="179"/>
      <c r="AG36" s="179"/>
      <c r="AH36" s="179"/>
      <c r="AI36" s="179"/>
      <c r="AJ36" s="2"/>
      <c r="AK36" s="180"/>
      <c r="AL36" s="180"/>
      <c r="AM36" s="180"/>
      <c r="AN36" s="180"/>
    </row>
    <row r="37" ht="15" customHeight="1">
      <c r="A37" s="2"/>
      <c r="B37" t="s" s="110">
        <v>112</v>
      </c>
      <c r="C37" s="120">
        <v>255.3</v>
      </c>
      <c r="D37" s="120">
        <v>20.8</v>
      </c>
      <c r="E37" s="120">
        <v>25.9</v>
      </c>
      <c r="F37" s="120">
        <v>65.09999999999999</v>
      </c>
      <c r="G37" s="120">
        <v>64.09999999999999</v>
      </c>
      <c r="H37" s="120">
        <v>22.6</v>
      </c>
      <c r="I37" s="2"/>
      <c r="J37" s="120">
        <f>AVERAGE(C26:C37)</f>
        <v>271.8</v>
      </c>
      <c r="K37" s="120">
        <f>AVERAGE(D26:D37)</f>
        <v>22.64166666666667</v>
      </c>
      <c r="L37" s="120">
        <f>AVERAGE(E26:E37)</f>
        <v>27.26666666666667</v>
      </c>
      <c r="M37" s="120">
        <f>AVERAGE(F26:F37)</f>
        <v>67.83333333333333</v>
      </c>
      <c r="N37" s="120">
        <f>AVERAGE(G26:G37)</f>
        <v>67.38333333333334</v>
      </c>
      <c r="O37" s="120">
        <f>AVERAGE(H26:H37)</f>
        <v>25.54166666666666</v>
      </c>
      <c r="P37" s="173">
        <f>C37/C25-1</f>
        <v>-0.03258810155361869</v>
      </c>
      <c r="Q37" s="173">
        <f>D37/D25-1</f>
        <v>0.04522613065326642</v>
      </c>
      <c r="R37" s="173">
        <f>E37/E25-1</f>
        <v>0.003875968992248069</v>
      </c>
      <c r="S37" s="173">
        <f>F37/F25-1</f>
        <v>-0.001533742331288446</v>
      </c>
      <c r="T37" s="173">
        <f>G37/G25-1</f>
        <v>0.006279434850863241</v>
      </c>
      <c r="U37" s="173">
        <f>H37/H25-1</f>
        <v>-0.02164502164502169</v>
      </c>
      <c r="V37" s="2"/>
      <c r="W37" s="173">
        <f>AVERAGE(P35:P37)</f>
        <v>-0.03781157861178911</v>
      </c>
      <c r="X37" s="173">
        <f>AVERAGE(Q35:Q37)</f>
        <v>0.07836451829856365</v>
      </c>
      <c r="Y37" s="173">
        <f>AVERAGE(R35:R37)</f>
        <v>-0.02868307656624299</v>
      </c>
      <c r="Z37" s="173">
        <f>AVERAGE(S35:S37)</f>
        <v>-0.03068712313423476</v>
      </c>
      <c r="AA37" s="173">
        <f>AVERAGE(T35:T37)</f>
        <v>0.01972763464360091</v>
      </c>
      <c r="AB37" s="173">
        <f>AVERAGE(U35:U37)</f>
        <v>0.005312057430832555</v>
      </c>
      <c r="AC37" s="2"/>
      <c r="AD37" s="179"/>
      <c r="AE37" s="179"/>
      <c r="AF37" s="179"/>
      <c r="AG37" s="179"/>
      <c r="AH37" s="179"/>
      <c r="AI37" s="179"/>
      <c r="AJ37" s="2"/>
      <c r="AK37" s="180"/>
      <c r="AL37" s="180"/>
      <c r="AM37" s="180"/>
      <c r="AN37" s="180"/>
    </row>
    <row r="38" ht="15" customHeight="1">
      <c r="A38" s="2"/>
      <c r="B38" t="s" s="110">
        <v>113</v>
      </c>
      <c r="C38" s="120">
        <v>260.8</v>
      </c>
      <c r="D38" s="120">
        <v>20.9</v>
      </c>
      <c r="E38" s="120">
        <v>25.9</v>
      </c>
      <c r="F38" s="120">
        <v>65.2</v>
      </c>
      <c r="G38" s="120">
        <v>65.90000000000001</v>
      </c>
      <c r="H38" s="120">
        <v>26.3</v>
      </c>
      <c r="I38" s="2"/>
      <c r="J38" s="120">
        <f>AVERAGE(C27:C38)</f>
        <v>271.6083333333333</v>
      </c>
      <c r="K38" s="120">
        <f>AVERAGE(D27:D38)</f>
        <v>22.625</v>
      </c>
      <c r="L38" s="120">
        <f>AVERAGE(E27:E38)</f>
        <v>27.34999999999999</v>
      </c>
      <c r="M38" s="120">
        <f>AVERAGE(F27:F38)</f>
        <v>67.95</v>
      </c>
      <c r="N38" s="120">
        <f>AVERAGE(G27:G38)</f>
        <v>67.61666666666669</v>
      </c>
      <c r="O38" s="120">
        <f>AVERAGE(H27:H38)</f>
        <v>25.525</v>
      </c>
      <c r="P38" s="173">
        <f>C38/C26-1</f>
        <v>-0.008741923223109072</v>
      </c>
      <c r="Q38" s="173">
        <f>D38/D26-1</f>
        <v>-0.009478672985782088</v>
      </c>
      <c r="R38" s="173">
        <f>E38/E26-1</f>
        <v>0.04016064257028118</v>
      </c>
      <c r="S38" s="173">
        <f>F38/F26-1</f>
        <v>0.0219435736677116</v>
      </c>
      <c r="T38" s="173">
        <f>G38/G26-1</f>
        <v>0.04437400950871639</v>
      </c>
      <c r="U38" s="173">
        <f>H38/H26-1</f>
        <v>-0.007547169811320753</v>
      </c>
      <c r="V38" s="2"/>
      <c r="W38" s="173">
        <f>AVERAGE(P36:P38)</f>
        <v>-0.03818102375740562</v>
      </c>
      <c r="X38" s="173">
        <f>AVERAGE(Q36:Q38)</f>
        <v>0.04221884952552513</v>
      </c>
      <c r="Y38" s="173">
        <f>AVERAGE(R36:R38)</f>
        <v>-0.01650392517808164</v>
      </c>
      <c r="Z38" s="173">
        <f>AVERAGE(S36:S38)</f>
        <v>-0.01351066563947486</v>
      </c>
      <c r="AA38" s="173">
        <f>AVERAGE(T36:T38)</f>
        <v>0.02276683439436966</v>
      </c>
      <c r="AB38" s="173">
        <f>AVERAGE(U36:U38)</f>
        <v>-0.03022253376413601</v>
      </c>
      <c r="AC38" s="2"/>
      <c r="AD38" s="179"/>
      <c r="AE38" s="179"/>
      <c r="AF38" s="179"/>
      <c r="AG38" s="179"/>
      <c r="AH38" s="179"/>
      <c r="AI38" s="179"/>
      <c r="AJ38" s="2"/>
      <c r="AK38" s="180"/>
      <c r="AL38" s="180"/>
      <c r="AM38" s="180"/>
      <c r="AN38" s="180"/>
    </row>
    <row r="39" ht="15" customHeight="1">
      <c r="A39" s="2"/>
      <c r="B39" t="s" s="110">
        <v>114</v>
      </c>
      <c r="C39" s="120">
        <v>278.3</v>
      </c>
      <c r="D39" s="120">
        <v>21.7</v>
      </c>
      <c r="E39" s="120">
        <v>25.8</v>
      </c>
      <c r="F39" s="120">
        <v>67.09999999999999</v>
      </c>
      <c r="G39" s="120">
        <v>66.5</v>
      </c>
      <c r="H39" s="120">
        <v>26.8</v>
      </c>
      <c r="I39" s="2"/>
      <c r="J39" s="120">
        <f>AVERAGE(C28:C39)</f>
        <v>271.0333333333334</v>
      </c>
      <c r="K39" s="120">
        <f>AVERAGE(D28:D39)</f>
        <v>22.44166666666667</v>
      </c>
      <c r="L39" s="120">
        <f>AVERAGE(E28:E39)</f>
        <v>27.15833333333333</v>
      </c>
      <c r="M39" s="120">
        <f>AVERAGE(F28:F39)</f>
        <v>67.81666666666668</v>
      </c>
      <c r="N39" s="120">
        <f>AVERAGE(G28:G39)</f>
        <v>67.53333333333333</v>
      </c>
      <c r="O39" s="120">
        <f>AVERAGE(H28:H39)</f>
        <v>25.09166666666667</v>
      </c>
      <c r="P39" s="173">
        <f>C39/C27-1</f>
        <v>-0.02419354838709664</v>
      </c>
      <c r="Q39" s="173">
        <f>D39/D27-1</f>
        <v>-0.09205020920502094</v>
      </c>
      <c r="R39" s="173">
        <f>E39/E27-1</f>
        <v>-0.08185053380782925</v>
      </c>
      <c r="S39" s="173">
        <f>F39/F27-1</f>
        <v>-0.02328966521106268</v>
      </c>
      <c r="T39" s="173">
        <f>G39/G27-1</f>
        <v>-0.01481481481481484</v>
      </c>
      <c r="U39" s="173">
        <f>H39/H27-1</f>
        <v>-0.1625</v>
      </c>
      <c r="V39" s="2"/>
      <c r="W39" s="173">
        <f>AVERAGE(P37:P39)</f>
        <v>-0.02184119105460813</v>
      </c>
      <c r="X39" s="173">
        <f>AVERAGE(Q37:Q39)</f>
        <v>-0.01876758384584554</v>
      </c>
      <c r="Y39" s="173">
        <f>AVERAGE(R37:R39)</f>
        <v>-0.01260464074843333</v>
      </c>
      <c r="Z39" s="173">
        <f>AVERAGE(S37:S39)</f>
        <v>-0.0009599446248798419</v>
      </c>
      <c r="AA39" s="173">
        <f>AVERAGE(T37:T39)</f>
        <v>0.01194620984825493</v>
      </c>
      <c r="AB39" s="173">
        <f>AVERAGE(U37:U39)</f>
        <v>-0.06389739715211414</v>
      </c>
      <c r="AC39" s="2"/>
      <c r="AD39" s="179"/>
      <c r="AE39" s="179"/>
      <c r="AF39" s="179"/>
      <c r="AG39" s="179"/>
      <c r="AH39" s="179"/>
      <c r="AI39" s="179"/>
      <c r="AJ39" s="2"/>
      <c r="AK39" s="180"/>
      <c r="AL39" s="180"/>
      <c r="AM39" s="180"/>
      <c r="AN39" s="180"/>
    </row>
    <row r="40" ht="15" customHeight="1">
      <c r="A40" s="2"/>
      <c r="B40" t="s" s="110">
        <v>115</v>
      </c>
      <c r="C40" s="120">
        <v>266.7</v>
      </c>
      <c r="D40" s="120">
        <v>26.2</v>
      </c>
      <c r="E40" s="120">
        <v>24.6</v>
      </c>
      <c r="F40" s="120">
        <v>64.59999999999999</v>
      </c>
      <c r="G40" s="120">
        <v>66.7</v>
      </c>
      <c r="H40" s="120">
        <v>28.8</v>
      </c>
      <c r="I40" s="2"/>
      <c r="J40" s="120">
        <f>AVERAGE(C29:C40)</f>
        <v>270.275</v>
      </c>
      <c r="K40" s="120">
        <f>AVERAGE(D29:D40)</f>
        <v>22.39166666666667</v>
      </c>
      <c r="L40" s="120">
        <f>AVERAGE(E29:E40)</f>
        <v>27.06666666666667</v>
      </c>
      <c r="M40" s="120">
        <f>AVERAGE(F29:F40)</f>
        <v>67.63333333333334</v>
      </c>
      <c r="N40" s="120">
        <f>AVERAGE(G29:G40)</f>
        <v>67.575</v>
      </c>
      <c r="O40" s="120">
        <f>AVERAGE(H29:H40)</f>
        <v>25.1</v>
      </c>
      <c r="P40" s="173">
        <f>C40/C28-1</f>
        <v>-0.03299492385786806</v>
      </c>
      <c r="Q40" s="173">
        <f>D40/D28-1</f>
        <v>-0.0223880597014926</v>
      </c>
      <c r="R40" s="173">
        <f>E40/E28-1</f>
        <v>-0.04280155642023342</v>
      </c>
      <c r="S40" s="173">
        <f>F40/F28-1</f>
        <v>-0.03293413173652704</v>
      </c>
      <c r="T40" s="173">
        <f>G40/G28-1</f>
        <v>0.007552870090634434</v>
      </c>
      <c r="U40" s="173">
        <f>H40/H28-1</f>
        <v>0.003484320557491261</v>
      </c>
      <c r="V40" s="2"/>
      <c r="W40" s="173">
        <f>AVERAGE(P38:P40)</f>
        <v>-0.02197679848935792</v>
      </c>
      <c r="X40" s="173">
        <f>AVERAGE(Q38:Q40)</f>
        <v>-0.04130564729743188</v>
      </c>
      <c r="Y40" s="173">
        <f>AVERAGE(R38:R40)</f>
        <v>-0.02816381588592716</v>
      </c>
      <c r="Z40" s="173">
        <f>AVERAGE(S38:S40)</f>
        <v>-0.01142674109329271</v>
      </c>
      <c r="AA40" s="173">
        <f>AVERAGE(T38:T40)</f>
        <v>0.012370688261512</v>
      </c>
      <c r="AB40" s="173">
        <f>AVERAGE(U38:U40)</f>
        <v>-0.05552094975127649</v>
      </c>
      <c r="AC40" s="2"/>
      <c r="AD40" s="179"/>
      <c r="AE40" s="179"/>
      <c r="AF40" s="179"/>
      <c r="AG40" s="179"/>
      <c r="AH40" s="179"/>
      <c r="AI40" s="179"/>
      <c r="AJ40" s="2"/>
      <c r="AK40" s="180"/>
      <c r="AL40" s="180"/>
      <c r="AM40" s="180"/>
      <c r="AN40" s="180"/>
    </row>
    <row r="41" ht="15" customHeight="1">
      <c r="A41" s="2"/>
      <c r="B41" t="s" s="110">
        <v>116</v>
      </c>
      <c r="C41" s="120">
        <v>277.2</v>
      </c>
      <c r="D41" s="120">
        <v>30.4</v>
      </c>
      <c r="E41" s="120">
        <v>25.2</v>
      </c>
      <c r="F41" s="120">
        <v>59.3</v>
      </c>
      <c r="G41" s="120">
        <v>76</v>
      </c>
      <c r="H41" s="120">
        <v>27.3</v>
      </c>
      <c r="I41" s="2"/>
      <c r="J41" s="120">
        <f>AVERAGE(C30:C41)</f>
        <v>269.625</v>
      </c>
      <c r="K41" s="120">
        <f>AVERAGE(D30:D41)</f>
        <v>22.4</v>
      </c>
      <c r="L41" s="120">
        <f>AVERAGE(E30:E41)</f>
        <v>27.09166666666667</v>
      </c>
      <c r="M41" s="120">
        <f>AVERAGE(F30:F41)</f>
        <v>67.56666666666668</v>
      </c>
      <c r="N41" s="120">
        <f>AVERAGE(G30:G41)</f>
        <v>67.46666666666665</v>
      </c>
      <c r="O41" s="120">
        <f>AVERAGE(H30:H41)</f>
        <v>25.00833333333334</v>
      </c>
      <c r="P41" s="173">
        <f>C41/C29-1</f>
        <v>-0.0273684210526316</v>
      </c>
      <c r="Q41" s="173">
        <f>D41/D29-1</f>
        <v>0.003300330033003229</v>
      </c>
      <c r="R41" s="173">
        <f>E41/E29-1</f>
        <v>0.01204819277108427</v>
      </c>
      <c r="S41" s="173">
        <f>F41/F29-1</f>
        <v>-0.01331114808652256</v>
      </c>
      <c r="T41" s="173">
        <f>G41/G29-1</f>
        <v>-0.01681759379042691</v>
      </c>
      <c r="U41" s="173">
        <f>H41/H29-1</f>
        <v>-0.03873239436619713</v>
      </c>
      <c r="V41" s="2"/>
      <c r="W41" s="173">
        <f>AVERAGE(P39:P41)</f>
        <v>-0.02818563109919877</v>
      </c>
      <c r="X41" s="173">
        <f>AVERAGE(Q39:Q41)</f>
        <v>-0.03704597962450343</v>
      </c>
      <c r="Y41" s="173">
        <f>AVERAGE(R39:R41)</f>
        <v>-0.03753463248565947</v>
      </c>
      <c r="Z41" s="173">
        <f>AVERAGE(S39:S41)</f>
        <v>-0.02317831501137076</v>
      </c>
      <c r="AA41" s="173">
        <f>AVERAGE(T39:T41)</f>
        <v>-0.008026512838202438</v>
      </c>
      <c r="AB41" s="173">
        <f>AVERAGE(U39:U41)</f>
        <v>-0.06591602460290195</v>
      </c>
      <c r="AC41" s="2"/>
      <c r="AD41" s="179"/>
      <c r="AE41" s="179"/>
      <c r="AF41" s="179"/>
      <c r="AG41" s="179"/>
      <c r="AH41" s="179"/>
      <c r="AI41" s="179"/>
      <c r="AJ41" s="2"/>
      <c r="AK41" s="180"/>
      <c r="AL41" s="180"/>
      <c r="AM41" s="180"/>
      <c r="AN41" s="180"/>
    </row>
    <row r="42" ht="15" customHeight="1">
      <c r="A42" s="79">
        <v>2012</v>
      </c>
      <c r="B42" t="s" s="110">
        <v>105</v>
      </c>
      <c r="C42" s="181">
        <v>268.2</v>
      </c>
      <c r="D42" s="181">
        <v>20.2</v>
      </c>
      <c r="E42" s="181">
        <v>25.9</v>
      </c>
      <c r="F42" s="181">
        <v>70</v>
      </c>
      <c r="G42" s="181">
        <v>67.7</v>
      </c>
      <c r="H42" s="181">
        <v>21.7</v>
      </c>
      <c r="I42" s="2"/>
      <c r="J42" s="120">
        <f>AVERAGE(C31:C42)</f>
        <v>268.7499999999999</v>
      </c>
      <c r="K42" s="120">
        <f>AVERAGE(D31:D42)</f>
        <v>22.28333333333333</v>
      </c>
      <c r="L42" s="120">
        <f>AVERAGE(E31:E42)</f>
        <v>26.95</v>
      </c>
      <c r="M42" s="120">
        <f>AVERAGE(F31:F42)</f>
        <v>67.43333333333334</v>
      </c>
      <c r="N42" s="120">
        <f>AVERAGE(G31:G42)</f>
        <v>67.55833333333334</v>
      </c>
      <c r="O42" s="120">
        <f>AVERAGE(H31:H42)</f>
        <v>24.76666666666667</v>
      </c>
      <c r="P42" s="173">
        <f>C42/C30-1</f>
        <v>-0.03767491926803013</v>
      </c>
      <c r="Q42" s="173">
        <f>D42/D30-1</f>
        <v>-0.06481481481481488</v>
      </c>
      <c r="R42" s="173">
        <f>E42/E30-1</f>
        <v>-0.06159420289855078</v>
      </c>
      <c r="S42" s="173">
        <f>F42/F30-1</f>
        <v>-0.02234636871508378</v>
      </c>
      <c r="T42" s="173">
        <f>G42/G30-1</f>
        <v>0.01651651651651664</v>
      </c>
      <c r="U42" s="173">
        <f>H42/H30-1</f>
        <v>-0.1178861788617886</v>
      </c>
      <c r="V42" s="2"/>
      <c r="W42" s="173">
        <f>AVERAGE(P40:P42)</f>
        <v>-0.03267942139284327</v>
      </c>
      <c r="X42" s="173">
        <f>AVERAGE(Q40:Q42)</f>
        <v>-0.02796751482776809</v>
      </c>
      <c r="Y42" s="173">
        <f>AVERAGE(R40:R42)</f>
        <v>-0.03078252218256665</v>
      </c>
      <c r="Z42" s="173">
        <f>AVERAGE(S40:S42)</f>
        <v>-0.02286388284604446</v>
      </c>
      <c r="AA42" s="173">
        <f>AVERAGE(T40:T42)</f>
        <v>0.002417264272241389</v>
      </c>
      <c r="AB42" s="173">
        <f>AVERAGE(U40:U42)</f>
        <v>-0.05104475089016484</v>
      </c>
      <c r="AC42" s="2"/>
      <c r="AD42" s="179"/>
      <c r="AE42" s="179"/>
      <c r="AF42" s="179"/>
      <c r="AG42" s="179"/>
      <c r="AH42" s="179"/>
      <c r="AI42" s="179"/>
      <c r="AJ42" s="2"/>
      <c r="AK42" s="180"/>
      <c r="AL42" s="180"/>
      <c r="AM42" s="180"/>
      <c r="AN42" s="180"/>
    </row>
    <row r="43" ht="15" customHeight="1">
      <c r="A43" s="2"/>
      <c r="B43" t="s" s="182">
        <v>106</v>
      </c>
      <c r="C43" s="183">
        <v>258.1793103448276</v>
      </c>
      <c r="D43" s="183">
        <v>19.21379310344827</v>
      </c>
      <c r="E43" s="183">
        <v>24.91034482758621</v>
      </c>
      <c r="F43" s="183">
        <v>64.78620689655172</v>
      </c>
      <c r="G43" s="183">
        <v>65.36551724137931</v>
      </c>
      <c r="H43" s="183">
        <v>21.62758620689655</v>
      </c>
      <c r="I43" s="11"/>
      <c r="J43" s="120">
        <f>AVERAGE(C32:C43)</f>
        <v>268.4066091954023</v>
      </c>
      <c r="K43" s="120">
        <f>AVERAGE(D32:D43)</f>
        <v>22.25948275862069</v>
      </c>
      <c r="L43" s="120">
        <f>AVERAGE(E32:E43)</f>
        <v>26.79252873563219</v>
      </c>
      <c r="M43" s="120">
        <f>AVERAGE(F32:F43)</f>
        <v>67.17385057471263</v>
      </c>
      <c r="N43" s="120">
        <f>AVERAGE(G32:G43)</f>
        <v>67.58045977011494</v>
      </c>
      <c r="O43" s="120">
        <f>AVERAGE(H32:H43)</f>
        <v>24.67729885057472</v>
      </c>
      <c r="P43" s="173">
        <f>C43/C31-1</f>
        <v>-0.01570983475094334</v>
      </c>
      <c r="Q43" s="173">
        <f>D43/D31-1</f>
        <v>-0.01467727674624231</v>
      </c>
      <c r="R43" s="173">
        <f>E43/E31-1</f>
        <v>-0.07050952135872357</v>
      </c>
      <c r="S43" s="173">
        <f>F43/F31-1</f>
        <v>-0.0458585140419483</v>
      </c>
      <c r="T43" s="173">
        <f>G43/G31-1</f>
        <v>0.004078605858361284</v>
      </c>
      <c r="U43" s="173">
        <f>H43/H31-1</f>
        <v>-0.04724289837460116</v>
      </c>
      <c r="V43" s="2"/>
      <c r="W43" s="173">
        <f>AVERAGE(P41:P43)</f>
        <v>-0.02691772502386836</v>
      </c>
      <c r="X43" s="173">
        <f>AVERAGE(Q41:Q43)</f>
        <v>-0.02539725384268465</v>
      </c>
      <c r="Y43" s="173">
        <f>AVERAGE(R41:R43)</f>
        <v>-0.0400185104953967</v>
      </c>
      <c r="Z43" s="173">
        <f>AVERAGE(S41:S43)</f>
        <v>-0.02717201028118488</v>
      </c>
      <c r="AA43" s="173">
        <f>AVERAGE(T41:T43)</f>
        <v>0.001259176194817006</v>
      </c>
      <c r="AB43" s="173">
        <f>AVERAGE(U41:U43)</f>
        <v>-0.06795382386752898</v>
      </c>
      <c r="AC43" s="2"/>
      <c r="AD43" s="179"/>
      <c r="AE43" s="179"/>
      <c r="AF43" s="179"/>
      <c r="AG43" s="179"/>
      <c r="AH43" s="179"/>
      <c r="AI43" s="179"/>
      <c r="AJ43" s="2"/>
      <c r="AK43" s="180"/>
      <c r="AL43" s="180"/>
      <c r="AM43" s="180"/>
      <c r="AN43" s="180"/>
    </row>
    <row r="44" ht="15" customHeight="1">
      <c r="A44" s="2"/>
      <c r="B44" t="s" s="110">
        <v>107</v>
      </c>
      <c r="C44" s="184">
        <v>283.4</v>
      </c>
      <c r="D44" s="184">
        <v>24.4</v>
      </c>
      <c r="E44" s="184">
        <v>28.8</v>
      </c>
      <c r="F44" s="184">
        <v>74</v>
      </c>
      <c r="G44" s="184">
        <v>70.8</v>
      </c>
      <c r="H44" s="184">
        <v>26.3</v>
      </c>
      <c r="I44" s="2"/>
      <c r="J44" s="120">
        <f>AVERAGE(C33:C44)</f>
        <v>268.2066091954023</v>
      </c>
      <c r="K44" s="120">
        <f>AVERAGE(D33:D44)</f>
        <v>22.53448275862068</v>
      </c>
      <c r="L44" s="120">
        <f>AVERAGE(E33:E44)</f>
        <v>26.78419540229885</v>
      </c>
      <c r="M44" s="120">
        <f>AVERAGE(F33:F44)</f>
        <v>67.0155172413793</v>
      </c>
      <c r="N44" s="120">
        <f>AVERAGE(G33:G44)</f>
        <v>67.63879310344828</v>
      </c>
      <c r="O44" s="120">
        <f>AVERAGE(H33:H44)</f>
        <v>24.68563218390805</v>
      </c>
      <c r="P44" s="173">
        <f>C44/C32-1</f>
        <v>-0.008397480755773401</v>
      </c>
      <c r="Q44" s="173">
        <f>D44/D32-1</f>
        <v>0.1563981042654028</v>
      </c>
      <c r="R44" s="173">
        <f>E44/E32-1</f>
        <v>-0.003460207612456689</v>
      </c>
      <c r="S44" s="173">
        <f>F44/F32-1</f>
        <v>-0.02503293807641638</v>
      </c>
      <c r="T44" s="173">
        <f>G44/G32-1</f>
        <v>0.009985734664764712</v>
      </c>
      <c r="U44" s="173">
        <f>H44/H32-1</f>
        <v>0.003816793893129722</v>
      </c>
      <c r="V44" s="2"/>
      <c r="W44" s="173">
        <f>AVERAGE(P42:P44)</f>
        <v>-0.02059407825824896</v>
      </c>
      <c r="X44" s="173">
        <f>AVERAGE(Q42:Q44)</f>
        <v>0.0256353375681152</v>
      </c>
      <c r="Y44" s="173">
        <f>AVERAGE(R42:R44)</f>
        <v>-0.04518797728991034</v>
      </c>
      <c r="Z44" s="173">
        <f>AVERAGE(S42:S44)</f>
        <v>-0.03107927361114948</v>
      </c>
      <c r="AA44" s="173">
        <f>AVERAGE(T42:T44)</f>
        <v>0.01019361901321421</v>
      </c>
      <c r="AB44" s="173">
        <f>AVERAGE(U42:U44)</f>
        <v>-0.05377076111442003</v>
      </c>
      <c r="AC44" s="2"/>
      <c r="AD44" s="179"/>
      <c r="AE44" s="179"/>
      <c r="AF44" s="179"/>
      <c r="AG44" s="179"/>
      <c r="AH44" s="179"/>
      <c r="AI44" s="179"/>
      <c r="AJ44" s="2"/>
      <c r="AK44" s="180"/>
      <c r="AL44" s="180"/>
      <c r="AM44" s="180"/>
      <c r="AN44" s="180"/>
    </row>
    <row r="45" ht="15" customHeight="1">
      <c r="A45" s="2"/>
      <c r="B45" t="s" s="110">
        <v>108</v>
      </c>
      <c r="C45" s="120">
        <v>254.7</v>
      </c>
      <c r="D45" s="120">
        <v>21.9</v>
      </c>
      <c r="E45" s="120">
        <v>26.5</v>
      </c>
      <c r="F45" s="120">
        <v>62.8</v>
      </c>
      <c r="G45" s="120">
        <v>65.40000000000001</v>
      </c>
      <c r="H45" s="120">
        <v>22.3</v>
      </c>
      <c r="I45" s="2"/>
      <c r="J45" s="120">
        <f>AVERAGE(C34:C45)</f>
        <v>267.0399425287356</v>
      </c>
      <c r="K45" s="120">
        <f>AVERAGE(D34:D45)</f>
        <v>22.47614942528736</v>
      </c>
      <c r="L45" s="120">
        <f>AVERAGE(E34:E45)</f>
        <v>26.53419540229885</v>
      </c>
      <c r="M45" s="120">
        <f>AVERAGE(F34:F45)</f>
        <v>66.43218390804596</v>
      </c>
      <c r="N45" s="120">
        <f>AVERAGE(G34:G45)</f>
        <v>67.3971264367816</v>
      </c>
      <c r="O45" s="120">
        <f>AVERAGE(H34:H45)</f>
        <v>24.45229885057471</v>
      </c>
      <c r="P45" s="173">
        <f>C45/C33-1</f>
        <v>-0.05210271678451805</v>
      </c>
      <c r="Q45" s="173">
        <f>D45/D33-1</f>
        <v>-0.03097345132743379</v>
      </c>
      <c r="R45" s="173">
        <f>E45/E33-1</f>
        <v>-0.1016949152542372</v>
      </c>
      <c r="S45" s="173">
        <f>F45/F33-1</f>
        <v>-0.1002865329512894</v>
      </c>
      <c r="T45" s="173">
        <f>G45/G33-1</f>
        <v>-0.04245973645680812</v>
      </c>
      <c r="U45" s="173">
        <f>H45/H33-1</f>
        <v>-0.1115537848605578</v>
      </c>
      <c r="V45" s="2"/>
      <c r="W45" s="173">
        <f>AVERAGE(P43:P45)</f>
        <v>-0.02540334409707827</v>
      </c>
      <c r="X45" s="173">
        <f>AVERAGE(Q43:Q45)</f>
        <v>0.0369157920639089</v>
      </c>
      <c r="Y45" s="173">
        <f>AVERAGE(R43:R45)</f>
        <v>-0.0585548814084725</v>
      </c>
      <c r="Z45" s="173">
        <f>AVERAGE(S43:S45)</f>
        <v>-0.05705932835655136</v>
      </c>
      <c r="AA45" s="173">
        <f>AVERAGE(T43:T45)</f>
        <v>-0.00946513197789404</v>
      </c>
      <c r="AB45" s="173">
        <f>AVERAGE(U43:U45)</f>
        <v>-0.05165996311400974</v>
      </c>
      <c r="AC45" s="2"/>
      <c r="AD45" s="179"/>
      <c r="AE45" s="179"/>
      <c r="AF45" s="179"/>
      <c r="AG45" s="179"/>
      <c r="AH45" s="179"/>
      <c r="AI45" s="179"/>
      <c r="AJ45" s="2"/>
      <c r="AK45" s="2"/>
      <c r="AL45" s="2"/>
      <c r="AM45" s="2"/>
      <c r="AN45" s="2"/>
    </row>
    <row r="46" ht="15" customHeight="1">
      <c r="A46" s="2"/>
      <c r="B46" t="s" s="110">
        <v>109</v>
      </c>
      <c r="C46" s="120">
        <v>262.2</v>
      </c>
      <c r="D46" s="120">
        <v>24</v>
      </c>
      <c r="E46" s="120">
        <v>28.2</v>
      </c>
      <c r="F46" s="120">
        <v>66.59999999999999</v>
      </c>
      <c r="G46" s="120">
        <v>65.40000000000001</v>
      </c>
      <c r="H46" s="120">
        <v>21.4</v>
      </c>
      <c r="I46" s="2"/>
      <c r="J46" s="120">
        <f>AVERAGE(C35:C46)</f>
        <v>266.0066091954023</v>
      </c>
      <c r="K46" s="120">
        <f>AVERAGE(D35:D46)</f>
        <v>22.70114942528735</v>
      </c>
      <c r="L46" s="120">
        <f>AVERAGE(E35:E46)</f>
        <v>26.45919540229885</v>
      </c>
      <c r="M46" s="120">
        <f>AVERAGE(F35:F46)</f>
        <v>66.07385057471264</v>
      </c>
      <c r="N46" s="120">
        <f>AVERAGE(G35:G46)</f>
        <v>67.30545977011494</v>
      </c>
      <c r="O46" s="120">
        <f>AVERAGE(H35:H46)</f>
        <v>24.27729885057471</v>
      </c>
      <c r="P46" s="173">
        <f>C46/C34-1</f>
        <v>-0.04515659140568107</v>
      </c>
      <c r="Q46" s="173">
        <f>D46/D34-1</f>
        <v>0.1267605633802817</v>
      </c>
      <c r="R46" s="173">
        <f>E46/E34-1</f>
        <v>-0.0309278350515465</v>
      </c>
      <c r="S46" s="173">
        <f>F46/F34-1</f>
        <v>-0.06064880112834992</v>
      </c>
      <c r="T46" s="173">
        <f>G46/G34-1</f>
        <v>-0.01654135338345852</v>
      </c>
      <c r="U46" s="173">
        <f>H46/H34-1</f>
        <v>-0.08936170212765959</v>
      </c>
      <c r="V46" s="2"/>
      <c r="W46" s="173">
        <f>AVERAGE(P44:P46)</f>
        <v>-0.03521892964865751</v>
      </c>
      <c r="X46" s="173">
        <f>AVERAGE(Q44:Q46)</f>
        <v>0.08406173877275025</v>
      </c>
      <c r="Y46" s="173">
        <f>AVERAGE(R44:R46)</f>
        <v>-0.04536098597274681</v>
      </c>
      <c r="Z46" s="173">
        <f>AVERAGE(S44:S46)</f>
        <v>-0.06198942405201857</v>
      </c>
      <c r="AA46" s="173">
        <f>AVERAGE(T44:T46)</f>
        <v>-0.01633845172516731</v>
      </c>
      <c r="AB46" s="173">
        <f>AVERAGE(U44:U46)</f>
        <v>-0.06569956436502922</v>
      </c>
      <c r="AC46" s="173"/>
      <c r="AD46" s="179"/>
      <c r="AE46" s="179"/>
      <c r="AF46" s="179"/>
      <c r="AG46" s="179"/>
      <c r="AH46" s="179"/>
      <c r="AI46" s="179"/>
      <c r="AJ46" s="2"/>
      <c r="AK46" s="2"/>
      <c r="AL46" s="2"/>
      <c r="AM46" s="2"/>
      <c r="AN46" s="2"/>
    </row>
    <row r="47" ht="15" customHeight="1">
      <c r="A47" s="2"/>
      <c r="B47" t="s" s="110">
        <v>110</v>
      </c>
      <c r="C47" s="120">
        <v>263</v>
      </c>
      <c r="D47" s="120">
        <v>21.8</v>
      </c>
      <c r="E47" s="120">
        <v>27.6</v>
      </c>
      <c r="F47" s="120">
        <v>66</v>
      </c>
      <c r="G47" s="120">
        <v>67.59999999999999</v>
      </c>
      <c r="H47" s="120">
        <v>22</v>
      </c>
      <c r="I47" s="2"/>
      <c r="J47" s="120">
        <f>AVERAGE(C36:C47)</f>
        <v>266.2566091954023</v>
      </c>
      <c r="K47" s="120">
        <f>AVERAGE(D36:D47)</f>
        <v>22.75948275862069</v>
      </c>
      <c r="L47" s="120">
        <f>AVERAGE(E36:E47)</f>
        <v>26.45086206896552</v>
      </c>
      <c r="M47" s="120">
        <f>AVERAGE(F36:F47)</f>
        <v>66.10718390804597</v>
      </c>
      <c r="N47" s="120">
        <f>AVERAGE(G36:G47)</f>
        <v>67.55545977011494</v>
      </c>
      <c r="O47" s="120">
        <f>AVERAGE(H36:H47)</f>
        <v>24.16896551724138</v>
      </c>
      <c r="P47" s="173">
        <f>C47/C35-1</f>
        <v>0.0115384615384615</v>
      </c>
      <c r="Q47" s="173">
        <f>D47/D35-1</f>
        <v>0.03317535545023698</v>
      </c>
      <c r="R47" s="173">
        <f>E47/E35-1</f>
        <v>-0.003610108303249038</v>
      </c>
      <c r="S47" s="173">
        <f>F47/F35-1</f>
        <v>0.006097560975609762</v>
      </c>
      <c r="T47" s="173">
        <f>G47/G35-1</f>
        <v>0.04643962848297223</v>
      </c>
      <c r="U47" s="173">
        <f>H47/H35-1</f>
        <v>-0.05579399141630903</v>
      </c>
      <c r="V47" s="2"/>
      <c r="W47" s="173">
        <f>AVERAGE(P45:P47)</f>
        <v>-0.02857361555057921</v>
      </c>
      <c r="X47" s="173">
        <f>AVERAGE(Q45:Q47)</f>
        <v>0.04298748916769498</v>
      </c>
      <c r="Y47" s="173">
        <f>AVERAGE(R45:R47)</f>
        <v>-0.04541095286967759</v>
      </c>
      <c r="Z47" s="173">
        <f>AVERAGE(S45:S47)</f>
        <v>-0.05161259103467652</v>
      </c>
      <c r="AA47" s="173">
        <f>AVERAGE(T45:T47)</f>
        <v>-0.004187153785764804</v>
      </c>
      <c r="AB47" s="173">
        <f>AVERAGE(U45:U47)</f>
        <v>-0.08556982613484214</v>
      </c>
      <c r="AC47" s="2"/>
      <c r="AD47" s="179"/>
      <c r="AE47" s="179"/>
      <c r="AF47" s="179"/>
      <c r="AG47" s="179"/>
      <c r="AH47" s="179"/>
      <c r="AI47" s="179"/>
      <c r="AJ47" s="2"/>
      <c r="AK47" s="2"/>
      <c r="AL47" s="2"/>
      <c r="AM47" s="2"/>
      <c r="AN47" s="2"/>
    </row>
    <row r="48" ht="15" customHeight="1">
      <c r="A48" s="2"/>
      <c r="B48" t="s" s="110">
        <v>111</v>
      </c>
      <c r="C48" s="120">
        <v>251.4</v>
      </c>
      <c r="D48" s="120">
        <v>20</v>
      </c>
      <c r="E48" s="120">
        <v>26.6</v>
      </c>
      <c r="F48" s="120">
        <v>65.8</v>
      </c>
      <c r="G48" s="120">
        <v>65.7</v>
      </c>
      <c r="H48" s="120">
        <v>20</v>
      </c>
      <c r="I48" s="2"/>
      <c r="J48" s="120">
        <f>AVERAGE(C37:C48)</f>
        <v>264.948275862069</v>
      </c>
      <c r="K48" s="120">
        <f>AVERAGE(D37:D48)</f>
        <v>22.62614942528736</v>
      </c>
      <c r="L48" s="120">
        <f>AVERAGE(E37:E48)</f>
        <v>26.32586206896552</v>
      </c>
      <c r="M48" s="120">
        <f>AVERAGE(F37:F48)</f>
        <v>65.94051724137931</v>
      </c>
      <c r="N48" s="120">
        <f>AVERAGE(G37:G48)</f>
        <v>67.26379310344826</v>
      </c>
      <c r="O48" s="120">
        <f>AVERAGE(H37:H48)</f>
        <v>23.92729885057472</v>
      </c>
      <c r="P48" s="173">
        <f>C48/C36-1</f>
        <v>-0.05877948333957328</v>
      </c>
      <c r="Q48" s="173">
        <f>D48/D36-1</f>
        <v>-0.07407407407407418</v>
      </c>
      <c r="R48" s="173">
        <f>E48/E36-1</f>
        <v>-0.05338078291814952</v>
      </c>
      <c r="S48" s="173">
        <f>F48/F36-1</f>
        <v>-0.02949852507374628</v>
      </c>
      <c r="T48" s="173">
        <f>G48/G36-1</f>
        <v>-0.05057803468208089</v>
      </c>
      <c r="U48" s="173">
        <f>H48/H36-1</f>
        <v>-0.1266375545851528</v>
      </c>
      <c r="V48" s="2"/>
      <c r="W48" s="173">
        <f>AVERAGE(P46:P48)</f>
        <v>-0.03079920440226428</v>
      </c>
      <c r="X48" s="173">
        <f>AVERAGE(Q46:Q48)</f>
        <v>0.02862061491881485</v>
      </c>
      <c r="Y48" s="173">
        <f>AVERAGE(R46:R48)</f>
        <v>-0.02930624209098169</v>
      </c>
      <c r="Z48" s="173">
        <f>AVERAGE(S46:S48)</f>
        <v>-0.02801658840882881</v>
      </c>
      <c r="AA48" s="173">
        <f>AVERAGE(T46:T48)</f>
        <v>-0.00689325319418906</v>
      </c>
      <c r="AB48" s="173">
        <f>AVERAGE(U46:U48)</f>
        <v>-0.09059774937637381</v>
      </c>
      <c r="AC48" s="2"/>
      <c r="AD48" s="179"/>
      <c r="AE48" s="179"/>
      <c r="AF48" s="179"/>
      <c r="AG48" s="179"/>
      <c r="AH48" s="179"/>
      <c r="AI48" s="179"/>
      <c r="AJ48" s="2"/>
      <c r="AK48" s="2"/>
      <c r="AL48" s="2"/>
      <c r="AM48" s="2"/>
      <c r="AN48" s="2"/>
    </row>
    <row r="49" ht="15" customHeight="1">
      <c r="A49" s="2"/>
      <c r="B49" t="s" s="110">
        <v>112</v>
      </c>
      <c r="C49" s="120">
        <v>252.9</v>
      </c>
      <c r="D49" s="120">
        <v>20.6</v>
      </c>
      <c r="E49" s="120">
        <v>26.3</v>
      </c>
      <c r="F49" s="120">
        <v>64.7</v>
      </c>
      <c r="G49" s="120">
        <v>66.3</v>
      </c>
      <c r="H49" s="120">
        <v>22</v>
      </c>
      <c r="I49" s="2"/>
      <c r="J49" s="120">
        <f>AVERAGE(C38:C49)</f>
        <v>264.748275862069</v>
      </c>
      <c r="K49" s="120">
        <f>AVERAGE(D38:D49)</f>
        <v>22.60948275862069</v>
      </c>
      <c r="L49" s="120">
        <f>AVERAGE(E38:E49)</f>
        <v>26.35919540229886</v>
      </c>
      <c r="M49" s="120">
        <f>AVERAGE(F38:F49)</f>
        <v>65.90718390804598</v>
      </c>
      <c r="N49" s="120">
        <f>AVERAGE(G38:G49)</f>
        <v>67.44712643678162</v>
      </c>
      <c r="O49" s="120">
        <f>AVERAGE(H38:H49)</f>
        <v>23.87729885057471</v>
      </c>
      <c r="P49" s="173">
        <f>C49/C37-1</f>
        <v>-0.009400705052878933</v>
      </c>
      <c r="Q49" s="173">
        <f>D49/D37-1</f>
        <v>-0.009615384615384581</v>
      </c>
      <c r="R49" s="173">
        <f>E49/E37-1</f>
        <v>0.01544401544401564</v>
      </c>
      <c r="S49" s="173">
        <f>F49/F37-1</f>
        <v>-0.006144393241167334</v>
      </c>
      <c r="T49" s="173">
        <f>G49/G37-1</f>
        <v>0.03432137285491432</v>
      </c>
      <c r="U49" s="173">
        <f>H49/H37-1</f>
        <v>-0.02654867256637172</v>
      </c>
      <c r="V49" s="2"/>
      <c r="W49" s="173">
        <f>AVERAGE(P47:P49)</f>
        <v>-0.0188805756179969</v>
      </c>
      <c r="X49" s="173">
        <f>AVERAGE(Q47:Q49)</f>
        <v>-0.01683803441307393</v>
      </c>
      <c r="Y49" s="173">
        <f>AVERAGE(R47:R49)</f>
        <v>-0.01384895859246097</v>
      </c>
      <c r="Z49" s="173">
        <f>AVERAGE(S47:S49)</f>
        <v>-0.009848452446434619</v>
      </c>
      <c r="AA49" s="173">
        <f>AVERAGE(T47:T49)</f>
        <v>0.01006098888526855</v>
      </c>
      <c r="AB49" s="173">
        <f>AVERAGE(U47:U49)</f>
        <v>-0.06966007285594451</v>
      </c>
      <c r="AC49" s="2"/>
      <c r="AD49" s="179"/>
      <c r="AE49" s="179"/>
      <c r="AF49" s="179"/>
      <c r="AG49" s="179"/>
      <c r="AH49" s="179"/>
      <c r="AI49" s="179"/>
      <c r="AJ49" s="2"/>
      <c r="AK49" s="2"/>
      <c r="AL49" s="2"/>
      <c r="AM49" s="2"/>
      <c r="AN49" s="2"/>
    </row>
    <row r="50" ht="15" customHeight="1">
      <c r="A50" s="2"/>
      <c r="B50" t="s" s="110">
        <v>113</v>
      </c>
      <c r="C50" s="120">
        <v>253.4</v>
      </c>
      <c r="D50" s="120">
        <v>20.3</v>
      </c>
      <c r="E50" s="120">
        <v>24.4</v>
      </c>
      <c r="F50" s="120">
        <v>61.5</v>
      </c>
      <c r="G50" s="120">
        <v>65</v>
      </c>
      <c r="H50" s="120">
        <v>23.3</v>
      </c>
      <c r="I50" s="2"/>
      <c r="J50" s="120">
        <f>AVERAGE(C39:C50)</f>
        <v>264.1316091954023</v>
      </c>
      <c r="K50" s="120">
        <f>AVERAGE(D39:D50)</f>
        <v>22.55948275862069</v>
      </c>
      <c r="L50" s="120">
        <f>AVERAGE(E39:E50)</f>
        <v>26.23419540229885</v>
      </c>
      <c r="M50" s="120">
        <f>AVERAGE(F39:F50)</f>
        <v>65.59885057471264</v>
      </c>
      <c r="N50" s="120">
        <f>AVERAGE(G39:G50)</f>
        <v>67.37212643678161</v>
      </c>
      <c r="O50" s="120">
        <f>AVERAGE(H39:H50)</f>
        <v>23.62729885057472</v>
      </c>
      <c r="P50" s="173">
        <f>C50/C38-1</f>
        <v>-0.02837423312883436</v>
      </c>
      <c r="Q50" s="173">
        <f>D50/D38-1</f>
        <v>-0.02870813397129179</v>
      </c>
      <c r="R50" s="173">
        <f>E50/E38-1</f>
        <v>-0.05791505791505791</v>
      </c>
      <c r="S50" s="173">
        <f>F50/F38-1</f>
        <v>-0.05674846625766872</v>
      </c>
      <c r="T50" s="173">
        <f>G50/G38-1</f>
        <v>-0.01365705614567536</v>
      </c>
      <c r="U50" s="173">
        <f>H50/H38-1</f>
        <v>-0.1140684410646388</v>
      </c>
      <c r="V50" s="2"/>
      <c r="W50" s="173">
        <f>AVERAGE(P48:P50)</f>
        <v>-0.03218480717376219</v>
      </c>
      <c r="X50" s="173">
        <f>AVERAGE(Q48:Q50)</f>
        <v>-0.03746586422025019</v>
      </c>
      <c r="Y50" s="173">
        <f>AVERAGE(R48:R50)</f>
        <v>-0.03195060846306393</v>
      </c>
      <c r="Z50" s="173">
        <f>AVERAGE(S48:S50)</f>
        <v>-0.03079712819086078</v>
      </c>
      <c r="AA50" s="173">
        <f>AVERAGE(T48:T50)</f>
        <v>-0.009971239324280642</v>
      </c>
      <c r="AB50" s="173">
        <f>AVERAGE(U48:U50)</f>
        <v>-0.08908488940538777</v>
      </c>
      <c r="AC50" s="2"/>
      <c r="AD50" s="179"/>
      <c r="AE50" s="179"/>
      <c r="AF50" s="179"/>
      <c r="AG50" s="179"/>
      <c r="AH50" s="179"/>
      <c r="AI50" s="179"/>
      <c r="AJ50" s="2"/>
      <c r="AK50" s="2"/>
      <c r="AL50" s="2"/>
      <c r="AM50" s="2"/>
      <c r="AN50" s="2"/>
    </row>
    <row r="51" ht="15" customHeight="1">
      <c r="A51" s="2"/>
      <c r="B51" t="s" s="110">
        <v>114</v>
      </c>
      <c r="C51" s="120">
        <v>275.6</v>
      </c>
      <c r="D51" s="120">
        <v>23.9</v>
      </c>
      <c r="E51" s="120">
        <v>25.6</v>
      </c>
      <c r="F51" s="120">
        <v>65.8</v>
      </c>
      <c r="G51" s="120">
        <v>67.2</v>
      </c>
      <c r="H51" s="120">
        <v>26.2</v>
      </c>
      <c r="I51" s="2"/>
      <c r="J51" s="120">
        <f>AVERAGE(C40:C51)</f>
        <v>263.9066091954023</v>
      </c>
      <c r="K51" s="120">
        <f>AVERAGE(D40:D51)</f>
        <v>22.74281609195403</v>
      </c>
      <c r="L51" s="120">
        <f>AVERAGE(E40:E51)</f>
        <v>26.21752873563218</v>
      </c>
      <c r="M51" s="120">
        <f>AVERAGE(F40:F51)</f>
        <v>65.49051724137931</v>
      </c>
      <c r="N51" s="120">
        <f>AVERAGE(G40:G51)</f>
        <v>67.43045977011495</v>
      </c>
      <c r="O51" s="120">
        <f>AVERAGE(H40:H51)</f>
        <v>23.57729885057471</v>
      </c>
      <c r="P51" s="173">
        <f>C51/C39-1</f>
        <v>-0.009701760689902916</v>
      </c>
      <c r="Q51" s="173">
        <f>D51/D39-1</f>
        <v>0.1013824884792627</v>
      </c>
      <c r="R51" s="173">
        <f>E51/E39-1</f>
        <v>-0.007751937984496138</v>
      </c>
      <c r="S51" s="173">
        <f>F51/F39-1</f>
        <v>-0.01937406855439638</v>
      </c>
      <c r="T51" s="173">
        <f>G51/G39-1</f>
        <v>0.01052631578947372</v>
      </c>
      <c r="U51" s="173">
        <f>H51/H39-1</f>
        <v>-0.0223880597014926</v>
      </c>
      <c r="V51" s="2"/>
      <c r="W51" s="173">
        <f>AVERAGE(P49:P51)</f>
        <v>-0.01582556629053873</v>
      </c>
      <c r="X51" s="173">
        <f>AVERAGE(Q49:Q51)</f>
        <v>0.0210196566308621</v>
      </c>
      <c r="Y51" s="173">
        <f>AVERAGE(R49:R51)</f>
        <v>-0.01674099348517947</v>
      </c>
      <c r="Z51" s="173">
        <f>AVERAGE(S49:S51)</f>
        <v>-0.02742230935107748</v>
      </c>
      <c r="AA51" s="173">
        <f>AVERAGE(T49:T51)</f>
        <v>0.01039687749957089</v>
      </c>
      <c r="AB51" s="173">
        <f>AVERAGE(U49:U51)</f>
        <v>-0.05433505777750103</v>
      </c>
      <c r="AC51" s="2"/>
      <c r="AD51" s="179"/>
      <c r="AE51" s="179"/>
      <c r="AF51" s="179"/>
      <c r="AG51" s="179"/>
      <c r="AH51" s="179"/>
      <c r="AI51" s="179"/>
      <c r="AJ51" s="2"/>
      <c r="AK51" s="2"/>
      <c r="AL51" s="2"/>
      <c r="AM51" s="2"/>
      <c r="AN51" s="2"/>
    </row>
    <row r="52" ht="15" customHeight="1">
      <c r="A52" s="2"/>
      <c r="B52" t="s" s="110">
        <v>115</v>
      </c>
      <c r="C52" s="120">
        <v>262.2</v>
      </c>
      <c r="D52" s="120">
        <v>27.6</v>
      </c>
      <c r="E52" s="120">
        <v>25.3</v>
      </c>
      <c r="F52" s="120">
        <v>65.2</v>
      </c>
      <c r="G52" s="120">
        <v>68.8</v>
      </c>
      <c r="H52" s="120">
        <v>29.4</v>
      </c>
      <c r="I52" s="2"/>
      <c r="J52" s="120">
        <f>AVERAGE(C41:C52)</f>
        <v>263.5316091954023</v>
      </c>
      <c r="K52" s="120">
        <f>AVERAGE(D41:D52)</f>
        <v>22.85948275862069</v>
      </c>
      <c r="L52" s="120">
        <f>AVERAGE(E41:E52)</f>
        <v>26.27586206896552</v>
      </c>
      <c r="M52" s="120">
        <f>AVERAGE(F41:F52)</f>
        <v>65.54051724137931</v>
      </c>
      <c r="N52" s="120">
        <f>AVERAGE(G41:G52)</f>
        <v>67.60545977011493</v>
      </c>
      <c r="O52" s="120">
        <f>AVERAGE(H41:H52)</f>
        <v>23.62729885057471</v>
      </c>
      <c r="P52" s="173">
        <f>C52/C40-1</f>
        <v>-0.01687289088863897</v>
      </c>
      <c r="Q52" s="173">
        <f>D52/D40-1</f>
        <v>0.05343511450381677</v>
      </c>
      <c r="R52" s="173">
        <f>E52/E40-1</f>
        <v>0.02845528455284541</v>
      </c>
      <c r="S52" s="173">
        <f>F52/F40-1</f>
        <v>0.009287925696594534</v>
      </c>
      <c r="T52" s="173">
        <f>G52/G40-1</f>
        <v>0.03148425787106435</v>
      </c>
      <c r="U52" s="173">
        <f>H52/H40-1</f>
        <v>0.02083333333333326</v>
      </c>
      <c r="V52" s="2"/>
      <c r="W52" s="173">
        <f>AVERAGE(P50:P52)</f>
        <v>-0.01831629490245875</v>
      </c>
      <c r="X52" s="173">
        <f>AVERAGE(Q50:Q52)</f>
        <v>0.04203648967059589</v>
      </c>
      <c r="Y52" s="173">
        <f>AVERAGE(R50:R52)</f>
        <v>-0.01240390378223621</v>
      </c>
      <c r="Z52" s="173">
        <f>AVERAGE(S50:S52)</f>
        <v>-0.02227820303849019</v>
      </c>
      <c r="AA52" s="173">
        <f>AVERAGE(T50:T52)</f>
        <v>0.009451172504954234</v>
      </c>
      <c r="AB52" s="173">
        <f>AVERAGE(U50:U52)</f>
        <v>-0.0385410558109327</v>
      </c>
      <c r="AC52" s="2"/>
      <c r="AD52" s="179"/>
      <c r="AE52" s="179"/>
      <c r="AF52" s="179"/>
      <c r="AG52" s="179"/>
      <c r="AH52" s="179"/>
      <c r="AI52" s="179"/>
      <c r="AJ52" s="2"/>
      <c r="AK52" s="2"/>
      <c r="AL52" s="2"/>
      <c r="AM52" s="2"/>
      <c r="AN52" s="2"/>
    </row>
    <row r="53" ht="15" customHeight="1">
      <c r="A53" s="2"/>
      <c r="B53" t="s" s="110">
        <v>116</v>
      </c>
      <c r="C53" s="120">
        <v>258.8</v>
      </c>
      <c r="D53" s="120">
        <v>27.7</v>
      </c>
      <c r="E53" s="120">
        <v>23</v>
      </c>
      <c r="F53" s="120">
        <v>54.9</v>
      </c>
      <c r="G53" s="120">
        <v>72.90000000000001</v>
      </c>
      <c r="H53" s="120">
        <v>24</v>
      </c>
      <c r="I53" s="2"/>
      <c r="J53" s="120">
        <f>AVERAGE(C42:C53)</f>
        <v>261.998275862069</v>
      </c>
      <c r="K53" s="120">
        <f>AVERAGE(D42:D53)</f>
        <v>22.63448275862069</v>
      </c>
      <c r="L53" s="120">
        <f>AVERAGE(E42:E53)</f>
        <v>26.09252873563219</v>
      </c>
      <c r="M53" s="120">
        <f>AVERAGE(F42:F53)</f>
        <v>65.17385057471265</v>
      </c>
      <c r="N53" s="120">
        <f>AVERAGE(G42:G53)</f>
        <v>67.34712643678161</v>
      </c>
      <c r="O53" s="120">
        <f>AVERAGE(H42:H53)</f>
        <v>23.35229885057471</v>
      </c>
      <c r="P53" s="173">
        <f>C53/C41-1</f>
        <v>-0.06637806637806631</v>
      </c>
      <c r="Q53" s="173">
        <f>D53/D41-1</f>
        <v>-0.08881578947368418</v>
      </c>
      <c r="R53" s="173">
        <f>E53/E41-1</f>
        <v>-0.08730158730158732</v>
      </c>
      <c r="S53" s="173">
        <f>F53/F41-1</f>
        <v>-0.07419898819561555</v>
      </c>
      <c r="T53" s="173">
        <f>G53/G41-1</f>
        <v>-0.04078947368421049</v>
      </c>
      <c r="U53" s="173">
        <f>H53/H41-1</f>
        <v>-0.1208791208791209</v>
      </c>
      <c r="V53" s="2"/>
      <c r="W53" s="173">
        <f>AVERAGE(P51:P53)</f>
        <v>-0.0309842393188694</v>
      </c>
      <c r="X53" s="173">
        <f>AVERAGE(Q51:Q53)</f>
        <v>0.02200060450313176</v>
      </c>
      <c r="Y53" s="173">
        <f>AVERAGE(R51:R53)</f>
        <v>-0.02219941357774602</v>
      </c>
      <c r="Z53" s="173">
        <f>AVERAGE(S51:S53)</f>
        <v>-0.02809504368447246</v>
      </c>
      <c r="AA53" s="173">
        <f>AVERAGE(T51:T53)</f>
        <v>0.0004070333254425259</v>
      </c>
      <c r="AB53" s="173">
        <f>AVERAGE(U51:U53)</f>
        <v>-0.04081128241576008</v>
      </c>
      <c r="AC53" s="2"/>
      <c r="AD53" s="179"/>
      <c r="AE53" s="179"/>
      <c r="AF53" s="179"/>
      <c r="AG53" s="179"/>
      <c r="AH53" s="179"/>
      <c r="AI53" s="179"/>
      <c r="AJ53" s="2"/>
      <c r="AK53" s="2"/>
      <c r="AL53" s="2"/>
      <c r="AM53" s="2"/>
      <c r="AN53" s="2"/>
    </row>
    <row r="54" ht="15" customHeight="1">
      <c r="A54" s="79">
        <v>2013</v>
      </c>
      <c r="B54" t="s" s="110">
        <v>105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ht="15" customHeight="1">
      <c r="A55" s="2"/>
      <c r="B55" t="s" s="110">
        <v>106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15" customHeight="1">
      <c r="A56" s="2"/>
      <c r="B56" t="s" s="110">
        <v>107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15" customHeight="1">
      <c r="A57" s="2"/>
      <c r="B57" t="s" s="110">
        <v>108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15" customHeight="1">
      <c r="A58" s="2"/>
      <c r="B58" t="s" s="110">
        <v>109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15" customHeight="1">
      <c r="A59" s="2"/>
      <c r="B59" t="s" s="110">
        <v>110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5" customHeight="1">
      <c r="A60" s="2"/>
      <c r="B60" t="s" s="110">
        <v>111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5" customHeight="1">
      <c r="A61" s="2"/>
      <c r="B61" t="s" s="110">
        <v>112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5" customHeight="1">
      <c r="A62" s="2"/>
      <c r="B62" t="s" s="110">
        <v>113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5" customHeight="1">
      <c r="A63" s="2"/>
      <c r="B63" t="s" s="110">
        <v>114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5" customHeight="1">
      <c r="A64" s="2"/>
      <c r="B64" t="s" s="110">
        <v>115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15" customHeight="1">
      <c r="A65" s="2"/>
      <c r="B65" t="s" s="110">
        <v>116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1.xml><?xml version="1.0" encoding="utf-8"?>
<worksheet xmlns:r="http://schemas.openxmlformats.org/officeDocument/2006/relationships" xmlns="http://schemas.openxmlformats.org/spreadsheetml/2006/main">
  <dimension ref="A1:AO135"/>
  <sheetViews>
    <sheetView workbookViewId="0" showGridLines="0" defaultGridColor="1"/>
  </sheetViews>
  <sheetFormatPr defaultColWidth="8.83333" defaultRowHeight="12.75" customHeight="1" outlineLevelRow="0" outlineLevelCol="0"/>
  <cols>
    <col min="1" max="1" width="11.1719" style="185" customWidth="1"/>
    <col min="2" max="2" width="11.8516" style="185" customWidth="1"/>
    <col min="3" max="3" width="12.1719" style="185" customWidth="1"/>
    <col min="4" max="4" width="10.1719" style="185" customWidth="1"/>
    <col min="5" max="5" width="10.1719" style="185" customWidth="1"/>
    <col min="6" max="6" width="10.1719" style="185" customWidth="1"/>
    <col min="7" max="7" width="10.1719" style="185" customWidth="1"/>
    <col min="8" max="8" width="10.1719" style="185" customWidth="1"/>
    <col min="9" max="9" width="10.1719" style="185" customWidth="1"/>
    <col min="10" max="10" width="10.1719" style="185" customWidth="1"/>
    <col min="11" max="11" width="10.1719" style="185" customWidth="1"/>
    <col min="12" max="12" width="10.1719" style="185" customWidth="1"/>
    <col min="13" max="13" width="10.1719" style="185" customWidth="1"/>
    <col min="14" max="14" width="10.1719" style="185" customWidth="1"/>
    <col min="15" max="15" width="10.1719" style="185" customWidth="1"/>
    <col min="16" max="16" width="10.1719" style="185" customWidth="1"/>
    <col min="17" max="17" width="10.1719" style="185" customWidth="1"/>
    <col min="18" max="18" width="10.1719" style="185" customWidth="1"/>
    <col min="19" max="19" width="10.1719" style="185" customWidth="1"/>
    <col min="20" max="20" width="10.1719" style="185" customWidth="1"/>
    <col min="21" max="21" width="10.1719" style="185" customWidth="1"/>
    <col min="22" max="22" width="10.1719" style="185" customWidth="1"/>
    <col min="23" max="23" width="10.1719" style="185" customWidth="1"/>
    <col min="24" max="24" width="10.1719" style="185" customWidth="1"/>
    <col min="25" max="25" width="8.85156" style="185" customWidth="1"/>
    <col min="26" max="26" width="8.85156" style="185" customWidth="1"/>
    <col min="27" max="27" width="8.85156" style="185" customWidth="1"/>
    <col min="28" max="28" width="8.85156" style="185" customWidth="1"/>
    <col min="29" max="29" width="8.85156" style="185" customWidth="1"/>
    <col min="30" max="30" width="8.85156" style="185" customWidth="1"/>
    <col min="31" max="31" width="8.85156" style="185" customWidth="1"/>
    <col min="32" max="32" width="8.85156" style="185" customWidth="1"/>
    <col min="33" max="33" width="8.85156" style="185" customWidth="1"/>
    <col min="34" max="34" width="8.85156" style="185" customWidth="1"/>
    <col min="35" max="35" width="8.85156" style="185" customWidth="1"/>
    <col min="36" max="36" width="8.85156" style="185" customWidth="1"/>
    <col min="37" max="37" width="8.85156" style="185" customWidth="1"/>
    <col min="38" max="38" width="8.85156" style="185" customWidth="1"/>
    <col min="39" max="39" width="8.85156" style="185" customWidth="1"/>
    <col min="40" max="40" width="8.85156" style="185" customWidth="1"/>
    <col min="41" max="41" width="13.6719" style="185" customWidth="1"/>
    <col min="42" max="256" width="8.85156" style="185" customWidth="1"/>
  </cols>
  <sheetData>
    <row r="1" ht="12.75" customHeight="1">
      <c r="A1" t="s" s="110">
        <v>240</v>
      </c>
      <c r="B1" s="83"/>
      <c r="C1" s="83"/>
      <c r="D1" s="83"/>
      <c r="E1" t="s" s="186">
        <v>241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ht="12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ht="12.75" customHeight="1">
      <c r="A3" t="s" s="110">
        <v>121</v>
      </c>
      <c r="B3" t="s" s="110">
        <v>242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ht="12.75" customHeight="1">
      <c r="A4" s="83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83"/>
      <c r="AO4" s="187"/>
    </row>
    <row r="5" ht="12.75" customHeight="1">
      <c r="A5" t="s" s="188">
        <v>243</v>
      </c>
      <c r="B5" t="s" s="189">
        <v>131</v>
      </c>
      <c r="C5" t="s" s="189">
        <v>244</v>
      </c>
      <c r="D5" t="s" s="189">
        <v>245</v>
      </c>
      <c r="E5" t="s" s="189">
        <v>90</v>
      </c>
      <c r="F5" t="s" s="189">
        <v>103</v>
      </c>
      <c r="G5" t="s" s="189">
        <v>123</v>
      </c>
      <c r="H5" t="s" s="189">
        <v>89</v>
      </c>
      <c r="I5" t="s" s="189">
        <v>246</v>
      </c>
      <c r="J5" t="s" s="189">
        <v>124</v>
      </c>
      <c r="K5" t="s" s="189">
        <v>87</v>
      </c>
      <c r="L5" t="s" s="189">
        <v>100</v>
      </c>
      <c r="M5" t="s" s="189">
        <v>88</v>
      </c>
      <c r="N5" t="s" s="189">
        <v>82</v>
      </c>
      <c r="O5" t="s" s="189">
        <v>101</v>
      </c>
      <c r="P5" t="s" s="189">
        <v>85</v>
      </c>
      <c r="Q5" t="s" s="189">
        <v>122</v>
      </c>
      <c r="R5" t="s" s="189">
        <v>126</v>
      </c>
      <c r="S5" t="s" s="189">
        <v>127</v>
      </c>
      <c r="T5" t="s" s="189">
        <v>128</v>
      </c>
      <c r="U5" t="s" s="189">
        <v>97</v>
      </c>
      <c r="V5" t="s" s="189">
        <v>129</v>
      </c>
      <c r="W5" t="s" s="189">
        <v>84</v>
      </c>
      <c r="X5" t="s" s="189">
        <v>91</v>
      </c>
      <c r="Y5" t="s" s="189">
        <v>86</v>
      </c>
      <c r="Z5" t="s" s="189">
        <v>96</v>
      </c>
      <c r="AA5" t="s" s="189">
        <v>98</v>
      </c>
      <c r="AB5" t="s" s="189">
        <v>102</v>
      </c>
      <c r="AC5" t="s" s="189">
        <v>99</v>
      </c>
      <c r="AD5" t="s" s="189">
        <v>95</v>
      </c>
      <c r="AE5" t="s" s="189">
        <v>92</v>
      </c>
      <c r="AF5" t="s" s="189">
        <v>130</v>
      </c>
      <c r="AG5" t="s" s="189">
        <v>247</v>
      </c>
      <c r="AH5" t="s" s="189">
        <v>248</v>
      </c>
      <c r="AI5" t="s" s="189">
        <v>249</v>
      </c>
      <c r="AJ5" t="s" s="189">
        <v>250</v>
      </c>
      <c r="AK5" t="s" s="189">
        <v>251</v>
      </c>
      <c r="AL5" t="s" s="189">
        <v>252</v>
      </c>
      <c r="AM5" t="s" s="189">
        <v>253</v>
      </c>
      <c r="AN5" s="190"/>
      <c r="AO5" t="s" s="189">
        <v>254</v>
      </c>
    </row>
    <row r="6" ht="12.75" customHeight="1">
      <c r="A6" t="s" s="189">
        <v>255</v>
      </c>
      <c r="B6" s="191">
        <v>3015378.5</v>
      </c>
      <c r="C6" s="191">
        <v>3005516.2</v>
      </c>
      <c r="D6" s="191">
        <v>2816499.1</v>
      </c>
      <c r="E6" s="191">
        <v>80929</v>
      </c>
      <c r="F6" s="191">
        <v>6255.5</v>
      </c>
      <c r="G6" s="191">
        <v>30081.6</v>
      </c>
      <c r="H6" s="191">
        <v>54484.1</v>
      </c>
      <c r="I6" s="191">
        <v>591420</v>
      </c>
      <c r="J6" s="191">
        <v>3642.1</v>
      </c>
      <c r="K6" s="191">
        <v>49653.9</v>
      </c>
      <c r="L6" s="191">
        <v>51521.1</v>
      </c>
      <c r="M6" s="191">
        <v>253963</v>
      </c>
      <c r="N6" s="191">
        <v>461988</v>
      </c>
      <c r="O6" s="191">
        <v>9859.799999999999</v>
      </c>
      <c r="P6" s="191">
        <v>369267.5</v>
      </c>
      <c r="Q6" s="191">
        <v>3675.3</v>
      </c>
      <c r="R6" s="191">
        <v>4413.7</v>
      </c>
      <c r="S6" s="191">
        <v>5965.2</v>
      </c>
      <c r="T6" s="191">
        <v>9079.799999999999</v>
      </c>
      <c r="U6" s="191">
        <v>22354</v>
      </c>
      <c r="V6" s="191">
        <v>1304.2</v>
      </c>
      <c r="W6" s="191">
        <v>139690</v>
      </c>
      <c r="X6" s="191">
        <v>65462.2</v>
      </c>
      <c r="Y6" s="191">
        <v>69508.8</v>
      </c>
      <c r="Z6" s="191">
        <v>39877.4</v>
      </c>
      <c r="AA6" s="191">
        <v>21998.9</v>
      </c>
      <c r="AB6" s="191">
        <v>7836.3</v>
      </c>
      <c r="AC6" s="191">
        <v>12181.4</v>
      </c>
      <c r="AD6" s="191">
        <v>41873</v>
      </c>
      <c r="AE6" s="191">
        <v>81560.899999999994</v>
      </c>
      <c r="AF6" s="191">
        <v>527605.8</v>
      </c>
      <c r="AG6" s="191">
        <v>3439.8</v>
      </c>
      <c r="AH6" s="191">
        <v>68194.5</v>
      </c>
      <c r="AI6" s="191">
        <v>81593.399999999994</v>
      </c>
      <c r="AJ6" t="s" s="192">
        <v>121</v>
      </c>
      <c r="AK6" s="191">
        <v>1264.1</v>
      </c>
      <c r="AL6" s="191">
        <v>6159.4</v>
      </c>
      <c r="AM6" s="191">
        <v>101638.9</v>
      </c>
      <c r="AN6" s="193"/>
      <c r="AO6" s="194">
        <f>SUM(E6:AF6)-B6</f>
        <v>2073.999999999069</v>
      </c>
    </row>
    <row r="7" ht="12.75" customHeight="1">
      <c r="A7" t="s" s="189">
        <v>256</v>
      </c>
      <c r="B7" s="191">
        <v>3092694.5</v>
      </c>
      <c r="C7" s="191">
        <v>3081833.4</v>
      </c>
      <c r="D7" s="191">
        <v>2871050.7</v>
      </c>
      <c r="E7" s="191">
        <v>84673</v>
      </c>
      <c r="F7" s="191">
        <v>7155.7</v>
      </c>
      <c r="G7" s="191">
        <v>32042.9</v>
      </c>
      <c r="H7" s="191">
        <v>56531.3</v>
      </c>
      <c r="I7" s="191">
        <v>594260</v>
      </c>
      <c r="J7" s="191">
        <v>4012.4</v>
      </c>
      <c r="K7" s="191">
        <v>49439.1</v>
      </c>
      <c r="L7" s="191">
        <v>55854.8</v>
      </c>
      <c r="M7" s="191">
        <v>267880</v>
      </c>
      <c r="N7" s="191">
        <v>470180</v>
      </c>
      <c r="O7" s="191">
        <v>10861.7</v>
      </c>
      <c r="P7" s="191">
        <v>390046.8</v>
      </c>
      <c r="Q7" s="191">
        <v>4006.5</v>
      </c>
      <c r="R7" s="191">
        <v>5225.7</v>
      </c>
      <c r="S7" s="191">
        <v>7091</v>
      </c>
      <c r="T7" s="191">
        <v>9554.5</v>
      </c>
      <c r="U7" s="191">
        <v>24907.8</v>
      </c>
      <c r="V7" s="191">
        <v>1386.1</v>
      </c>
      <c r="W7" s="191">
        <v>143852</v>
      </c>
      <c r="X7" s="191">
        <v>67918.3</v>
      </c>
      <c r="Y7" s="191">
        <v>74443.3</v>
      </c>
      <c r="Z7" s="191">
        <v>42812.3</v>
      </c>
      <c r="AA7" s="191">
        <v>28487.8</v>
      </c>
      <c r="AB7" s="191">
        <v>8793.4</v>
      </c>
      <c r="AC7" s="191">
        <v>13454.8</v>
      </c>
      <c r="AD7" s="191">
        <v>45044</v>
      </c>
      <c r="AE7" s="191">
        <v>85426.899999999994</v>
      </c>
      <c r="AF7" s="191">
        <v>509261.9</v>
      </c>
      <c r="AG7" s="191">
        <v>3805.4</v>
      </c>
      <c r="AH7" s="191">
        <v>68340.100000000006</v>
      </c>
      <c r="AI7" s="191">
        <v>81959.7</v>
      </c>
      <c r="AJ7" t="s" s="192">
        <v>121</v>
      </c>
      <c r="AK7" s="191">
        <v>1455.7</v>
      </c>
      <c r="AL7" s="191">
        <v>6786.4</v>
      </c>
      <c r="AM7" s="191">
        <v>112751.5</v>
      </c>
      <c r="AN7" s="193"/>
      <c r="AO7" s="161">
        <f>SUM(E7:AF7)-B7</f>
        <v>1909.499999999069</v>
      </c>
    </row>
    <row r="8" ht="12.75" customHeight="1">
      <c r="A8" t="s" s="189">
        <v>257</v>
      </c>
      <c r="B8" s="191">
        <v>3116477.1</v>
      </c>
      <c r="C8" s="191">
        <v>3104650</v>
      </c>
      <c r="D8" s="191">
        <v>2879684.1</v>
      </c>
      <c r="E8" s="191">
        <v>81557</v>
      </c>
      <c r="F8" s="191">
        <v>8539.4</v>
      </c>
      <c r="G8" s="191">
        <v>33466.9</v>
      </c>
      <c r="H8" s="191">
        <v>56642.7</v>
      </c>
      <c r="I8" s="191">
        <v>620600</v>
      </c>
      <c r="J8" s="191">
        <v>4109.6</v>
      </c>
      <c r="K8" s="191">
        <v>47150.2</v>
      </c>
      <c r="L8" s="191">
        <v>58656.8</v>
      </c>
      <c r="M8" s="191">
        <v>252889</v>
      </c>
      <c r="N8" s="191">
        <v>463475</v>
      </c>
      <c r="O8" s="191">
        <v>11827.4</v>
      </c>
      <c r="P8" s="191">
        <v>382667.1</v>
      </c>
      <c r="Q8" s="191">
        <v>4104.1</v>
      </c>
      <c r="R8" s="191">
        <v>5525.8</v>
      </c>
      <c r="S8" s="191">
        <v>7754.8</v>
      </c>
      <c r="T8" s="191">
        <v>9138.4</v>
      </c>
      <c r="U8" s="191">
        <v>25181.5</v>
      </c>
      <c r="V8" s="191">
        <v>1479.5</v>
      </c>
      <c r="W8" s="191">
        <v>138091</v>
      </c>
      <c r="X8" s="191">
        <v>69526.899999999994</v>
      </c>
      <c r="Y8" s="191">
        <v>76796.399999999994</v>
      </c>
      <c r="Z8" s="191">
        <v>42074.3</v>
      </c>
      <c r="AA8" s="191">
        <v>34742.4</v>
      </c>
      <c r="AB8" s="191">
        <v>9029.6</v>
      </c>
      <c r="AC8" s="191">
        <v>14441.6</v>
      </c>
      <c r="AD8" s="191">
        <v>44942</v>
      </c>
      <c r="AE8" s="191">
        <v>81013</v>
      </c>
      <c r="AF8" s="191">
        <v>532728.9</v>
      </c>
      <c r="AG8" s="191">
        <v>3901.5</v>
      </c>
      <c r="AH8" s="191">
        <v>70910.600000000006</v>
      </c>
      <c r="AI8" s="191">
        <v>82829.5</v>
      </c>
      <c r="AJ8" t="s" s="192">
        <v>121</v>
      </c>
      <c r="AK8" s="191">
        <v>1549.8</v>
      </c>
      <c r="AL8" s="191">
        <v>7362.6</v>
      </c>
      <c r="AM8" s="191">
        <v>131329.7</v>
      </c>
      <c r="AN8" s="193"/>
      <c r="AO8" s="161">
        <f>SUM(E8:AF8)-B8</f>
        <v>1674.199999999721</v>
      </c>
    </row>
    <row r="9" ht="12.75" customHeight="1">
      <c r="A9" t="s" s="189">
        <v>258</v>
      </c>
      <c r="B9" s="191">
        <v>3249098.7</v>
      </c>
      <c r="C9" s="191">
        <v>3238268.9</v>
      </c>
      <c r="D9" s="191">
        <v>2988484.7</v>
      </c>
      <c r="E9" s="191">
        <v>88656</v>
      </c>
      <c r="F9" s="191">
        <v>8821.799999999999</v>
      </c>
      <c r="G9" s="191">
        <v>36463</v>
      </c>
      <c r="H9" s="191">
        <v>59871.9</v>
      </c>
      <c r="I9" s="191">
        <v>622220</v>
      </c>
      <c r="J9" s="191">
        <v>4307.2</v>
      </c>
      <c r="K9" s="191">
        <v>50505.4</v>
      </c>
      <c r="L9" s="191">
        <v>57128.1</v>
      </c>
      <c r="M9" s="191">
        <v>278429</v>
      </c>
      <c r="N9" s="191">
        <v>491149</v>
      </c>
      <c r="O9" s="191">
        <v>10838.1</v>
      </c>
      <c r="P9" s="191">
        <v>412217.4</v>
      </c>
      <c r="Q9" s="191">
        <v>4113.2</v>
      </c>
      <c r="R9" s="191">
        <v>5865.5</v>
      </c>
      <c r="S9" s="191">
        <v>7927.8</v>
      </c>
      <c r="T9" s="191">
        <v>9724.1</v>
      </c>
      <c r="U9" s="191">
        <v>26985.4</v>
      </c>
      <c r="V9" s="191">
        <v>1405.6</v>
      </c>
      <c r="W9" s="191">
        <v>150140</v>
      </c>
      <c r="X9" s="191">
        <v>71112.399999999994</v>
      </c>
      <c r="Y9" s="191">
        <v>90920.7</v>
      </c>
      <c r="Z9" s="191">
        <v>44555.2</v>
      </c>
      <c r="AA9" s="191">
        <v>39411</v>
      </c>
      <c r="AB9" s="191">
        <v>8934.4</v>
      </c>
      <c r="AC9" s="191">
        <v>14773.6</v>
      </c>
      <c r="AD9" s="191">
        <v>47971</v>
      </c>
      <c r="AE9" s="191">
        <v>89904.5</v>
      </c>
      <c r="AF9" s="191">
        <v>517247.3</v>
      </c>
      <c r="AG9" s="191">
        <v>3794.6</v>
      </c>
      <c r="AH9" s="191">
        <v>80474.899999999994</v>
      </c>
      <c r="AI9" s="191">
        <v>82809.7</v>
      </c>
      <c r="AJ9" t="s" s="192">
        <v>121</v>
      </c>
      <c r="AK9" s="191">
        <v>1695.8</v>
      </c>
      <c r="AL9" s="191">
        <v>8178.2</v>
      </c>
      <c r="AM9" s="191">
        <v>127276.2</v>
      </c>
      <c r="AN9" s="193"/>
      <c r="AO9" s="161">
        <f>SUM(E9:AF9)-B9</f>
        <v>2499.899999999907</v>
      </c>
    </row>
    <row r="10" ht="12.75" customHeight="1">
      <c r="A10" t="s" s="189">
        <v>259</v>
      </c>
      <c r="B10" s="191">
        <v>3091103.9</v>
      </c>
      <c r="C10" s="191">
        <v>3080234.6</v>
      </c>
      <c r="D10" s="191">
        <v>2860797.4</v>
      </c>
      <c r="E10" s="191">
        <v>84053</v>
      </c>
      <c r="F10" s="191">
        <v>7119.5</v>
      </c>
      <c r="G10" s="191">
        <v>34778.6</v>
      </c>
      <c r="H10" s="191">
        <v>56475.2</v>
      </c>
      <c r="I10" s="191">
        <v>608520</v>
      </c>
      <c r="J10" s="191">
        <v>3811.2</v>
      </c>
      <c r="K10" s="191">
        <v>47885.7</v>
      </c>
      <c r="L10" s="191">
        <v>54295.7</v>
      </c>
      <c r="M10" s="191">
        <v>265842</v>
      </c>
      <c r="N10" s="191">
        <v>481354</v>
      </c>
      <c r="O10" s="191">
        <v>10864.5</v>
      </c>
      <c r="P10" s="191">
        <v>379393.9</v>
      </c>
      <c r="Q10" s="191">
        <v>4021.7</v>
      </c>
      <c r="R10" s="191">
        <v>5330.3</v>
      </c>
      <c r="S10" s="191">
        <v>7106.2</v>
      </c>
      <c r="T10" s="191">
        <v>9462.299999999999</v>
      </c>
      <c r="U10" s="191">
        <v>23901.2</v>
      </c>
      <c r="V10" s="191">
        <v>1383.6</v>
      </c>
      <c r="W10" s="191">
        <v>147240</v>
      </c>
      <c r="X10" s="191">
        <v>68768.100000000006</v>
      </c>
      <c r="Y10" s="191">
        <v>83656.600000000006</v>
      </c>
      <c r="Z10" s="191">
        <v>40911.8</v>
      </c>
      <c r="AA10" s="191">
        <v>25343.2</v>
      </c>
      <c r="AB10" s="191">
        <v>8611.700000000001</v>
      </c>
      <c r="AC10" s="191">
        <v>14402.1</v>
      </c>
      <c r="AD10" s="191">
        <v>44175</v>
      </c>
      <c r="AE10" s="191">
        <v>82558.100000000006</v>
      </c>
      <c r="AF10" s="191">
        <v>493775.3</v>
      </c>
      <c r="AG10" s="191">
        <v>3263.2</v>
      </c>
      <c r="AH10" s="191">
        <v>77367.399999999994</v>
      </c>
      <c r="AI10" s="191">
        <v>87109.5</v>
      </c>
      <c r="AJ10" t="s" s="192">
        <v>121</v>
      </c>
      <c r="AK10" s="191">
        <v>1479.1</v>
      </c>
      <c r="AL10" s="191">
        <v>7245.7</v>
      </c>
      <c r="AM10" s="191">
        <v>119541.8</v>
      </c>
      <c r="AN10" s="193"/>
      <c r="AO10" s="161">
        <f>SUM(E10:AF10)-B10</f>
        <v>3936.600000000093</v>
      </c>
    </row>
    <row r="11" ht="12.75" customHeight="1">
      <c r="A11" t="s" s="189">
        <v>260</v>
      </c>
      <c r="B11" s="191">
        <v>3163299.4</v>
      </c>
      <c r="C11" s="191">
        <v>3151337.7</v>
      </c>
      <c r="D11" s="191">
        <v>2903113.4</v>
      </c>
      <c r="E11" s="191">
        <v>88327</v>
      </c>
      <c r="F11" s="191">
        <v>8505.1</v>
      </c>
      <c r="G11" s="191">
        <v>39105.7</v>
      </c>
      <c r="H11" s="191">
        <v>59661.4</v>
      </c>
      <c r="I11" s="191">
        <v>618080</v>
      </c>
      <c r="J11" s="191">
        <v>4298.5</v>
      </c>
      <c r="K11" s="191">
        <v>46587.8</v>
      </c>
      <c r="L11" s="191">
        <v>58815.1</v>
      </c>
      <c r="M11" s="191">
        <v>279673</v>
      </c>
      <c r="N11" s="191">
        <v>487871</v>
      </c>
      <c r="O11" s="191">
        <v>11963.7</v>
      </c>
      <c r="P11" s="191">
        <v>401000.3</v>
      </c>
      <c r="Q11" s="191">
        <v>4373.2</v>
      </c>
      <c r="R11" s="191">
        <v>5974.4</v>
      </c>
      <c r="S11" s="191">
        <v>8381.6</v>
      </c>
      <c r="T11" s="191">
        <v>9397</v>
      </c>
      <c r="U11" s="191">
        <v>26879.5</v>
      </c>
      <c r="V11" s="191">
        <v>1493.4</v>
      </c>
      <c r="W11" s="191">
        <v>150380</v>
      </c>
      <c r="X11" s="191">
        <v>71354.3</v>
      </c>
      <c r="Y11" s="191">
        <v>91248.7</v>
      </c>
      <c r="Z11" s="191">
        <v>43768.8</v>
      </c>
      <c r="AA11" s="191">
        <v>32176</v>
      </c>
      <c r="AB11" s="191">
        <v>9674.799999999999</v>
      </c>
      <c r="AC11" s="191">
        <v>16105.9</v>
      </c>
      <c r="AD11" s="191">
        <v>47330</v>
      </c>
      <c r="AE11" s="191">
        <v>88301.600000000006</v>
      </c>
      <c r="AF11" s="191">
        <v>455201.4</v>
      </c>
      <c r="AG11" s="191">
        <v>3059.6</v>
      </c>
      <c r="AH11" s="191">
        <v>81244.3</v>
      </c>
      <c r="AI11" s="191">
        <v>89231.2</v>
      </c>
      <c r="AJ11" t="s" s="192">
        <v>121</v>
      </c>
      <c r="AK11" s="191">
        <v>1696.3</v>
      </c>
      <c r="AL11" s="191">
        <v>8101.5</v>
      </c>
      <c r="AM11" s="191">
        <v>121399.5</v>
      </c>
      <c r="AN11" s="193"/>
      <c r="AO11" s="161">
        <f>SUM(E11:AF11)-B11</f>
        <v>2629.799999999814</v>
      </c>
    </row>
    <row r="12" ht="12.75" customHeight="1">
      <c r="A12" t="s" s="189">
        <v>261</v>
      </c>
      <c r="B12" s="191">
        <v>3136343.6</v>
      </c>
      <c r="C12" s="191">
        <v>3123344.3</v>
      </c>
      <c r="D12" s="191">
        <v>2857505.4</v>
      </c>
      <c r="E12" s="191">
        <v>84620</v>
      </c>
      <c r="F12" s="191">
        <v>9943.5</v>
      </c>
      <c r="G12" s="191">
        <v>41391.2</v>
      </c>
      <c r="H12" s="191">
        <v>59206.3</v>
      </c>
      <c r="I12" s="191">
        <v>631670</v>
      </c>
      <c r="J12" s="191">
        <v>4131.9</v>
      </c>
      <c r="K12" s="191">
        <v>46561.8</v>
      </c>
      <c r="L12" s="191">
        <v>61612.5</v>
      </c>
      <c r="M12" s="191">
        <v>262067</v>
      </c>
      <c r="N12" s="191">
        <v>474185</v>
      </c>
      <c r="O12" s="191">
        <v>13002.2</v>
      </c>
      <c r="P12" s="191">
        <v>386937.3</v>
      </c>
      <c r="Q12" s="191">
        <v>4419.3</v>
      </c>
      <c r="R12" s="191">
        <v>5872.7</v>
      </c>
      <c r="S12" s="191">
        <v>8682.700000000001</v>
      </c>
      <c r="T12" s="191">
        <v>8980.5</v>
      </c>
      <c r="U12" s="191">
        <v>27833.6</v>
      </c>
      <c r="V12" s="191">
        <v>1588.3</v>
      </c>
      <c r="W12" s="191">
        <v>143521</v>
      </c>
      <c r="X12" s="191">
        <v>72115.5</v>
      </c>
      <c r="Y12" s="191">
        <v>95142.8</v>
      </c>
      <c r="Z12" s="191">
        <v>42910.5</v>
      </c>
      <c r="AA12" s="191">
        <v>39772.9</v>
      </c>
      <c r="AB12" s="191">
        <v>9720.299999999999</v>
      </c>
      <c r="AC12" s="191">
        <v>17357</v>
      </c>
      <c r="AD12" s="191">
        <v>46672</v>
      </c>
      <c r="AE12" s="191">
        <v>82521</v>
      </c>
      <c r="AF12" s="191">
        <v>456031.1</v>
      </c>
      <c r="AG12" s="191">
        <v>3039.6</v>
      </c>
      <c r="AH12" s="191">
        <v>79472</v>
      </c>
      <c r="AI12" s="191">
        <v>89784.399999999994</v>
      </c>
      <c r="AJ12" t="s" s="192">
        <v>121</v>
      </c>
      <c r="AK12" s="191">
        <v>1766.2</v>
      </c>
      <c r="AL12" s="191">
        <v>8926.6</v>
      </c>
      <c r="AM12" s="191">
        <v>143894.8</v>
      </c>
      <c r="AN12" s="193"/>
      <c r="AO12" s="161">
        <f>SUM(E12:AF12)-B12</f>
        <v>2126.299999999814</v>
      </c>
    </row>
    <row r="13" ht="12.75" customHeight="1">
      <c r="A13" t="s" s="189">
        <v>262</v>
      </c>
      <c r="B13" s="191">
        <v>3157798.9</v>
      </c>
      <c r="C13" s="191">
        <v>3146090.8</v>
      </c>
      <c r="D13" s="191">
        <v>2885096.9</v>
      </c>
      <c r="E13" s="191">
        <v>89375</v>
      </c>
      <c r="F13" s="191">
        <v>9862.4</v>
      </c>
      <c r="G13" s="191">
        <v>39105.9</v>
      </c>
      <c r="H13" s="191">
        <v>59791.7</v>
      </c>
      <c r="I13" s="191">
        <v>615530</v>
      </c>
      <c r="J13" s="191">
        <v>3997.9</v>
      </c>
      <c r="K13" s="191">
        <v>45834.8</v>
      </c>
      <c r="L13" s="191">
        <v>58475.5</v>
      </c>
      <c r="M13" s="191">
        <v>280206</v>
      </c>
      <c r="N13" s="191">
        <v>491172</v>
      </c>
      <c r="O13" s="191">
        <v>11716.4</v>
      </c>
      <c r="P13" s="191">
        <v>407812.5</v>
      </c>
      <c r="Q13" s="191">
        <v>4342.8</v>
      </c>
      <c r="R13" s="191">
        <v>5712.7</v>
      </c>
      <c r="S13" s="191">
        <v>8243.799999999999</v>
      </c>
      <c r="T13" s="191">
        <v>9531.799999999999</v>
      </c>
      <c r="U13" s="191">
        <v>26989</v>
      </c>
      <c r="V13" s="191">
        <v>1498.1</v>
      </c>
      <c r="W13" s="191">
        <v>153340</v>
      </c>
      <c r="X13" s="191">
        <v>70506.3</v>
      </c>
      <c r="Y13" s="191">
        <v>93136.8</v>
      </c>
      <c r="Z13" s="191">
        <v>44392</v>
      </c>
      <c r="AA13" s="191">
        <v>42302.3</v>
      </c>
      <c r="AB13" s="191">
        <v>9237.6</v>
      </c>
      <c r="AC13" s="191">
        <v>16656.7</v>
      </c>
      <c r="AD13" s="191">
        <v>47493</v>
      </c>
      <c r="AE13" s="191">
        <v>80202.3</v>
      </c>
      <c r="AF13" s="191">
        <v>434788.5</v>
      </c>
      <c r="AG13" s="191">
        <v>1542.9</v>
      </c>
      <c r="AH13" s="191">
        <v>73721.2</v>
      </c>
      <c r="AI13" s="191">
        <v>91731</v>
      </c>
      <c r="AJ13" t="s" s="192">
        <v>121</v>
      </c>
      <c r="AK13" s="191">
        <v>1779</v>
      </c>
      <c r="AL13" s="191">
        <v>8440.299999999999</v>
      </c>
      <c r="AM13" s="191">
        <v>115084.6</v>
      </c>
      <c r="AN13" s="193"/>
      <c r="AO13" s="161">
        <f>SUM(E13:AF13)-B13</f>
        <v>3454.899999999441</v>
      </c>
    </row>
    <row r="14" ht="12.75" customHeight="1">
      <c r="A14" t="s" s="189">
        <v>263</v>
      </c>
      <c r="B14" s="191">
        <v>2851860.1</v>
      </c>
      <c r="C14" s="191">
        <v>2841580.6</v>
      </c>
      <c r="D14" s="191">
        <v>2647972.1</v>
      </c>
      <c r="E14" s="191">
        <v>81890</v>
      </c>
      <c r="F14" s="191">
        <v>7341.2</v>
      </c>
      <c r="G14" s="191">
        <v>32284.4</v>
      </c>
      <c r="H14" s="191">
        <v>54581.4</v>
      </c>
      <c r="I14" s="191">
        <v>573670</v>
      </c>
      <c r="J14" s="191">
        <v>3402.9</v>
      </c>
      <c r="K14" s="191">
        <v>42858.6</v>
      </c>
      <c r="L14" s="191">
        <v>51399.3</v>
      </c>
      <c r="M14" s="191">
        <v>258328</v>
      </c>
      <c r="N14" s="191">
        <v>466556</v>
      </c>
      <c r="O14" s="191">
        <v>10270.1</v>
      </c>
      <c r="P14" s="191">
        <v>363257.3</v>
      </c>
      <c r="Q14" s="191">
        <v>4057.6</v>
      </c>
      <c r="R14" s="191">
        <v>4663.7</v>
      </c>
      <c r="S14" s="191">
        <v>6328.9</v>
      </c>
      <c r="T14" s="191">
        <v>8690.1</v>
      </c>
      <c r="U14" s="191">
        <v>19820</v>
      </c>
      <c r="V14" s="191">
        <v>1394.2</v>
      </c>
      <c r="W14" s="191">
        <v>143752</v>
      </c>
      <c r="X14" s="191">
        <v>65960.5</v>
      </c>
      <c r="Y14" s="191">
        <v>69587</v>
      </c>
      <c r="Z14" s="191">
        <v>39712.6</v>
      </c>
      <c r="AA14" s="191">
        <v>21881.8</v>
      </c>
      <c r="AB14" s="191">
        <v>8352.700000000001</v>
      </c>
      <c r="AC14" s="191">
        <v>14707.8</v>
      </c>
      <c r="AD14" s="191">
        <v>41473</v>
      </c>
      <c r="AE14" s="191">
        <v>68276.2</v>
      </c>
      <c r="AF14" s="191">
        <v>389490.3</v>
      </c>
      <c r="AG14" s="191">
        <v>2271.4</v>
      </c>
      <c r="AH14" s="191">
        <v>65594.2</v>
      </c>
      <c r="AI14" s="191">
        <v>91540.399999999994</v>
      </c>
      <c r="AJ14" t="s" s="192">
        <v>121</v>
      </c>
      <c r="AK14" s="191">
        <v>1515.2</v>
      </c>
      <c r="AL14" s="191">
        <v>6692.8</v>
      </c>
      <c r="AM14" s="191">
        <v>96106.3</v>
      </c>
      <c r="AN14" s="193"/>
      <c r="AO14" s="161">
        <f>SUM(E14:AF14)-B14</f>
        <v>2127.5</v>
      </c>
    </row>
    <row r="15" ht="12.75" customHeight="1">
      <c r="A15" t="s" s="189">
        <v>264</v>
      </c>
      <c r="B15" s="191">
        <v>2931451.6</v>
      </c>
      <c r="C15" s="191">
        <v>2920108.3</v>
      </c>
      <c r="D15" s="191">
        <v>2708001.8</v>
      </c>
      <c r="E15" s="191">
        <v>85418</v>
      </c>
      <c r="F15" s="191">
        <v>8749.700000000001</v>
      </c>
      <c r="G15" s="191">
        <v>35204</v>
      </c>
      <c r="H15" s="191">
        <v>55319.5</v>
      </c>
      <c r="I15" s="191">
        <v>577440</v>
      </c>
      <c r="J15" s="191">
        <v>3568.5</v>
      </c>
      <c r="K15" s="191">
        <v>42797.4</v>
      </c>
      <c r="L15" s="191">
        <v>58750.8</v>
      </c>
      <c r="M15" s="191">
        <v>267003</v>
      </c>
      <c r="N15" s="191">
        <v>468799</v>
      </c>
      <c r="O15" s="191">
        <v>11343.9</v>
      </c>
      <c r="P15" s="191">
        <v>380475.8</v>
      </c>
      <c r="Q15" s="191">
        <v>4308.5</v>
      </c>
      <c r="R15" s="191">
        <v>4760</v>
      </c>
      <c r="S15" s="191">
        <v>6989.7</v>
      </c>
      <c r="T15" s="191">
        <v>8774.299999999999</v>
      </c>
      <c r="U15" s="191">
        <v>22175.1</v>
      </c>
      <c r="V15" s="191">
        <v>1469.2</v>
      </c>
      <c r="W15" s="191">
        <v>143781</v>
      </c>
      <c r="X15" s="191">
        <v>67738.3</v>
      </c>
      <c r="Y15" s="191">
        <v>73105</v>
      </c>
      <c r="Z15" s="191">
        <v>42149.8</v>
      </c>
      <c r="AA15" s="191">
        <v>27476.5</v>
      </c>
      <c r="AB15" s="191">
        <v>9052.5</v>
      </c>
      <c r="AC15" s="191">
        <v>15541.1</v>
      </c>
      <c r="AD15" s="191">
        <v>43181</v>
      </c>
      <c r="AE15" s="191">
        <v>73497.100000000006</v>
      </c>
      <c r="AF15" s="191">
        <v>393066.9</v>
      </c>
      <c r="AG15" s="191">
        <v>2159.7</v>
      </c>
      <c r="AH15" s="191">
        <v>65577</v>
      </c>
      <c r="AI15" s="191">
        <v>91099.399999999994</v>
      </c>
      <c r="AJ15" t="s" s="192">
        <v>121</v>
      </c>
      <c r="AK15" s="191">
        <v>1675</v>
      </c>
      <c r="AL15" s="191">
        <v>7050.6</v>
      </c>
      <c r="AM15" s="191">
        <v>106759.4</v>
      </c>
      <c r="AN15" s="193"/>
      <c r="AO15" s="161">
        <f>SUM(E15:AF15)-B15</f>
        <v>483.9999999995343</v>
      </c>
    </row>
    <row r="16" ht="12.75" customHeight="1">
      <c r="A16" t="s" s="189">
        <v>265</v>
      </c>
      <c r="B16" s="191">
        <v>2958520</v>
      </c>
      <c r="C16" s="191">
        <v>2946572.2</v>
      </c>
      <c r="D16" s="191">
        <v>2719896.1</v>
      </c>
      <c r="E16" s="191">
        <v>83127</v>
      </c>
      <c r="F16" s="191">
        <v>9424.1</v>
      </c>
      <c r="G16" s="191">
        <v>36983.2</v>
      </c>
      <c r="H16" s="191">
        <v>55802.6</v>
      </c>
      <c r="I16" s="191">
        <v>608810</v>
      </c>
      <c r="J16" s="191">
        <v>3436</v>
      </c>
      <c r="K16" s="191">
        <v>41401.6</v>
      </c>
      <c r="L16" s="191">
        <v>60676.5</v>
      </c>
      <c r="M16" s="191">
        <v>250009</v>
      </c>
      <c r="N16" s="191">
        <v>458724</v>
      </c>
      <c r="O16" s="191">
        <v>11951.7</v>
      </c>
      <c r="P16" s="191">
        <v>376627.7</v>
      </c>
      <c r="Q16" s="191">
        <v>4256.5</v>
      </c>
      <c r="R16" s="191">
        <v>4467</v>
      </c>
      <c r="S16" s="191">
        <v>6753.7</v>
      </c>
      <c r="T16" s="191">
        <v>8793.4</v>
      </c>
      <c r="U16" s="191">
        <v>23563.5</v>
      </c>
      <c r="V16" s="191">
        <v>1567.3</v>
      </c>
      <c r="W16" s="191">
        <v>137444</v>
      </c>
      <c r="X16" s="191">
        <v>70314.2</v>
      </c>
      <c r="Y16" s="191">
        <v>79203.100000000006</v>
      </c>
      <c r="Z16" s="191">
        <v>42281.5</v>
      </c>
      <c r="AA16" s="191">
        <v>31786.6</v>
      </c>
      <c r="AB16" s="191">
        <v>9092.200000000001</v>
      </c>
      <c r="AC16" s="191">
        <v>16448.3</v>
      </c>
      <c r="AD16" s="191">
        <v>42916</v>
      </c>
      <c r="AE16" s="191">
        <v>71961.100000000006</v>
      </c>
      <c r="AF16" s="191">
        <v>408024.2</v>
      </c>
      <c r="AG16" s="191">
        <v>2153.7</v>
      </c>
      <c r="AH16" s="191">
        <v>67340.2</v>
      </c>
      <c r="AI16" s="191">
        <v>92353.7</v>
      </c>
      <c r="AJ16" t="s" s="192">
        <v>121</v>
      </c>
      <c r="AK16" s="191">
        <v>1707.2</v>
      </c>
      <c r="AL16" s="191">
        <v>7487.7</v>
      </c>
      <c r="AM16" s="191">
        <v>122043.7</v>
      </c>
      <c r="AN16" s="193"/>
      <c r="AO16" s="161">
        <f>SUM(E16:AF16)-B16</f>
        <v>-2673.999999999534</v>
      </c>
    </row>
    <row r="17" ht="12.75" customHeight="1">
      <c r="A17" t="s" s="189">
        <v>266</v>
      </c>
      <c r="B17" s="191">
        <v>3073914.8</v>
      </c>
      <c r="C17" s="191">
        <v>3062707.2</v>
      </c>
      <c r="D17" s="191">
        <v>2817506.1</v>
      </c>
      <c r="E17" s="191">
        <v>90234</v>
      </c>
      <c r="F17" s="191">
        <v>9417.799999999999</v>
      </c>
      <c r="G17" s="191">
        <v>37882.6</v>
      </c>
      <c r="H17" s="191">
        <v>57871.9</v>
      </c>
      <c r="I17" s="191">
        <v>614280</v>
      </c>
      <c r="J17" s="191">
        <v>3566</v>
      </c>
      <c r="K17" s="191">
        <v>41056.4</v>
      </c>
      <c r="L17" s="191">
        <v>60252.9</v>
      </c>
      <c r="M17" s="191">
        <v>271554</v>
      </c>
      <c r="N17" s="191">
        <v>485648</v>
      </c>
      <c r="O17" s="191">
        <v>11218.4</v>
      </c>
      <c r="P17" s="191">
        <v>399334.4</v>
      </c>
      <c r="Q17" s="191">
        <v>4230.5</v>
      </c>
      <c r="R17" s="191">
        <v>4628.9</v>
      </c>
      <c r="S17" s="191">
        <v>6582.2</v>
      </c>
      <c r="T17" s="191">
        <v>9317.4</v>
      </c>
      <c r="U17" s="191">
        <v>26085.6</v>
      </c>
      <c r="V17" s="191">
        <v>1525.3</v>
      </c>
      <c r="W17" s="191">
        <v>148258</v>
      </c>
      <c r="X17" s="191">
        <v>72215.100000000006</v>
      </c>
      <c r="Y17" s="191">
        <v>89467.600000000006</v>
      </c>
      <c r="Z17" s="191">
        <v>44385.3</v>
      </c>
      <c r="AA17" s="191">
        <v>37044.1</v>
      </c>
      <c r="AB17" s="191">
        <v>8922.799999999999</v>
      </c>
      <c r="AC17" s="191">
        <v>16097.2</v>
      </c>
      <c r="AD17" s="191">
        <v>44748</v>
      </c>
      <c r="AE17" s="191">
        <v>78863.399999999994</v>
      </c>
      <c r="AF17" s="191">
        <v>400429.9</v>
      </c>
      <c r="AG17" s="191">
        <v>2111.9</v>
      </c>
      <c r="AH17" s="191">
        <v>74704.399999999994</v>
      </c>
      <c r="AI17" s="191">
        <v>92148.600000000006</v>
      </c>
      <c r="AJ17" t="s" s="192">
        <v>121</v>
      </c>
      <c r="AK17" s="191">
        <v>1806.1</v>
      </c>
      <c r="AL17" s="191">
        <v>7719.4</v>
      </c>
      <c r="AM17" s="191">
        <v>115461.5</v>
      </c>
      <c r="AN17" s="193"/>
      <c r="AO17" s="161">
        <f>SUM(E17:AF17)-B17</f>
        <v>1202.899999999907</v>
      </c>
    </row>
    <row r="18" ht="12.75" customHeight="1">
      <c r="A18" t="s" s="189">
        <v>267</v>
      </c>
      <c r="B18" s="191">
        <v>2945044.4</v>
      </c>
      <c r="C18" s="191">
        <v>2934830.1</v>
      </c>
      <c r="D18" s="191">
        <v>2723738.2</v>
      </c>
      <c r="E18" s="191">
        <v>84248</v>
      </c>
      <c r="F18" s="191">
        <v>7177.3</v>
      </c>
      <c r="G18" s="191">
        <v>33869.1</v>
      </c>
      <c r="H18" s="191">
        <v>55977.7</v>
      </c>
      <c r="I18" s="191">
        <v>597830</v>
      </c>
      <c r="J18" s="191">
        <v>3272.2</v>
      </c>
      <c r="K18" s="191">
        <v>41074.3</v>
      </c>
      <c r="L18" s="191">
        <v>52832.9</v>
      </c>
      <c r="M18" s="191">
        <v>255716</v>
      </c>
      <c r="N18" s="191">
        <v>473315</v>
      </c>
      <c r="O18" s="191">
        <v>10210.9</v>
      </c>
      <c r="P18" s="191">
        <v>368817.5</v>
      </c>
      <c r="Q18" s="191">
        <v>4119.9</v>
      </c>
      <c r="R18" s="191">
        <v>4016.3</v>
      </c>
      <c r="S18" s="191">
        <v>6208.8</v>
      </c>
      <c r="T18" s="191">
        <v>9297.700000000001</v>
      </c>
      <c r="U18" s="191">
        <v>21913.7</v>
      </c>
      <c r="V18" s="191">
        <v>1527.2</v>
      </c>
      <c r="W18" s="191">
        <v>143076</v>
      </c>
      <c r="X18" s="191">
        <v>66619.3</v>
      </c>
      <c r="Y18" s="191">
        <v>81067.100000000006</v>
      </c>
      <c r="Z18" s="191">
        <v>40660.2</v>
      </c>
      <c r="AA18" s="191">
        <v>24650.9</v>
      </c>
      <c r="AB18" s="191">
        <v>8208.799999999999</v>
      </c>
      <c r="AC18" s="191">
        <v>15209.2</v>
      </c>
      <c r="AD18" s="191">
        <v>41181</v>
      </c>
      <c r="AE18" s="191">
        <v>78792.100000000006</v>
      </c>
      <c r="AF18" s="191">
        <v>415519.4</v>
      </c>
      <c r="AG18" s="191">
        <v>2095.3</v>
      </c>
      <c r="AH18" s="191">
        <v>77087.600000000006</v>
      </c>
      <c r="AI18" s="191">
        <v>95774.2</v>
      </c>
      <c r="AJ18" s="191">
        <v>623</v>
      </c>
      <c r="AK18" s="191">
        <v>1522</v>
      </c>
      <c r="AL18" s="191">
        <v>6409.9</v>
      </c>
      <c r="AM18" s="191">
        <v>115511.4</v>
      </c>
      <c r="AN18" s="193"/>
      <c r="AO18" s="161">
        <f>SUM(E18:AF18)-B18</f>
        <v>1364.100000000093</v>
      </c>
    </row>
    <row r="19" ht="12.75" customHeight="1">
      <c r="A19" t="s" s="189">
        <v>268</v>
      </c>
      <c r="B19" s="191">
        <v>3075178</v>
      </c>
      <c r="C19" s="191">
        <v>3064038.2</v>
      </c>
      <c r="D19" s="191">
        <v>2832458.2</v>
      </c>
      <c r="E19" s="191">
        <v>89821</v>
      </c>
      <c r="F19" s="191">
        <v>8661.700000000001</v>
      </c>
      <c r="G19" s="191">
        <v>37512.9</v>
      </c>
      <c r="H19" s="191">
        <v>59492.3</v>
      </c>
      <c r="I19" s="191">
        <v>611760</v>
      </c>
      <c r="J19" s="191">
        <v>3636</v>
      </c>
      <c r="K19" s="191">
        <v>41716.6</v>
      </c>
      <c r="L19" s="191">
        <v>56856.4</v>
      </c>
      <c r="M19" s="191">
        <v>267623</v>
      </c>
      <c r="N19" s="191">
        <v>484583</v>
      </c>
      <c r="O19" s="191">
        <v>11142.8</v>
      </c>
      <c r="P19" s="191">
        <v>388623.7</v>
      </c>
      <c r="Q19" s="191">
        <v>4414.2</v>
      </c>
      <c r="R19" s="191">
        <v>4469.2</v>
      </c>
      <c r="S19" s="191">
        <v>7055.3</v>
      </c>
      <c r="T19" s="191">
        <v>9847.9</v>
      </c>
      <c r="U19" s="191">
        <v>23739.5</v>
      </c>
      <c r="V19" s="191">
        <v>1573.7</v>
      </c>
      <c r="W19" s="191">
        <v>148093</v>
      </c>
      <c r="X19" s="191">
        <v>70222</v>
      </c>
      <c r="Y19" s="191">
        <v>85808.2</v>
      </c>
      <c r="Z19" s="191">
        <v>43501.2</v>
      </c>
      <c r="AA19" s="191">
        <v>29304.7</v>
      </c>
      <c r="AB19" s="191">
        <v>9144.1</v>
      </c>
      <c r="AC19" s="191">
        <v>16318.7</v>
      </c>
      <c r="AD19" s="191">
        <v>45200</v>
      </c>
      <c r="AE19" s="191">
        <v>87814.8</v>
      </c>
      <c r="AF19" s="191">
        <v>428808.4</v>
      </c>
      <c r="AG19" s="191">
        <v>2344.4</v>
      </c>
      <c r="AH19" s="191">
        <v>78709.100000000006</v>
      </c>
      <c r="AI19" s="191">
        <v>101543</v>
      </c>
      <c r="AJ19" s="191">
        <v>721.1</v>
      </c>
      <c r="AK19" s="191">
        <v>1754.7</v>
      </c>
      <c r="AL19" s="191">
        <v>6840.5</v>
      </c>
      <c r="AM19" s="191">
        <v>135990.2</v>
      </c>
      <c r="AN19" s="193"/>
      <c r="AO19" s="161">
        <f>SUM(E19:AF19)-B19</f>
        <v>1566.300000000745</v>
      </c>
    </row>
    <row r="20" ht="12.75" customHeight="1">
      <c r="A20" t="s" s="189">
        <v>269</v>
      </c>
      <c r="B20" s="191">
        <v>3100199.5</v>
      </c>
      <c r="C20" s="191">
        <v>3088170.3</v>
      </c>
      <c r="D20" s="191">
        <v>2846098.3</v>
      </c>
      <c r="E20" s="191">
        <v>86903</v>
      </c>
      <c r="F20" s="191">
        <v>9973.200000000001</v>
      </c>
      <c r="G20" s="191">
        <v>38657.9</v>
      </c>
      <c r="H20" s="191">
        <v>59548</v>
      </c>
      <c r="I20" s="191">
        <v>640760</v>
      </c>
      <c r="J20" s="191">
        <v>3723.3</v>
      </c>
      <c r="K20" s="191">
        <v>41997.2</v>
      </c>
      <c r="L20" s="191">
        <v>58009.2</v>
      </c>
      <c r="M20" s="191">
        <v>250489</v>
      </c>
      <c r="N20" s="191">
        <v>476836</v>
      </c>
      <c r="O20" s="191">
        <v>12030.9</v>
      </c>
      <c r="P20" s="191">
        <v>385548.2</v>
      </c>
      <c r="Q20" s="191">
        <v>4458.4</v>
      </c>
      <c r="R20" s="191">
        <v>4654.8</v>
      </c>
      <c r="S20" s="191">
        <v>7252.6</v>
      </c>
      <c r="T20" s="191">
        <v>9634.200000000001</v>
      </c>
      <c r="U20" s="191">
        <v>23923.5</v>
      </c>
      <c r="V20" s="191">
        <v>1699.8</v>
      </c>
      <c r="W20" s="191">
        <v>141678</v>
      </c>
      <c r="X20" s="191">
        <v>73713.899999999994</v>
      </c>
      <c r="Y20" s="191">
        <v>87461.600000000006</v>
      </c>
      <c r="Z20" s="191">
        <v>43765.8</v>
      </c>
      <c r="AA20" s="191">
        <v>33625.1</v>
      </c>
      <c r="AB20" s="191">
        <v>9142.4</v>
      </c>
      <c r="AC20" s="191">
        <v>17471</v>
      </c>
      <c r="AD20" s="191">
        <v>44639</v>
      </c>
      <c r="AE20" s="191">
        <v>86570.2</v>
      </c>
      <c r="AF20" s="191">
        <v>446663.5</v>
      </c>
      <c r="AG20" s="191">
        <v>2526.1</v>
      </c>
      <c r="AH20" s="191">
        <v>77176.899999999994</v>
      </c>
      <c r="AI20" s="191">
        <v>108535.8</v>
      </c>
      <c r="AJ20" s="191">
        <v>954.7</v>
      </c>
      <c r="AK20" s="191">
        <v>1845.9</v>
      </c>
      <c r="AL20" s="191">
        <v>7175.8</v>
      </c>
      <c r="AM20" s="191">
        <v>151327</v>
      </c>
      <c r="AN20" s="193"/>
      <c r="AO20" s="161">
        <f>SUM(E20:AF20)-B20</f>
        <v>630.1999999992549</v>
      </c>
    </row>
    <row r="21" ht="12.75" customHeight="1">
      <c r="A21" t="s" s="189">
        <v>270</v>
      </c>
      <c r="B21" s="191">
        <v>3216731.7</v>
      </c>
      <c r="C21" s="191">
        <v>3205691.5</v>
      </c>
      <c r="D21" s="191">
        <v>2943898.4</v>
      </c>
      <c r="E21" s="191">
        <v>94819</v>
      </c>
      <c r="F21" s="191">
        <v>10240.1</v>
      </c>
      <c r="G21" s="191">
        <v>39981.4</v>
      </c>
      <c r="H21" s="191">
        <v>61316.1</v>
      </c>
      <c r="I21" s="191">
        <v>644650</v>
      </c>
      <c r="J21" s="191">
        <v>3898.9</v>
      </c>
      <c r="K21" s="191">
        <v>40140.4</v>
      </c>
      <c r="L21" s="191">
        <v>54453.2</v>
      </c>
      <c r="M21" s="191">
        <v>271792</v>
      </c>
      <c r="N21" s="191">
        <v>502651</v>
      </c>
      <c r="O21" s="191">
        <v>11047.2</v>
      </c>
      <c r="P21" s="191">
        <v>408896.3</v>
      </c>
      <c r="Q21" s="191">
        <v>4413.3</v>
      </c>
      <c r="R21" s="191">
        <v>4897.4</v>
      </c>
      <c r="S21" s="191">
        <v>7193</v>
      </c>
      <c r="T21" s="191">
        <v>10522.9</v>
      </c>
      <c r="U21" s="191">
        <v>26641.9</v>
      </c>
      <c r="V21" s="191">
        <v>1657.8</v>
      </c>
      <c r="W21" s="191">
        <v>153942</v>
      </c>
      <c r="X21" s="191">
        <v>74610</v>
      </c>
      <c r="Y21" s="191">
        <v>100355.8</v>
      </c>
      <c r="Z21" s="191">
        <v>44932.3</v>
      </c>
      <c r="AA21" s="191">
        <v>36503.3</v>
      </c>
      <c r="AB21" s="191">
        <v>8989.200000000001</v>
      </c>
      <c r="AC21" s="191">
        <v>16898.1</v>
      </c>
      <c r="AD21" s="191">
        <v>47704</v>
      </c>
      <c r="AE21" s="191">
        <v>97244.3</v>
      </c>
      <c r="AF21" s="191">
        <v>441211.7</v>
      </c>
      <c r="AG21" s="191">
        <v>2553</v>
      </c>
      <c r="AH21" s="191">
        <v>84863.3</v>
      </c>
      <c r="AI21" s="191">
        <v>109575.6</v>
      </c>
      <c r="AJ21" s="191">
        <v>805</v>
      </c>
      <c r="AK21" s="191">
        <v>1933.4</v>
      </c>
      <c r="AL21" s="191">
        <v>7522</v>
      </c>
      <c r="AM21" s="191">
        <v>148656</v>
      </c>
      <c r="AN21" s="193"/>
      <c r="AO21" s="161">
        <f>SUM(E21:AF21)-B21</f>
        <v>4870.899999998976</v>
      </c>
    </row>
    <row r="22" ht="12.75" customHeight="1">
      <c r="A22" t="s" s="189">
        <v>271</v>
      </c>
      <c r="B22" s="191">
        <v>3099939.1</v>
      </c>
      <c r="C22" s="191">
        <v>3089789.7</v>
      </c>
      <c r="D22" s="191">
        <v>2863315.8</v>
      </c>
      <c r="E22" s="191">
        <v>88953</v>
      </c>
      <c r="F22" s="191">
        <v>8216.799999999999</v>
      </c>
      <c r="G22" s="191">
        <v>36391.2</v>
      </c>
      <c r="H22" s="191">
        <v>58605.8</v>
      </c>
      <c r="I22" s="191">
        <v>638140</v>
      </c>
      <c r="J22" s="191">
        <v>3692.3</v>
      </c>
      <c r="K22" s="191">
        <v>40894.9</v>
      </c>
      <c r="L22" s="191">
        <v>48915.1</v>
      </c>
      <c r="M22" s="191">
        <v>257335</v>
      </c>
      <c r="N22" s="191">
        <v>493667</v>
      </c>
      <c r="O22" s="191">
        <v>10144.1</v>
      </c>
      <c r="P22" s="191">
        <v>376515.8</v>
      </c>
      <c r="Q22" s="191">
        <v>4250.8</v>
      </c>
      <c r="R22" s="191">
        <v>4359.5</v>
      </c>
      <c r="S22" s="191">
        <v>6832.2</v>
      </c>
      <c r="T22" s="191">
        <v>10119.5</v>
      </c>
      <c r="U22" s="191">
        <v>22510.6</v>
      </c>
      <c r="V22" s="191">
        <v>1606.2</v>
      </c>
      <c r="W22" s="191">
        <v>148740</v>
      </c>
      <c r="X22" s="191">
        <v>71582.600000000006</v>
      </c>
      <c r="Y22" s="191">
        <v>88408.2</v>
      </c>
      <c r="Z22" s="191">
        <v>40913.4</v>
      </c>
      <c r="AA22" s="191">
        <v>25688</v>
      </c>
      <c r="AB22" s="191">
        <v>8485</v>
      </c>
      <c r="AC22" s="191">
        <v>15826.8</v>
      </c>
      <c r="AD22" s="191">
        <v>44558</v>
      </c>
      <c r="AE22" s="191">
        <v>94210.600000000006</v>
      </c>
      <c r="AF22" s="191">
        <v>451333.9</v>
      </c>
      <c r="AG22" s="191">
        <v>2423.5</v>
      </c>
      <c r="AH22" s="191">
        <v>86909</v>
      </c>
      <c r="AI22" s="191">
        <v>112618.5</v>
      </c>
      <c r="AJ22" s="191">
        <v>618.4</v>
      </c>
      <c r="AK22" s="191">
        <v>1678</v>
      </c>
      <c r="AL22" s="191">
        <v>6998.1</v>
      </c>
      <c r="AM22" s="191">
        <v>134271.2</v>
      </c>
      <c r="AN22" s="193"/>
      <c r="AO22" s="161">
        <f>SUM(E22:AF22)-B22</f>
        <v>957.2000000001863</v>
      </c>
    </row>
    <row r="23" ht="12.75" customHeight="1">
      <c r="A23" t="s" s="189">
        <v>272</v>
      </c>
      <c r="B23" s="191">
        <v>3170828.2</v>
      </c>
      <c r="C23" s="191">
        <v>3159694</v>
      </c>
      <c r="D23" s="191">
        <v>2910517</v>
      </c>
      <c r="E23" s="191">
        <v>93440</v>
      </c>
      <c r="F23" s="191">
        <v>9616.4</v>
      </c>
      <c r="G23" s="191">
        <v>39591.5</v>
      </c>
      <c r="H23" s="191">
        <v>60716.9</v>
      </c>
      <c r="I23" s="191">
        <v>640930</v>
      </c>
      <c r="J23" s="191">
        <v>4094.2</v>
      </c>
      <c r="K23" s="191">
        <v>43504.2</v>
      </c>
      <c r="L23" s="191">
        <v>53203.2</v>
      </c>
      <c r="M23" s="191">
        <v>269659</v>
      </c>
      <c r="N23" s="191">
        <v>500017</v>
      </c>
      <c r="O23" s="191">
        <v>11132.8</v>
      </c>
      <c r="P23" s="191">
        <v>397270.2</v>
      </c>
      <c r="Q23" s="191">
        <v>4598.8</v>
      </c>
      <c r="R23" s="191">
        <v>4980.3</v>
      </c>
      <c r="S23" s="191">
        <v>7905.6</v>
      </c>
      <c r="T23" s="191">
        <v>10303.3</v>
      </c>
      <c r="U23" s="191">
        <v>25388.5</v>
      </c>
      <c r="V23" s="191">
        <v>1657.4</v>
      </c>
      <c r="W23" s="191">
        <v>151443</v>
      </c>
      <c r="X23" s="191">
        <v>74885.399999999994</v>
      </c>
      <c r="Y23" s="191">
        <v>93380.600000000006</v>
      </c>
      <c r="Z23" s="191">
        <v>43274.6</v>
      </c>
      <c r="AA23" s="191">
        <v>31231.5</v>
      </c>
      <c r="AB23" s="191">
        <v>9353.799999999999</v>
      </c>
      <c r="AC23" s="191">
        <v>17167.6</v>
      </c>
      <c r="AD23" s="191">
        <v>47554</v>
      </c>
      <c r="AE23" s="191">
        <v>98487.5</v>
      </c>
      <c r="AF23" s="191">
        <v>426825.6</v>
      </c>
      <c r="AG23" s="191">
        <v>2428.7</v>
      </c>
      <c r="AH23" s="191">
        <v>84892.3</v>
      </c>
      <c r="AI23" s="191">
        <v>117265.4</v>
      </c>
      <c r="AJ23" s="191">
        <v>765.8</v>
      </c>
      <c r="AK23" s="191">
        <v>1898.9</v>
      </c>
      <c r="AL23" s="191">
        <v>7916.4</v>
      </c>
      <c r="AM23" s="191">
        <v>140569.6</v>
      </c>
      <c r="AN23" s="193"/>
      <c r="AO23" s="161">
        <f>SUM(E23:AF23)-B23</f>
        <v>784.6999999992549</v>
      </c>
    </row>
    <row r="24" ht="12.75" customHeight="1">
      <c r="A24" t="s" s="189">
        <v>273</v>
      </c>
      <c r="B24" s="191">
        <v>3170482</v>
      </c>
      <c r="C24" s="191">
        <v>3158552.5</v>
      </c>
      <c r="D24" s="191">
        <v>2903714.9</v>
      </c>
      <c r="E24" s="191">
        <v>89625</v>
      </c>
      <c r="F24" s="191">
        <v>10669.1</v>
      </c>
      <c r="G24" s="191">
        <v>39743.6</v>
      </c>
      <c r="H24" s="191">
        <v>59575.6</v>
      </c>
      <c r="I24" s="191">
        <v>667910</v>
      </c>
      <c r="J24" s="191">
        <v>4138.9</v>
      </c>
      <c r="K24" s="191">
        <v>43245.7</v>
      </c>
      <c r="L24" s="191">
        <v>55550</v>
      </c>
      <c r="M24" s="191">
        <v>251308</v>
      </c>
      <c r="N24" s="191">
        <v>488247</v>
      </c>
      <c r="O24" s="191">
        <v>11927.3</v>
      </c>
      <c r="P24" s="191">
        <v>394232</v>
      </c>
      <c r="Q24" s="191">
        <v>4558.6</v>
      </c>
      <c r="R24" s="191">
        <v>5274.9</v>
      </c>
      <c r="S24" s="191">
        <v>8285.299999999999</v>
      </c>
      <c r="T24" s="191">
        <v>10115.8</v>
      </c>
      <c r="U24" s="191">
        <v>25721.8</v>
      </c>
      <c r="V24" s="191">
        <v>1758.9</v>
      </c>
      <c r="W24" s="191">
        <v>144154</v>
      </c>
      <c r="X24" s="191">
        <v>76785.600000000006</v>
      </c>
      <c r="Y24" s="191">
        <v>90803.5</v>
      </c>
      <c r="Z24" s="191">
        <v>43082.9</v>
      </c>
      <c r="AA24" s="191">
        <v>36222.7</v>
      </c>
      <c r="AB24" s="191">
        <v>9315.6</v>
      </c>
      <c r="AC24" s="191">
        <v>18163.5</v>
      </c>
      <c r="AD24" s="191">
        <v>47402</v>
      </c>
      <c r="AE24" s="191">
        <v>93338.899999999994</v>
      </c>
      <c r="AF24" s="191">
        <v>437734.7</v>
      </c>
      <c r="AG24" s="191">
        <v>2619.9</v>
      </c>
      <c r="AH24" s="191">
        <v>86780.899999999994</v>
      </c>
      <c r="AI24" s="191">
        <v>126192.6</v>
      </c>
      <c r="AJ24" s="191">
        <v>1046.3</v>
      </c>
      <c r="AK24" s="191">
        <v>1896.2</v>
      </c>
      <c r="AL24" s="191">
        <v>8148.1</v>
      </c>
      <c r="AM24" s="191">
        <v>143131.5</v>
      </c>
      <c r="AN24" s="193"/>
      <c r="AO24" s="161">
        <f>SUM(E24:AF24)-B24</f>
        <v>-1591.100000000093</v>
      </c>
    </row>
    <row r="25" ht="12.75" customHeight="1">
      <c r="A25" t="s" s="189">
        <v>274</v>
      </c>
      <c r="B25" s="191">
        <v>3269957.4</v>
      </c>
      <c r="C25" s="191">
        <v>3258979.7</v>
      </c>
      <c r="D25" s="191">
        <v>2997148</v>
      </c>
      <c r="E25" s="191">
        <v>97241</v>
      </c>
      <c r="F25" s="191">
        <v>10002.6</v>
      </c>
      <c r="G25" s="191">
        <v>39726</v>
      </c>
      <c r="H25" s="191">
        <v>61588.9</v>
      </c>
      <c r="I25" s="191">
        <v>662920</v>
      </c>
      <c r="J25" s="191">
        <v>4272.1</v>
      </c>
      <c r="K25" s="191">
        <v>43397.5</v>
      </c>
      <c r="L25" s="191">
        <v>50862.9</v>
      </c>
      <c r="M25" s="191">
        <v>268025</v>
      </c>
      <c r="N25" s="191">
        <v>514349</v>
      </c>
      <c r="O25" s="191">
        <v>10982.5</v>
      </c>
      <c r="P25" s="191">
        <v>411928.5</v>
      </c>
      <c r="Q25" s="191">
        <v>4469.6</v>
      </c>
      <c r="R25" s="191">
        <v>5598.9</v>
      </c>
      <c r="S25" s="191">
        <v>7935.4</v>
      </c>
      <c r="T25" s="191">
        <v>11191.1</v>
      </c>
      <c r="U25" s="191">
        <v>25250.6</v>
      </c>
      <c r="V25" s="191">
        <v>1669.4</v>
      </c>
      <c r="W25" s="191">
        <v>154710</v>
      </c>
      <c r="X25" s="191">
        <v>75986.8</v>
      </c>
      <c r="Y25" s="191">
        <v>97821.3</v>
      </c>
      <c r="Z25" s="191">
        <v>43855.3</v>
      </c>
      <c r="AA25" s="191">
        <v>38146.7</v>
      </c>
      <c r="AB25" s="191">
        <v>8995.5</v>
      </c>
      <c r="AC25" s="191">
        <v>17816.2</v>
      </c>
      <c r="AD25" s="191">
        <v>49230</v>
      </c>
      <c r="AE25" s="191">
        <v>99433.8</v>
      </c>
      <c r="AF25" s="191">
        <v>455666.2</v>
      </c>
      <c r="AG25" s="191">
        <v>2612.2</v>
      </c>
      <c r="AH25" s="191">
        <v>94406.100000000006</v>
      </c>
      <c r="AI25" s="191">
        <v>119094.5</v>
      </c>
      <c r="AJ25" s="191">
        <v>803.4</v>
      </c>
      <c r="AK25" s="191">
        <v>1999.6</v>
      </c>
      <c r="AL25" s="191">
        <v>8427.9</v>
      </c>
      <c r="AM25" s="191">
        <v>137018</v>
      </c>
      <c r="AN25" s="193"/>
      <c r="AO25" s="161">
        <f>SUM(E25:AF25)-B25</f>
        <v>3115.399999999907</v>
      </c>
    </row>
    <row r="26" ht="12.75" customHeight="1">
      <c r="A26" t="s" s="189">
        <v>275</v>
      </c>
      <c r="B26" s="191">
        <v>3158589.9</v>
      </c>
      <c r="C26" s="191">
        <v>3148682.3</v>
      </c>
      <c r="D26" s="191">
        <v>2922716.2</v>
      </c>
      <c r="E26" s="191">
        <v>91127</v>
      </c>
      <c r="F26" s="191">
        <v>8128.3</v>
      </c>
      <c r="G26" s="191">
        <v>36170.4</v>
      </c>
      <c r="H26" s="191">
        <v>59588</v>
      </c>
      <c r="I26" s="191">
        <v>657700</v>
      </c>
      <c r="J26" s="191">
        <v>4007.6</v>
      </c>
      <c r="K26" s="191">
        <v>41311.9</v>
      </c>
      <c r="L26" s="191">
        <v>45488.7</v>
      </c>
      <c r="M26" s="191">
        <v>253787</v>
      </c>
      <c r="N26" s="191">
        <v>503593</v>
      </c>
      <c r="O26" s="191">
        <v>9904.299999999999</v>
      </c>
      <c r="P26" s="191">
        <v>378964.9</v>
      </c>
      <c r="Q26" s="191">
        <v>4247.5</v>
      </c>
      <c r="R26" s="191">
        <v>4877.2</v>
      </c>
      <c r="S26" s="191">
        <v>7397.2</v>
      </c>
      <c r="T26" s="191">
        <v>10408.6</v>
      </c>
      <c r="U26" s="191">
        <v>21248.2</v>
      </c>
      <c r="V26" s="191">
        <v>1631.9</v>
      </c>
      <c r="W26" s="191">
        <v>149221</v>
      </c>
      <c r="X26" s="191">
        <v>73975.7</v>
      </c>
      <c r="Y26" s="191">
        <v>87596.5</v>
      </c>
      <c r="Z26" s="191">
        <v>40529</v>
      </c>
      <c r="AA26" s="191">
        <v>25649.9</v>
      </c>
      <c r="AB26" s="191">
        <v>8519.4</v>
      </c>
      <c r="AC26" s="191">
        <v>16464.7</v>
      </c>
      <c r="AD26" s="191">
        <v>46568</v>
      </c>
      <c r="AE26" s="191">
        <v>96474.899999999994</v>
      </c>
      <c r="AF26" s="191">
        <v>474073.7</v>
      </c>
      <c r="AG26" s="191">
        <v>2545.4</v>
      </c>
      <c r="AH26" s="191">
        <v>97904</v>
      </c>
      <c r="AI26" s="191">
        <v>120987.8</v>
      </c>
      <c r="AJ26" s="191">
        <v>596.3</v>
      </c>
      <c r="AK26" s="191">
        <v>1691.9</v>
      </c>
      <c r="AL26" s="191">
        <v>6825.1</v>
      </c>
      <c r="AM26" s="191">
        <v>138047.3</v>
      </c>
      <c r="AN26" s="193"/>
      <c r="AO26" s="161">
        <f>SUM(E26:AF26)-B26</f>
        <v>64.60000000102445</v>
      </c>
    </row>
    <row r="27" ht="12.75" customHeight="1">
      <c r="A27" t="s" s="189">
        <v>276</v>
      </c>
      <c r="B27" s="191">
        <v>3222136.1</v>
      </c>
      <c r="C27" s="191">
        <v>3211332.4</v>
      </c>
      <c r="D27" s="191">
        <v>2965853.3</v>
      </c>
      <c r="E27" s="191">
        <v>95103</v>
      </c>
      <c r="F27" s="191">
        <v>9870.4</v>
      </c>
      <c r="G27" s="191">
        <v>38285.6</v>
      </c>
      <c r="H27" s="191">
        <v>61809.7</v>
      </c>
      <c r="I27" s="191">
        <v>653150</v>
      </c>
      <c r="J27" s="191">
        <v>4427.7</v>
      </c>
      <c r="K27" s="191">
        <v>42113.2</v>
      </c>
      <c r="L27" s="191">
        <v>49233.5</v>
      </c>
      <c r="M27" s="191">
        <v>264787</v>
      </c>
      <c r="N27" s="191">
        <v>506062</v>
      </c>
      <c r="O27" s="191">
        <v>10805.6</v>
      </c>
      <c r="P27" s="191">
        <v>392977.9</v>
      </c>
      <c r="Q27" s="191">
        <v>4571.4</v>
      </c>
      <c r="R27" s="191">
        <v>5455.4</v>
      </c>
      <c r="S27" s="191">
        <v>8251.5</v>
      </c>
      <c r="T27" s="191">
        <v>10585.4</v>
      </c>
      <c r="U27" s="191">
        <v>23526.8</v>
      </c>
      <c r="V27" s="191">
        <v>1718.4</v>
      </c>
      <c r="W27" s="191">
        <v>152300</v>
      </c>
      <c r="X27" s="191">
        <v>75726.3</v>
      </c>
      <c r="Y27" s="191">
        <v>91414</v>
      </c>
      <c r="Z27" s="191">
        <v>41061.6</v>
      </c>
      <c r="AA27" s="191">
        <v>31265.9</v>
      </c>
      <c r="AB27" s="191">
        <v>9033.5</v>
      </c>
      <c r="AC27" s="191">
        <v>17730.8</v>
      </c>
      <c r="AD27" s="191">
        <v>48460</v>
      </c>
      <c r="AE27" s="191">
        <v>102097.5</v>
      </c>
      <c r="AF27" s="191">
        <v>468941.2</v>
      </c>
      <c r="AG27" s="191">
        <v>2505.9</v>
      </c>
      <c r="AH27" s="191">
        <v>94247.2</v>
      </c>
      <c r="AI27" s="191">
        <v>122812.7</v>
      </c>
      <c r="AJ27" s="191">
        <v>748.4</v>
      </c>
      <c r="AK27" s="191">
        <v>1850</v>
      </c>
      <c r="AL27" s="191">
        <v>7206.1</v>
      </c>
      <c r="AM27" s="191">
        <v>151211.5</v>
      </c>
      <c r="AN27" s="193"/>
      <c r="AO27" s="161">
        <f>SUM(E27:AF27)-B27</f>
        <v>-1370.800000000745</v>
      </c>
    </row>
    <row r="28" ht="12.75" customHeight="1">
      <c r="A28" t="s" s="189">
        <v>277</v>
      </c>
      <c r="B28" s="191">
        <v>3245721.5</v>
      </c>
      <c r="C28" s="191">
        <v>3233866.7</v>
      </c>
      <c r="D28" s="191">
        <v>2974237.8</v>
      </c>
      <c r="E28" s="191">
        <v>91051</v>
      </c>
      <c r="F28" s="191">
        <v>11065.8</v>
      </c>
      <c r="G28" s="191">
        <v>38605.3</v>
      </c>
      <c r="H28" s="191">
        <v>61263.5</v>
      </c>
      <c r="I28" s="191">
        <v>680820</v>
      </c>
      <c r="J28" s="191">
        <v>4457.8</v>
      </c>
      <c r="K28" s="191">
        <v>43414</v>
      </c>
      <c r="L28" s="191">
        <v>51423</v>
      </c>
      <c r="M28" s="191">
        <v>247746</v>
      </c>
      <c r="N28" s="191">
        <v>496220</v>
      </c>
      <c r="O28" s="191">
        <v>11858.3</v>
      </c>
      <c r="P28" s="191">
        <v>388340.8</v>
      </c>
      <c r="Q28" s="191">
        <v>4560.5</v>
      </c>
      <c r="R28" s="191">
        <v>5805.6</v>
      </c>
      <c r="S28" s="191">
        <v>8832</v>
      </c>
      <c r="T28" s="191">
        <v>10382.5</v>
      </c>
      <c r="U28" s="191">
        <v>25520.2</v>
      </c>
      <c r="V28" s="191">
        <v>1823.5</v>
      </c>
      <c r="W28" s="191">
        <v>142938</v>
      </c>
      <c r="X28" s="191">
        <v>78616.100000000006</v>
      </c>
      <c r="Y28" s="191">
        <v>95346.600000000006</v>
      </c>
      <c r="Z28" s="191">
        <v>41863.9</v>
      </c>
      <c r="AA28" s="191">
        <v>35847</v>
      </c>
      <c r="AB28" s="191">
        <v>9049.1</v>
      </c>
      <c r="AC28" s="191">
        <v>18782</v>
      </c>
      <c r="AD28" s="191">
        <v>48013</v>
      </c>
      <c r="AE28" s="191">
        <v>102330.5</v>
      </c>
      <c r="AF28" s="191">
        <v>488989.7</v>
      </c>
      <c r="AG28" s="191">
        <v>2869.6</v>
      </c>
      <c r="AH28" s="191">
        <v>94549.2</v>
      </c>
      <c r="AI28" s="191">
        <v>123954.8</v>
      </c>
      <c r="AJ28" s="191">
        <v>1024</v>
      </c>
      <c r="AK28" s="191">
        <v>1929.2</v>
      </c>
      <c r="AL28" s="191">
        <v>7491.8</v>
      </c>
      <c r="AM28" s="191">
        <v>167128.7</v>
      </c>
      <c r="AN28" s="193"/>
      <c r="AO28" s="161">
        <f>SUM(E28:AF28)-B28</f>
        <v>-755.7999999993481</v>
      </c>
    </row>
    <row r="29" ht="12.75" customHeight="1">
      <c r="A29" t="s" s="189">
        <v>278</v>
      </c>
      <c r="B29" s="191">
        <v>3333288.2</v>
      </c>
      <c r="C29" s="191">
        <v>3322377.4</v>
      </c>
      <c r="D29" s="191">
        <v>3046911.9</v>
      </c>
      <c r="E29" s="191">
        <v>98572</v>
      </c>
      <c r="F29" s="191">
        <v>10862.6</v>
      </c>
      <c r="G29" s="191">
        <v>39849.4</v>
      </c>
      <c r="H29" s="191">
        <v>62588.3</v>
      </c>
      <c r="I29" s="191">
        <v>674730</v>
      </c>
      <c r="J29" s="191">
        <v>4567</v>
      </c>
      <c r="K29" s="191">
        <v>45915.6</v>
      </c>
      <c r="L29" s="191">
        <v>47201.8</v>
      </c>
      <c r="M29" s="191">
        <v>262959</v>
      </c>
      <c r="N29" s="191">
        <v>521149</v>
      </c>
      <c r="O29" s="191">
        <v>10919.3</v>
      </c>
      <c r="P29" s="191">
        <v>406628.1</v>
      </c>
      <c r="Q29" s="191">
        <v>4340.9</v>
      </c>
      <c r="R29" s="191">
        <v>6121.3</v>
      </c>
      <c r="S29" s="191">
        <v>8459.200000000001</v>
      </c>
      <c r="T29" s="191">
        <v>11540.6</v>
      </c>
      <c r="U29" s="191">
        <v>26833.7</v>
      </c>
      <c r="V29" s="191">
        <v>1739.3</v>
      </c>
      <c r="W29" s="191">
        <v>154879</v>
      </c>
      <c r="X29" s="191">
        <v>78685.7</v>
      </c>
      <c r="Y29" s="191">
        <v>107434.4</v>
      </c>
      <c r="Z29" s="191">
        <v>41652.9</v>
      </c>
      <c r="AA29" s="191">
        <v>38503.9</v>
      </c>
      <c r="AB29" s="191">
        <v>8716.700000000001</v>
      </c>
      <c r="AC29" s="191">
        <v>18118.5</v>
      </c>
      <c r="AD29" s="191">
        <v>49309</v>
      </c>
      <c r="AE29" s="191">
        <v>106969.8</v>
      </c>
      <c r="AF29" s="191">
        <v>490372.8</v>
      </c>
      <c r="AG29" s="191">
        <v>2661.4</v>
      </c>
      <c r="AH29" s="191">
        <v>102491.7</v>
      </c>
      <c r="AI29" s="191">
        <v>123310.1</v>
      </c>
      <c r="AJ29" s="191">
        <v>780.1</v>
      </c>
      <c r="AK29" s="191">
        <v>1982.2</v>
      </c>
      <c r="AL29" s="191">
        <v>8066.3</v>
      </c>
      <c r="AM29" s="191">
        <v>156588</v>
      </c>
      <c r="AN29" s="193"/>
      <c r="AO29" s="161">
        <f>SUM(E29:AF29)-B29</f>
        <v>6331.599999999627</v>
      </c>
    </row>
    <row r="30" ht="12.75" customHeight="1">
      <c r="A30" t="s" s="189">
        <v>279</v>
      </c>
      <c r="B30" s="191">
        <v>3165939.2</v>
      </c>
      <c r="C30" s="191">
        <v>3156002.6</v>
      </c>
      <c r="D30" s="191">
        <v>2924868.8</v>
      </c>
      <c r="E30" s="191">
        <v>91897</v>
      </c>
      <c r="F30" s="191">
        <v>8388.9</v>
      </c>
      <c r="G30" s="191">
        <v>35114.6</v>
      </c>
      <c r="H30" s="191">
        <v>60161.8</v>
      </c>
      <c r="I30" s="191">
        <v>660620</v>
      </c>
      <c r="J30" s="191">
        <v>4332.1</v>
      </c>
      <c r="K30" s="191">
        <v>42285.1</v>
      </c>
      <c r="L30" s="191">
        <v>42500.6</v>
      </c>
      <c r="M30" s="191">
        <v>250876</v>
      </c>
      <c r="N30" s="191">
        <v>505876</v>
      </c>
      <c r="O30" s="191">
        <v>9929.9</v>
      </c>
      <c r="P30" s="191">
        <v>375337.1</v>
      </c>
      <c r="Q30" s="191">
        <v>4044.6</v>
      </c>
      <c r="R30" s="191">
        <v>5147.6</v>
      </c>
      <c r="S30" s="191">
        <v>7688.1</v>
      </c>
      <c r="T30" s="191">
        <v>10980.4</v>
      </c>
      <c r="U30" s="191">
        <v>21728.9</v>
      </c>
      <c r="V30" s="191">
        <v>1697</v>
      </c>
      <c r="W30" s="191">
        <v>149345</v>
      </c>
      <c r="X30" s="191">
        <v>74966</v>
      </c>
      <c r="Y30" s="191">
        <v>91041.5</v>
      </c>
      <c r="Z30" s="191">
        <v>39177.7</v>
      </c>
      <c r="AA30" s="191">
        <v>27180</v>
      </c>
      <c r="AB30" s="191">
        <v>8124.1</v>
      </c>
      <c r="AC30" s="191">
        <v>16709.8</v>
      </c>
      <c r="AD30" s="191">
        <v>46031</v>
      </c>
      <c r="AE30" s="191">
        <v>102566.8</v>
      </c>
      <c r="AF30" s="191">
        <v>473350.1</v>
      </c>
      <c r="AG30" s="191">
        <v>2554.7</v>
      </c>
      <c r="AH30" s="191">
        <v>97804.100000000006</v>
      </c>
      <c r="AI30" s="191">
        <v>120389.6</v>
      </c>
      <c r="AJ30" s="191">
        <v>628.9</v>
      </c>
      <c r="AK30" s="191">
        <v>1671.4</v>
      </c>
      <c r="AL30" s="191">
        <v>7386.1</v>
      </c>
      <c r="AM30" s="191">
        <v>150862</v>
      </c>
      <c r="AN30" s="193"/>
      <c r="AO30" s="161">
        <f>SUM(E30:AF30)-B30</f>
        <v>1158.5</v>
      </c>
    </row>
    <row r="31" ht="12.75" customHeight="1">
      <c r="A31" t="s" s="189">
        <v>280</v>
      </c>
      <c r="B31" s="191">
        <v>3255749.9</v>
      </c>
      <c r="C31" s="191">
        <v>3244896.7</v>
      </c>
      <c r="D31" s="191">
        <v>2993360.8</v>
      </c>
      <c r="E31" s="191">
        <v>96873</v>
      </c>
      <c r="F31" s="191">
        <v>9809.200000000001</v>
      </c>
      <c r="G31" s="191">
        <v>37491.8</v>
      </c>
      <c r="H31" s="191">
        <v>62728.2</v>
      </c>
      <c r="I31" s="191">
        <v>675220</v>
      </c>
      <c r="J31" s="191">
        <v>4705.7</v>
      </c>
      <c r="K31" s="191">
        <v>43061.3</v>
      </c>
      <c r="L31" s="191">
        <v>46286</v>
      </c>
      <c r="M31" s="191">
        <v>262336</v>
      </c>
      <c r="N31" s="191">
        <v>513908</v>
      </c>
      <c r="O31" s="191">
        <v>10852.8</v>
      </c>
      <c r="P31" s="191">
        <v>389338.4</v>
      </c>
      <c r="Q31" s="191">
        <v>4229.3</v>
      </c>
      <c r="R31" s="191">
        <v>5753</v>
      </c>
      <c r="S31" s="191">
        <v>8755.5</v>
      </c>
      <c r="T31" s="191">
        <v>11360.6</v>
      </c>
      <c r="U31" s="191">
        <v>24424.6</v>
      </c>
      <c r="V31" s="191">
        <v>1821.7</v>
      </c>
      <c r="W31" s="191">
        <v>151882</v>
      </c>
      <c r="X31" s="191">
        <v>77096.5</v>
      </c>
      <c r="Y31" s="191">
        <v>94400.899999999994</v>
      </c>
      <c r="Z31" s="191">
        <v>40918.3</v>
      </c>
      <c r="AA31" s="191">
        <v>33086.2</v>
      </c>
      <c r="AB31" s="191">
        <v>9043.700000000001</v>
      </c>
      <c r="AC31" s="191">
        <v>18035.8</v>
      </c>
      <c r="AD31" s="191">
        <v>49009</v>
      </c>
      <c r="AE31" s="191">
        <v>107852.4</v>
      </c>
      <c r="AF31" s="191">
        <v>464324.7</v>
      </c>
      <c r="AG31" s="191">
        <v>2729.6</v>
      </c>
      <c r="AH31" s="191">
        <v>97597.3</v>
      </c>
      <c r="AI31" s="191">
        <v>122680.7</v>
      </c>
      <c r="AJ31" s="191">
        <v>779.8</v>
      </c>
      <c r="AK31" s="191">
        <v>1940.5</v>
      </c>
      <c r="AL31" t="s" s="192">
        <v>121</v>
      </c>
      <c r="AM31" s="191">
        <v>160740.9</v>
      </c>
      <c r="AN31" s="193"/>
      <c r="AO31" s="161">
        <f>SUM(E31:AF31)-B31</f>
        <v>-1145.299999999814</v>
      </c>
    </row>
    <row r="32" ht="12.75" customHeight="1">
      <c r="A32" t="s" s="189">
        <v>281</v>
      </c>
      <c r="B32" s="191">
        <v>3268635.9</v>
      </c>
      <c r="C32" s="191">
        <v>3256910.5</v>
      </c>
      <c r="D32" s="191">
        <v>2994512.8</v>
      </c>
      <c r="E32" s="191">
        <v>92918</v>
      </c>
      <c r="F32" s="191">
        <v>10768.1</v>
      </c>
      <c r="G32" s="191">
        <v>38033.7</v>
      </c>
      <c r="H32" s="191">
        <v>62285.1</v>
      </c>
      <c r="I32" s="191">
        <v>703880</v>
      </c>
      <c r="J32" s="191">
        <v>4733.8</v>
      </c>
      <c r="K32" s="191">
        <v>44683.9</v>
      </c>
      <c r="L32" s="191">
        <v>48440.9</v>
      </c>
      <c r="M32" s="191">
        <v>247113</v>
      </c>
      <c r="N32" s="191">
        <v>502316</v>
      </c>
      <c r="O32" s="191">
        <v>11726.6</v>
      </c>
      <c r="P32" s="191">
        <v>388633.7</v>
      </c>
      <c r="Q32" s="191">
        <v>4223.9</v>
      </c>
      <c r="R32" s="191">
        <v>6126</v>
      </c>
      <c r="S32" s="191">
        <v>9334.299999999999</v>
      </c>
      <c r="T32" s="191">
        <v>11012.3</v>
      </c>
      <c r="U32" s="191">
        <v>25128.3</v>
      </c>
      <c r="V32" s="191">
        <v>1915.8</v>
      </c>
      <c r="W32" s="191">
        <v>144919</v>
      </c>
      <c r="X32" s="191">
        <v>80288</v>
      </c>
      <c r="Y32" s="191">
        <v>95476.100000000006</v>
      </c>
      <c r="Z32" s="191">
        <v>42064.2</v>
      </c>
      <c r="AA32" s="191">
        <v>38502.5</v>
      </c>
      <c r="AB32" s="191">
        <v>9141.299999999999</v>
      </c>
      <c r="AC32" s="191">
        <v>18995.6</v>
      </c>
      <c r="AD32" s="191">
        <v>48460</v>
      </c>
      <c r="AE32" s="191">
        <v>101994.6</v>
      </c>
      <c r="AF32" s="191">
        <v>473181.7</v>
      </c>
      <c r="AG32" s="191">
        <v>2919.7</v>
      </c>
      <c r="AH32" s="191">
        <v>93507.2</v>
      </c>
      <c r="AI32" s="191">
        <v>123422.2</v>
      </c>
      <c r="AJ32" s="191">
        <v>1094.5</v>
      </c>
      <c r="AK32" s="191">
        <v>1997.9</v>
      </c>
      <c r="AL32" t="s" s="192">
        <v>121</v>
      </c>
      <c r="AM32" s="191">
        <v>159904.6</v>
      </c>
      <c r="AN32" s="193"/>
      <c r="AO32" s="161">
        <f>SUM(E32:AF32)-B32</f>
        <v>-2339.5</v>
      </c>
    </row>
    <row r="33" ht="12.75" customHeight="1">
      <c r="A33" t="s" s="189">
        <v>282</v>
      </c>
      <c r="B33" s="191">
        <v>3378275.6</v>
      </c>
      <c r="C33" s="191">
        <v>3367662.9</v>
      </c>
      <c r="D33" s="191">
        <v>3085797</v>
      </c>
      <c r="E33" s="191">
        <v>101004</v>
      </c>
      <c r="F33" s="191">
        <v>10974.1</v>
      </c>
      <c r="G33" s="191">
        <v>38800.4</v>
      </c>
      <c r="H33" s="191">
        <v>63799.2</v>
      </c>
      <c r="I33" s="191">
        <v>697880</v>
      </c>
      <c r="J33" s="191">
        <v>4841.9</v>
      </c>
      <c r="K33" s="191">
        <v>44761</v>
      </c>
      <c r="L33" s="191">
        <v>44826.6</v>
      </c>
      <c r="M33" s="191">
        <v>262663</v>
      </c>
      <c r="N33" s="191">
        <v>526874</v>
      </c>
      <c r="O33" s="191">
        <v>10623.1</v>
      </c>
      <c r="P33" s="191">
        <v>406714.6</v>
      </c>
      <c r="Q33" s="191">
        <v>4005.9</v>
      </c>
      <c r="R33" s="191">
        <v>6331</v>
      </c>
      <c r="S33" s="191">
        <v>8853.4</v>
      </c>
      <c r="T33" s="191">
        <v>12124.9</v>
      </c>
      <c r="U33" s="191">
        <v>26660.9</v>
      </c>
      <c r="V33" s="191">
        <v>1828.2</v>
      </c>
      <c r="W33" s="191">
        <v>156512</v>
      </c>
      <c r="X33" s="191">
        <v>80912.100000000006</v>
      </c>
      <c r="Y33" s="191">
        <v>108839.9</v>
      </c>
      <c r="Z33" s="191">
        <v>43529.8</v>
      </c>
      <c r="AA33" s="191">
        <v>43348.3</v>
      </c>
      <c r="AB33" s="191">
        <v>8965.799999999999</v>
      </c>
      <c r="AC33" s="191">
        <v>18392.9</v>
      </c>
      <c r="AD33" s="191">
        <v>50162</v>
      </c>
      <c r="AE33" s="191">
        <v>108433.2</v>
      </c>
      <c r="AF33" s="191">
        <v>488463.7</v>
      </c>
      <c r="AG33" s="191">
        <v>2805.6</v>
      </c>
      <c r="AH33" s="191">
        <v>97169.3</v>
      </c>
      <c r="AI33" s="191">
        <v>123204</v>
      </c>
      <c r="AJ33" s="191">
        <v>823.8</v>
      </c>
      <c r="AK33" s="191">
        <v>2071.1</v>
      </c>
      <c r="AL33" t="s" s="192">
        <v>121</v>
      </c>
      <c r="AM33" s="191">
        <v>147400.9</v>
      </c>
      <c r="AN33" s="193"/>
      <c r="AO33" s="161">
        <f>SUM(E33:AF33)-B33</f>
        <v>2850.299999999348</v>
      </c>
    </row>
    <row r="34" ht="12.75" customHeight="1">
      <c r="A34" t="s" s="189">
        <v>283</v>
      </c>
      <c r="B34" s="191">
        <v>3250227.3</v>
      </c>
      <c r="C34" s="191">
        <v>3240479.5</v>
      </c>
      <c r="D34" s="191">
        <v>3003584.5</v>
      </c>
      <c r="E34" s="191">
        <v>93993</v>
      </c>
      <c r="F34" s="191">
        <v>8230.6</v>
      </c>
      <c r="G34" s="191">
        <v>34406.2</v>
      </c>
      <c r="H34" s="191">
        <v>61325.7</v>
      </c>
      <c r="I34" s="191">
        <v>689050</v>
      </c>
      <c r="J34" s="191">
        <v>4500.1</v>
      </c>
      <c r="K34" s="191">
        <v>43455.9</v>
      </c>
      <c r="L34" s="191">
        <v>40830.1</v>
      </c>
      <c r="M34" s="191">
        <v>250387</v>
      </c>
      <c r="N34" s="191">
        <v>513053</v>
      </c>
      <c r="O34" s="191">
        <v>9750.6</v>
      </c>
      <c r="P34" s="191">
        <v>379343.7</v>
      </c>
      <c r="Q34" s="191">
        <v>3767.1</v>
      </c>
      <c r="R34" s="191">
        <v>5335.9</v>
      </c>
      <c r="S34" s="191">
        <v>8034.1</v>
      </c>
      <c r="T34" s="191">
        <v>11440.1</v>
      </c>
      <c r="U34" s="191">
        <v>22364.7</v>
      </c>
      <c r="V34" s="191">
        <v>1793.9</v>
      </c>
      <c r="W34" s="191">
        <v>149556</v>
      </c>
      <c r="X34" s="191">
        <v>76103.2</v>
      </c>
      <c r="Y34" s="191">
        <v>94980.899999999994</v>
      </c>
      <c r="Z34" s="191">
        <v>39606.6</v>
      </c>
      <c r="AA34" s="191">
        <v>28071</v>
      </c>
      <c r="AB34" s="191">
        <v>8392</v>
      </c>
      <c r="AC34" s="191">
        <v>17021.5</v>
      </c>
      <c r="AD34" s="191">
        <v>46559</v>
      </c>
      <c r="AE34" s="191">
        <v>101320.9</v>
      </c>
      <c r="AF34" s="191">
        <v>509888</v>
      </c>
      <c r="AG34" s="191">
        <v>2755.5</v>
      </c>
      <c r="AH34" s="191">
        <v>92879.2</v>
      </c>
      <c r="AI34" s="191">
        <v>123472.6</v>
      </c>
      <c r="AJ34" s="191">
        <v>647.4</v>
      </c>
      <c r="AK34" s="191">
        <v>1766.9</v>
      </c>
      <c r="AL34" t="s" s="192">
        <v>121</v>
      </c>
      <c r="AM34" s="191">
        <v>134475.5</v>
      </c>
      <c r="AN34" s="193"/>
      <c r="AO34" s="161">
        <f>SUM(E34:AF34)-B34</f>
        <v>2333.500000000931</v>
      </c>
    </row>
    <row r="35" ht="12.75" customHeight="1">
      <c r="A35" t="s" s="189">
        <v>284</v>
      </c>
      <c r="B35" s="191">
        <v>3347162.9</v>
      </c>
      <c r="C35" s="191">
        <v>3336568.2</v>
      </c>
      <c r="D35" s="191">
        <v>3078803.3</v>
      </c>
      <c r="E35" s="191">
        <v>98564</v>
      </c>
      <c r="F35" s="191">
        <v>9979</v>
      </c>
      <c r="G35" s="191">
        <v>37108.9</v>
      </c>
      <c r="H35" s="191">
        <v>62940</v>
      </c>
      <c r="I35" t="s" s="192">
        <v>121</v>
      </c>
      <c r="J35" s="191">
        <v>4915.4</v>
      </c>
      <c r="K35" t="s" s="192">
        <v>121</v>
      </c>
      <c r="L35" s="191">
        <v>45103.1</v>
      </c>
      <c r="M35" s="191">
        <v>264158</v>
      </c>
      <c r="N35" s="191">
        <v>518850</v>
      </c>
      <c r="O35" t="s" s="192">
        <v>121</v>
      </c>
      <c r="P35" s="191">
        <v>389883.2</v>
      </c>
      <c r="Q35" s="191">
        <v>4078.6</v>
      </c>
      <c r="R35" t="s" s="192">
        <v>121</v>
      </c>
      <c r="S35" s="191">
        <v>9069.5</v>
      </c>
      <c r="T35" t="s" s="192">
        <v>121</v>
      </c>
      <c r="U35" s="191">
        <v>24906.8</v>
      </c>
      <c r="V35" s="191">
        <v>1897.8</v>
      </c>
      <c r="W35" t="s" s="192">
        <v>121</v>
      </c>
      <c r="X35" s="191">
        <v>78656</v>
      </c>
      <c r="Y35" s="191">
        <v>99233.600000000006</v>
      </c>
      <c r="Z35" t="s" s="192">
        <v>121</v>
      </c>
      <c r="AA35" s="191">
        <v>34564.5</v>
      </c>
      <c r="AB35" t="s" s="192">
        <v>121</v>
      </c>
      <c r="AC35" s="191">
        <v>18381.3</v>
      </c>
      <c r="AD35" t="s" s="192">
        <v>121</v>
      </c>
      <c r="AE35" s="191">
        <v>105551.1</v>
      </c>
      <c r="AF35" s="191">
        <v>522423.9</v>
      </c>
      <c r="AG35" t="s" s="192">
        <v>121</v>
      </c>
      <c r="AH35" s="191">
        <v>92184.100000000006</v>
      </c>
      <c r="AI35" s="191">
        <v>124622.6</v>
      </c>
      <c r="AJ35" s="191">
        <v>788.7</v>
      </c>
      <c r="AK35" t="s" s="192">
        <v>121</v>
      </c>
      <c r="AL35" t="s" s="192">
        <v>121</v>
      </c>
      <c r="AM35" s="191">
        <v>146320.9</v>
      </c>
      <c r="AN35" s="193"/>
      <c r="AO35" s="161"/>
    </row>
    <row r="36" ht="12.75" customHeight="1">
      <c r="A36" t="s" s="189">
        <v>285</v>
      </c>
      <c r="B36" t="s" s="192">
        <v>121</v>
      </c>
      <c r="C36" t="s" s="192">
        <v>121</v>
      </c>
      <c r="D36" t="s" s="192">
        <v>121</v>
      </c>
      <c r="E36" t="s" s="192">
        <v>121</v>
      </c>
      <c r="F36" t="s" s="192">
        <v>121</v>
      </c>
      <c r="G36" t="s" s="192">
        <v>121</v>
      </c>
      <c r="H36" t="s" s="192">
        <v>121</v>
      </c>
      <c r="I36" t="s" s="192">
        <v>121</v>
      </c>
      <c r="J36" t="s" s="192">
        <v>121</v>
      </c>
      <c r="K36" t="s" s="192">
        <v>121</v>
      </c>
      <c r="L36" t="s" s="192">
        <v>121</v>
      </c>
      <c r="M36" t="s" s="192">
        <v>121</v>
      </c>
      <c r="N36" t="s" s="192">
        <v>121</v>
      </c>
      <c r="O36" t="s" s="192">
        <v>121</v>
      </c>
      <c r="P36" t="s" s="192">
        <v>121</v>
      </c>
      <c r="Q36" t="s" s="192">
        <v>121</v>
      </c>
      <c r="R36" t="s" s="192">
        <v>121</v>
      </c>
      <c r="S36" t="s" s="192">
        <v>121</v>
      </c>
      <c r="T36" t="s" s="192">
        <v>121</v>
      </c>
      <c r="U36" t="s" s="192">
        <v>121</v>
      </c>
      <c r="V36" t="s" s="192">
        <v>121</v>
      </c>
      <c r="W36" t="s" s="192">
        <v>121</v>
      </c>
      <c r="X36" t="s" s="192">
        <v>121</v>
      </c>
      <c r="Y36" t="s" s="192">
        <v>121</v>
      </c>
      <c r="Z36" t="s" s="192">
        <v>121</v>
      </c>
      <c r="AA36" t="s" s="192">
        <v>121</v>
      </c>
      <c r="AB36" t="s" s="192">
        <v>121</v>
      </c>
      <c r="AC36" t="s" s="192">
        <v>121</v>
      </c>
      <c r="AD36" t="s" s="192">
        <v>121</v>
      </c>
      <c r="AE36" t="s" s="192">
        <v>121</v>
      </c>
      <c r="AF36" t="s" s="192">
        <v>121</v>
      </c>
      <c r="AG36" t="s" s="192">
        <v>121</v>
      </c>
      <c r="AH36" t="s" s="192">
        <v>121</v>
      </c>
      <c r="AI36" t="s" s="192">
        <v>121</v>
      </c>
      <c r="AJ36" t="s" s="192">
        <v>121</v>
      </c>
      <c r="AK36" t="s" s="192">
        <v>121</v>
      </c>
      <c r="AL36" t="s" s="192">
        <v>121</v>
      </c>
      <c r="AM36" t="s" s="192">
        <v>121</v>
      </c>
      <c r="AN36" s="195"/>
      <c r="AO36" s="161"/>
    </row>
    <row r="37" ht="12.75" customHeight="1">
      <c r="A37" t="s" s="189">
        <v>286</v>
      </c>
      <c r="B37" s="196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83"/>
      <c r="AO37" s="83"/>
    </row>
    <row r="38" ht="12.75" customHeight="1">
      <c r="A38" s="197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ht="12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ht="12.75" customHeight="1">
      <c r="A40" s="175">
        <v>39083</v>
      </c>
      <c r="B40" s="161">
        <f t="shared" si="29" ref="B40:B42">B$6/3</f>
        <v>1005126.166666667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ht="12.75" customHeight="1">
      <c r="A41" s="175">
        <v>39114</v>
      </c>
      <c r="B41" s="161">
        <f t="shared" si="29"/>
        <v>1005126.166666667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ht="12.75" customHeight="1">
      <c r="A42" s="175">
        <v>39142</v>
      </c>
      <c r="B42" s="161">
        <f t="shared" si="29"/>
        <v>1005126.166666667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ht="12.75" customHeight="1">
      <c r="A43" s="175">
        <v>39173</v>
      </c>
      <c r="B43" s="161">
        <f t="shared" si="32" ref="B43:B45">B$7/3</f>
        <v>1030898.166666667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ht="12.75" customHeight="1">
      <c r="A44" s="175">
        <v>39203</v>
      </c>
      <c r="B44" s="161">
        <f t="shared" si="32"/>
        <v>1030898.166666667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ht="12.75" customHeight="1">
      <c r="A45" s="175">
        <v>39234</v>
      </c>
      <c r="B45" s="161">
        <f t="shared" si="32"/>
        <v>1030898.166666667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ht="12.75" customHeight="1">
      <c r="A46" s="175">
        <v>39264</v>
      </c>
      <c r="B46" s="161">
        <f t="shared" si="35" ref="B46:B48">B$8/3</f>
        <v>1038825.7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ht="12.75" customHeight="1">
      <c r="A47" s="175">
        <v>39295</v>
      </c>
      <c r="B47" s="161">
        <f t="shared" si="35"/>
        <v>1038825.7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ht="12.75" customHeight="1">
      <c r="A48" s="175">
        <v>39326</v>
      </c>
      <c r="B48" s="161">
        <f t="shared" si="35"/>
        <v>1038825.7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ht="12.75" customHeight="1">
      <c r="A49" s="175">
        <v>39356</v>
      </c>
      <c r="B49" s="161">
        <f t="shared" si="38" ref="B49:B51">B$9/3</f>
        <v>1083032.9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ht="12.75" customHeight="1">
      <c r="A50" s="175">
        <v>39387</v>
      </c>
      <c r="B50" s="161">
        <f t="shared" si="38"/>
        <v>1083032.9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ht="12.75" customHeight="1">
      <c r="A51" s="175">
        <v>39417</v>
      </c>
      <c r="B51" s="161">
        <f t="shared" si="38"/>
        <v>1083032.9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ht="12.75" customHeight="1">
      <c r="A52" s="175">
        <v>39448</v>
      </c>
      <c r="B52" s="161">
        <f>B10/3</f>
        <v>1030367.966666667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ht="12.75" customHeight="1">
      <c r="A53" s="175">
        <v>39479</v>
      </c>
      <c r="B53" s="161">
        <f>B10/3</f>
        <v>1030367.966666667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ht="12.75" customHeight="1">
      <c r="A54" s="175">
        <v>39508</v>
      </c>
      <c r="B54" s="161">
        <f>B10/3</f>
        <v>1030367.966666667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ht="12.75" customHeight="1">
      <c r="A55" s="175">
        <v>39539</v>
      </c>
      <c r="B55" s="161">
        <f>B11/3</f>
        <v>1054433.133333333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ht="12.75" customHeight="1">
      <c r="A56" s="175">
        <v>39569</v>
      </c>
      <c r="B56" s="161">
        <f>B11/3</f>
        <v>1054433.133333333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ht="12.75" customHeight="1">
      <c r="A57" s="175">
        <v>39600</v>
      </c>
      <c r="B57" s="161">
        <f>B11/3</f>
        <v>1054433.133333333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ht="12.75" customHeight="1">
      <c r="A58" s="175">
        <v>39630</v>
      </c>
      <c r="B58" s="161">
        <f>B12/3</f>
        <v>1045447.866666667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ht="12.75" customHeight="1">
      <c r="A59" s="175">
        <v>39661</v>
      </c>
      <c r="B59" s="161">
        <f>B12/3</f>
        <v>1045447.866666667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ht="12.75" customHeight="1">
      <c r="A60" s="175">
        <v>39692</v>
      </c>
      <c r="B60" s="161">
        <f>B12/3</f>
        <v>1045447.866666667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ht="12.75" customHeight="1">
      <c r="A61" s="175">
        <v>39722</v>
      </c>
      <c r="B61" s="161">
        <f>B13/3</f>
        <v>1052599.633333333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ht="12.75" customHeight="1">
      <c r="A62" s="175">
        <v>39753</v>
      </c>
      <c r="B62" s="161">
        <f>B13/3</f>
        <v>1052599.633333333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ht="12.75" customHeight="1">
      <c r="A63" s="175">
        <v>39783</v>
      </c>
      <c r="B63" s="161">
        <f>B13/3</f>
        <v>1052599.633333333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ht="12.75" customHeight="1">
      <c r="A64" s="175">
        <v>39814</v>
      </c>
      <c r="B64" s="161">
        <f>B14/3</f>
        <v>950620.0333333333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ht="12.75" customHeight="1">
      <c r="A65" s="175">
        <v>39845</v>
      </c>
      <c r="B65" s="161">
        <f>B14/3</f>
        <v>950620.0333333333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ht="12.75" customHeight="1">
      <c r="A66" s="175">
        <v>39873</v>
      </c>
      <c r="B66" s="161">
        <f>B14/3</f>
        <v>950620.0333333333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ht="12.75" customHeight="1">
      <c r="A67" s="175">
        <v>39904</v>
      </c>
      <c r="B67" s="161">
        <f>B15/3</f>
        <v>977150.5333333333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ht="12.75" customHeight="1">
      <c r="A68" s="175">
        <v>39934</v>
      </c>
      <c r="B68" s="161">
        <f>B15/3</f>
        <v>977150.5333333333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ht="12.75" customHeight="1">
      <c r="A69" s="175">
        <v>39965</v>
      </c>
      <c r="B69" s="161">
        <f>B15/3</f>
        <v>977150.5333333333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ht="12.75" customHeight="1">
      <c r="A70" s="175">
        <v>39995</v>
      </c>
      <c r="B70" s="161">
        <f>B16/3</f>
        <v>986173.3333333334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ht="12.75" customHeight="1">
      <c r="A71" s="175">
        <v>40026</v>
      </c>
      <c r="B71" s="161">
        <f>B16/3</f>
        <v>986173.3333333334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ht="12.75" customHeight="1">
      <c r="A72" s="175">
        <v>40057</v>
      </c>
      <c r="B72" s="161">
        <f>B16/3</f>
        <v>986173.3333333334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ht="12.75" customHeight="1">
      <c r="A73" s="175">
        <v>40087</v>
      </c>
      <c r="B73" s="161">
        <f t="shared" si="62" ref="B73:B75">B$17/3</f>
        <v>1024638.266666667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ht="12.75" customHeight="1">
      <c r="A74" s="175">
        <v>40118</v>
      </c>
      <c r="B74" s="161">
        <f t="shared" si="62"/>
        <v>1024638.266666667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ht="12.75" customHeight="1">
      <c r="A75" s="175">
        <v>40148</v>
      </c>
      <c r="B75" s="161">
        <f t="shared" si="62"/>
        <v>1024638.266666667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ht="12.75" customHeight="1">
      <c r="A76" s="175">
        <v>40179</v>
      </c>
      <c r="B76" s="161">
        <f t="shared" si="65" ref="B76:B78">B$18/3</f>
        <v>981681.4666666667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ht="12.75" customHeight="1">
      <c r="A77" s="175">
        <v>40210</v>
      </c>
      <c r="B77" s="161">
        <f t="shared" si="65"/>
        <v>981681.4666666667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ht="12.75" customHeight="1">
      <c r="A78" s="175">
        <v>40238</v>
      </c>
      <c r="B78" s="161">
        <f t="shared" si="65"/>
        <v>981681.4666666667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ht="12.75" customHeight="1">
      <c r="A79" s="175">
        <v>40269</v>
      </c>
      <c r="B79" s="161">
        <f t="shared" si="68" ref="B79:B81">B$19/3</f>
        <v>1025059.333333333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ht="12.75" customHeight="1">
      <c r="A80" s="175">
        <v>40299</v>
      </c>
      <c r="B80" s="161">
        <f t="shared" si="68"/>
        <v>1025059.333333333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ht="12.75" customHeight="1">
      <c r="A81" s="175">
        <v>40330</v>
      </c>
      <c r="B81" s="161">
        <f t="shared" si="68"/>
        <v>1025059.333333333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ht="12.75" customHeight="1">
      <c r="A82" s="175">
        <v>40360</v>
      </c>
      <c r="B82" s="161">
        <f t="shared" si="71" ref="B82:B84">B$20/3</f>
        <v>1033399.833333333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ht="12.75" customHeight="1">
      <c r="A83" s="175">
        <v>40391</v>
      </c>
      <c r="B83" s="161">
        <f t="shared" si="71"/>
        <v>1033399.833333333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ht="12.75" customHeight="1">
      <c r="A84" s="175">
        <v>40422</v>
      </c>
      <c r="B84" s="161">
        <f t="shared" si="71"/>
        <v>1033399.833333333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ht="12.75" customHeight="1">
      <c r="A85" s="175">
        <v>40452</v>
      </c>
      <c r="B85" s="161">
        <f t="shared" si="74" ref="B85:B87">B$21/3</f>
        <v>1072243.9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ht="12.75" customHeight="1">
      <c r="A86" s="175">
        <v>40483</v>
      </c>
      <c r="B86" s="161">
        <f t="shared" si="74"/>
        <v>1072243.9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ht="12.75" customHeight="1">
      <c r="A87" s="175">
        <v>40513</v>
      </c>
      <c r="B87" s="161">
        <f t="shared" si="74"/>
        <v>1072243.9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ht="12.75" customHeight="1">
      <c r="A88" s="175">
        <v>40544</v>
      </c>
      <c r="B88" s="161">
        <f t="shared" si="77" ref="B88:B90">B$22/3</f>
        <v>1033313.033333333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ht="12.75" customHeight="1">
      <c r="A89" s="175">
        <v>40575</v>
      </c>
      <c r="B89" s="161">
        <f t="shared" si="77"/>
        <v>1033313.033333333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ht="12.75" customHeight="1">
      <c r="A90" s="175">
        <v>40603</v>
      </c>
      <c r="B90" s="161">
        <f t="shared" si="77"/>
        <v>1033313.033333333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ht="12.75" customHeight="1">
      <c r="A91" s="175">
        <v>40634</v>
      </c>
      <c r="B91" s="161">
        <f t="shared" si="80" ref="B91:B93">B$23/3</f>
        <v>1056942.733333333</v>
      </c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ht="12.75" customHeight="1">
      <c r="A92" s="175">
        <v>40664</v>
      </c>
      <c r="B92" s="161">
        <f t="shared" si="80"/>
        <v>1056942.733333333</v>
      </c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ht="12.75" customHeight="1">
      <c r="A93" s="175">
        <v>40695</v>
      </c>
      <c r="B93" s="161">
        <f t="shared" si="80"/>
        <v>1056942.733333333</v>
      </c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ht="12.75" customHeight="1">
      <c r="A94" s="175">
        <v>40725</v>
      </c>
      <c r="B94" s="161">
        <f t="shared" si="83" ref="B94:B96">B$24/3</f>
        <v>1056827.333333333</v>
      </c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ht="12.75" customHeight="1">
      <c r="A95" s="175">
        <v>40756</v>
      </c>
      <c r="B95" s="161">
        <f t="shared" si="83"/>
        <v>1056827.333333333</v>
      </c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ht="12.75" customHeight="1">
      <c r="A96" s="175">
        <v>40787</v>
      </c>
      <c r="B96" s="161">
        <f t="shared" si="83"/>
        <v>1056827.333333333</v>
      </c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ht="12.75" customHeight="1">
      <c r="A97" s="175">
        <v>40817</v>
      </c>
      <c r="B97" s="161">
        <f t="shared" si="86" ref="B97:B99">B$25/3</f>
        <v>1089985.8</v>
      </c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ht="12.75" customHeight="1">
      <c r="A98" s="175">
        <v>40848</v>
      </c>
      <c r="B98" s="161">
        <f t="shared" si="86"/>
        <v>1089985.8</v>
      </c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ht="12.75" customHeight="1">
      <c r="A99" s="175">
        <v>40878</v>
      </c>
      <c r="B99" s="161">
        <f t="shared" si="86"/>
        <v>1089985.8</v>
      </c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ht="12.75" customHeight="1">
      <c r="A100" s="175">
        <v>40909</v>
      </c>
      <c r="B100" s="161">
        <f t="shared" si="89" ref="B100:B102">B$26/3</f>
        <v>1052863.3</v>
      </c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ht="12.75" customHeight="1">
      <c r="A101" s="175">
        <v>40940</v>
      </c>
      <c r="B101" s="161">
        <f t="shared" si="89"/>
        <v>1052863.3</v>
      </c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ht="12.75" customHeight="1">
      <c r="A102" s="175">
        <v>40969</v>
      </c>
      <c r="B102" s="161">
        <f t="shared" si="89"/>
        <v>1052863.3</v>
      </c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ht="12.75" customHeight="1">
      <c r="A103" s="175">
        <v>41000</v>
      </c>
      <c r="B103" s="161">
        <f t="shared" si="92" ref="B103:B105">B$27/3</f>
        <v>1074045.366666667</v>
      </c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ht="12.75" customHeight="1">
      <c r="A104" s="175">
        <v>41030</v>
      </c>
      <c r="B104" s="161">
        <f t="shared" si="92"/>
        <v>1074045.366666667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ht="12.75" customHeight="1">
      <c r="A105" s="175">
        <v>41061</v>
      </c>
      <c r="B105" s="161">
        <f t="shared" si="92"/>
        <v>1074045.366666667</v>
      </c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ht="12.75" customHeight="1">
      <c r="A106" s="175">
        <v>41091</v>
      </c>
      <c r="B106" s="161">
        <f t="shared" si="95" ref="B106:B108">B$28/3</f>
        <v>1081907.166666667</v>
      </c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ht="12.75" customHeight="1">
      <c r="A107" s="175">
        <v>41122</v>
      </c>
      <c r="B107" s="161">
        <f t="shared" si="95"/>
        <v>1081907.166666667</v>
      </c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ht="12.75" customHeight="1">
      <c r="A108" s="175">
        <v>41153</v>
      </c>
      <c r="B108" s="161">
        <f t="shared" si="95"/>
        <v>1081907.166666667</v>
      </c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ht="12.75" customHeight="1">
      <c r="A109" s="175">
        <v>41183</v>
      </c>
      <c r="B109" s="161">
        <f t="shared" si="98" ref="B109:B111">B$29/3</f>
        <v>1111096.066666667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ht="12.75" customHeight="1">
      <c r="A110" s="175">
        <v>41214</v>
      </c>
      <c r="B110" s="161">
        <f t="shared" si="98"/>
        <v>1111096.066666667</v>
      </c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ht="12.75" customHeight="1">
      <c r="A111" s="175">
        <v>41244</v>
      </c>
      <c r="B111" s="161">
        <f t="shared" si="98"/>
        <v>1111096.066666667</v>
      </c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ht="12.75" customHeight="1">
      <c r="A112" s="175">
        <v>41275</v>
      </c>
      <c r="B112" s="161">
        <f t="shared" si="101" ref="B112:B114">B$30/3</f>
        <v>1055313.066666667</v>
      </c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ht="12.75" customHeight="1">
      <c r="A113" s="175">
        <v>41306</v>
      </c>
      <c r="B113" s="161">
        <f t="shared" si="101"/>
        <v>1055313.066666667</v>
      </c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ht="12.75" customHeight="1">
      <c r="A114" s="175">
        <v>41334</v>
      </c>
      <c r="B114" s="161">
        <f t="shared" si="101"/>
        <v>1055313.066666667</v>
      </c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ht="12.75" customHeight="1">
      <c r="A115" s="175">
        <v>41365</v>
      </c>
      <c r="B115" s="161">
        <f t="shared" si="104" ref="B115:B117">B$31/3</f>
        <v>1085249.966666667</v>
      </c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ht="12.75" customHeight="1">
      <c r="A116" s="175">
        <v>41395</v>
      </c>
      <c r="B116" s="161">
        <f t="shared" si="104"/>
        <v>1085249.966666667</v>
      </c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ht="12.75" customHeight="1">
      <c r="A117" s="175">
        <v>41426</v>
      </c>
      <c r="B117" s="161">
        <f t="shared" si="104"/>
        <v>1085249.966666667</v>
      </c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ht="12.75" customHeight="1">
      <c r="A118" s="175">
        <v>41456</v>
      </c>
      <c r="B118" s="161">
        <f t="shared" si="107" ref="B118:B120">B$32/3</f>
        <v>1089545.3</v>
      </c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ht="12.75" customHeight="1">
      <c r="A119" s="175">
        <v>41487</v>
      </c>
      <c r="B119" s="161">
        <f t="shared" si="107"/>
        <v>1089545.3</v>
      </c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ht="12.75" customHeight="1">
      <c r="A120" s="175">
        <v>41518</v>
      </c>
      <c r="B120" s="161">
        <f t="shared" si="107"/>
        <v>1089545.3</v>
      </c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ht="12.75" customHeight="1">
      <c r="A121" s="175">
        <v>41548</v>
      </c>
      <c r="B121" s="161">
        <f t="shared" si="110" ref="B121:B123">B$33/3</f>
        <v>1126091.866666667</v>
      </c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ht="12.75" customHeight="1">
      <c r="A122" s="175">
        <v>41579</v>
      </c>
      <c r="B122" s="161">
        <f t="shared" si="110"/>
        <v>1126091.866666667</v>
      </c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ht="12.75" customHeight="1">
      <c r="A123" s="175">
        <v>41609</v>
      </c>
      <c r="B123" s="161">
        <f t="shared" si="110"/>
        <v>1126091.866666667</v>
      </c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ht="12.75" customHeight="1">
      <c r="A124" s="175">
        <v>41640</v>
      </c>
      <c r="B124" s="161">
        <f t="shared" si="113" ref="B124:B126">B$34/3</f>
        <v>1083409.1</v>
      </c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ht="12.75" customHeight="1">
      <c r="A125" s="175">
        <v>41671</v>
      </c>
      <c r="B125" s="161">
        <f t="shared" si="113"/>
        <v>1083409.1</v>
      </c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ht="12.75" customHeight="1">
      <c r="A126" s="175">
        <v>41699</v>
      </c>
      <c r="B126" s="161">
        <f t="shared" si="113"/>
        <v>1083409.1</v>
      </c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ht="12.75" customHeight="1">
      <c r="A127" s="175">
        <v>41730</v>
      </c>
      <c r="B127" s="79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ht="12.75" customHeight="1">
      <c r="A128" s="175">
        <v>41760</v>
      </c>
      <c r="B128" s="79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ht="12.75" customHeight="1">
      <c r="A129" s="175">
        <v>41791</v>
      </c>
      <c r="B129" s="79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ht="12.75" customHeight="1">
      <c r="A130" s="175">
        <v>41821</v>
      </c>
      <c r="B130" s="79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ht="12.75" customHeight="1">
      <c r="A131" s="175">
        <v>41852</v>
      </c>
      <c r="B131" s="79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ht="12.75" customHeight="1">
      <c r="A132" s="175">
        <v>41883</v>
      </c>
      <c r="B132" s="79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ht="12.75" customHeight="1">
      <c r="A133" s="175">
        <v>41913</v>
      </c>
      <c r="B133" s="79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ht="12.75" customHeight="1">
      <c r="A134" s="175">
        <v>41944</v>
      </c>
      <c r="B134" s="79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ht="12.75" customHeight="1">
      <c r="A135" s="175">
        <v>41974</v>
      </c>
      <c r="B135" s="79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I271"/>
  <sheetViews>
    <sheetView workbookViewId="0" showGridLines="0" defaultGridColor="1"/>
  </sheetViews>
  <sheetFormatPr defaultColWidth="9" defaultRowHeight="12.75" customHeight="1" outlineLevelRow="0" outlineLevelCol="0"/>
  <cols>
    <col min="1" max="1" width="15.1719" style="198" customWidth="1"/>
    <col min="2" max="2" width="12" style="198" customWidth="1"/>
    <col min="3" max="3" width="14.6719" style="198" customWidth="1"/>
    <col min="4" max="4" width="12" style="198" customWidth="1"/>
    <col min="5" max="5" width="12" style="198" customWidth="1"/>
    <col min="6" max="6" width="14.8516" style="198" customWidth="1"/>
    <col min="7" max="7" width="12" style="198" customWidth="1"/>
    <col min="8" max="8" width="12" style="198" customWidth="1"/>
    <col min="9" max="9" width="12" style="198" customWidth="1"/>
    <col min="10" max="10" width="10.3516" style="198" customWidth="1"/>
    <col min="11" max="11" width="12" style="198" customWidth="1"/>
    <col min="12" max="12" width="11.3516" style="198" customWidth="1"/>
    <col min="13" max="13" width="9" style="198" customWidth="1"/>
    <col min="14" max="14" width="12.8516" style="198" customWidth="1"/>
    <col min="15" max="15" width="12.8516" style="198" customWidth="1"/>
    <col min="16" max="16" width="9" style="198" customWidth="1"/>
    <col min="17" max="17" width="10" style="198" customWidth="1"/>
    <col min="18" max="18" width="10" style="198" customWidth="1"/>
    <col min="19" max="19" width="10" style="198" customWidth="1"/>
    <col min="20" max="20" width="10" style="198" customWidth="1"/>
    <col min="21" max="21" width="10" style="198" customWidth="1"/>
    <col min="22" max="22" width="10" style="198" customWidth="1"/>
    <col min="23" max="23" width="10" style="198" customWidth="1"/>
    <col min="24" max="24" width="10" style="198" customWidth="1"/>
    <col min="25" max="25" width="10" style="198" customWidth="1"/>
    <col min="26" max="26" width="10" style="198" customWidth="1"/>
    <col min="27" max="27" width="10" style="198" customWidth="1"/>
    <col min="28" max="28" width="9" style="198" customWidth="1"/>
    <col min="29" max="29" width="9" style="198" customWidth="1"/>
    <col min="30" max="30" width="9" style="198" customWidth="1"/>
    <col min="31" max="31" width="9" style="198" customWidth="1"/>
    <col min="32" max="32" width="9" style="198" customWidth="1"/>
    <col min="33" max="33" width="9" style="198" customWidth="1"/>
    <col min="34" max="34" width="8.67188" style="198" customWidth="1"/>
    <col min="35" max="35" width="9" style="198" customWidth="1"/>
    <col min="36" max="36" width="9" style="198" customWidth="1"/>
    <col min="37" max="37" width="9" style="198" customWidth="1"/>
    <col min="38" max="38" width="9" style="198" customWidth="1"/>
    <col min="39" max="39" width="9" style="198" customWidth="1"/>
    <col min="40" max="40" width="9" style="198" customWidth="1"/>
    <col min="41" max="41" width="9" style="198" customWidth="1"/>
    <col min="42" max="42" width="9" style="198" customWidth="1"/>
    <col min="43" max="43" width="9" style="198" customWidth="1"/>
    <col min="44" max="44" width="9" style="198" customWidth="1"/>
    <col min="45" max="45" width="9" style="198" customWidth="1"/>
    <col min="46" max="46" width="9" style="198" customWidth="1"/>
    <col min="47" max="47" width="9" style="198" customWidth="1"/>
    <col min="48" max="48" width="9" style="198" customWidth="1"/>
    <col min="49" max="49" width="9" style="198" customWidth="1"/>
    <col min="50" max="50" width="9" style="198" customWidth="1"/>
    <col min="51" max="51" width="9" style="198" customWidth="1"/>
    <col min="52" max="52" width="9" style="198" customWidth="1"/>
    <col min="53" max="53" width="9" style="198" customWidth="1"/>
    <col min="54" max="54" width="9" style="198" customWidth="1"/>
    <col min="55" max="55" width="9" style="198" customWidth="1"/>
    <col min="56" max="56" width="9" style="198" customWidth="1"/>
    <col min="57" max="57" width="9" style="198" customWidth="1"/>
    <col min="58" max="58" width="9" style="198" customWidth="1"/>
    <col min="59" max="59" width="9" style="198" customWidth="1"/>
    <col min="60" max="60" width="9" style="198" customWidth="1"/>
    <col min="61" max="61" width="9" style="198" customWidth="1"/>
    <col min="62" max="256" width="9" style="198" customWidth="1"/>
  </cols>
  <sheetData>
    <row r="1" ht="15" customHeight="1">
      <c r="A1" t="s" s="199">
        <v>287</v>
      </c>
      <c r="B1" t="s" s="200">
        <v>51</v>
      </c>
      <c r="C1" t="s" s="200">
        <v>52</v>
      </c>
      <c r="D1" t="s" s="200">
        <v>53</v>
      </c>
      <c r="E1" t="s" s="200">
        <v>54</v>
      </c>
      <c r="F1" t="s" s="200">
        <v>55</v>
      </c>
      <c r="G1" t="s" s="200">
        <v>56</v>
      </c>
      <c r="H1" t="s" s="200">
        <v>57</v>
      </c>
      <c r="I1" t="s" s="200">
        <v>58</v>
      </c>
      <c r="J1" t="s" s="200">
        <v>59</v>
      </c>
      <c r="K1" t="s" s="200">
        <v>60</v>
      </c>
      <c r="L1" t="s" s="200">
        <v>288</v>
      </c>
      <c r="M1" s="201"/>
      <c r="N1" s="202"/>
      <c r="O1" s="20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ht="32.25" customHeight="1">
      <c r="A2" t="s" s="203">
        <v>289</v>
      </c>
      <c r="B2" t="s" s="204">
        <v>290</v>
      </c>
      <c r="C2" t="s" s="204">
        <v>291</v>
      </c>
      <c r="D2" t="s" s="204">
        <v>290</v>
      </c>
      <c r="E2" t="s" s="204">
        <v>292</v>
      </c>
      <c r="F2" t="s" s="204">
        <v>293</v>
      </c>
      <c r="G2" t="s" s="204">
        <v>294</v>
      </c>
      <c r="H2" t="s" s="204">
        <v>295</v>
      </c>
      <c r="I2" t="s" s="204">
        <v>296</v>
      </c>
      <c r="J2" t="s" s="204">
        <v>297</v>
      </c>
      <c r="K2" t="s" s="204">
        <v>298</v>
      </c>
      <c r="L2" t="s" s="204">
        <v>299</v>
      </c>
      <c r="M2" s="205"/>
      <c r="N2" t="s" s="206">
        <v>300</v>
      </c>
      <c r="O2" t="s" s="206">
        <v>301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ht="12.75" customHeight="1">
      <c r="A3" s="207">
        <v>34121</v>
      </c>
      <c r="B3" s="208">
        <v>461</v>
      </c>
      <c r="C3" s="208">
        <v>514</v>
      </c>
      <c r="D3" s="208">
        <v>448</v>
      </c>
      <c r="E3" s="208">
        <v>356</v>
      </c>
      <c r="F3" s="209"/>
      <c r="G3" s="209"/>
      <c r="H3" s="209"/>
      <c r="I3" s="209"/>
      <c r="J3" s="209"/>
      <c r="K3" s="209"/>
      <c r="L3" s="209"/>
      <c r="M3" s="209"/>
      <c r="N3" s="202">
        <f>D3-E3</f>
        <v>92</v>
      </c>
      <c r="O3" s="202">
        <f>D3-B3</f>
        <v>-13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ht="12.75" customHeight="1">
      <c r="A4" s="210">
        <v>34151</v>
      </c>
      <c r="B4" s="79">
        <v>505</v>
      </c>
      <c r="C4" s="79">
        <v>552</v>
      </c>
      <c r="D4" s="79">
        <v>463</v>
      </c>
      <c r="E4" s="79">
        <v>362</v>
      </c>
      <c r="F4" s="2"/>
      <c r="G4" s="2"/>
      <c r="H4" s="2"/>
      <c r="I4" s="2"/>
      <c r="J4" s="2"/>
      <c r="K4" s="2"/>
      <c r="L4" s="2"/>
      <c r="M4" s="2"/>
      <c r="N4" s="88">
        <f>D4-E4</f>
        <v>101</v>
      </c>
      <c r="O4" s="88">
        <f>D4-B4</f>
        <v>-42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ht="12.75" customHeight="1">
      <c r="A5" s="210">
        <v>34182</v>
      </c>
      <c r="B5" s="79">
        <v>483</v>
      </c>
      <c r="C5" s="79">
        <v>554</v>
      </c>
      <c r="D5" s="79">
        <v>455</v>
      </c>
      <c r="E5" s="79">
        <v>356</v>
      </c>
      <c r="F5" s="2"/>
      <c r="G5" s="2"/>
      <c r="H5" s="2"/>
      <c r="I5" s="2"/>
      <c r="J5" s="2"/>
      <c r="K5" s="2"/>
      <c r="L5" s="2"/>
      <c r="M5" s="2"/>
      <c r="N5" s="88">
        <f>D5-E5</f>
        <v>99</v>
      </c>
      <c r="O5" s="88">
        <f>D5-B5</f>
        <v>-28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ht="12.75" customHeight="1">
      <c r="A6" s="210">
        <v>34213</v>
      </c>
      <c r="B6" s="79">
        <v>489</v>
      </c>
      <c r="C6" s="79">
        <v>558</v>
      </c>
      <c r="D6" s="79">
        <v>466</v>
      </c>
      <c r="E6" s="79">
        <v>352</v>
      </c>
      <c r="F6" s="2"/>
      <c r="G6" s="2"/>
      <c r="H6" s="2"/>
      <c r="I6" s="2"/>
      <c r="J6" s="2"/>
      <c r="K6" s="2"/>
      <c r="L6" s="2"/>
      <c r="M6" s="2"/>
      <c r="N6" s="88">
        <f>D6-E6</f>
        <v>114</v>
      </c>
      <c r="O6" s="88">
        <f>D6-B6</f>
        <v>-23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ht="12.75" customHeight="1">
      <c r="A7" s="210">
        <v>34243</v>
      </c>
      <c r="B7" s="79">
        <v>491</v>
      </c>
      <c r="C7" s="79">
        <v>592</v>
      </c>
      <c r="D7" s="79">
        <v>476</v>
      </c>
      <c r="E7" s="79">
        <v>333</v>
      </c>
      <c r="F7" s="2"/>
      <c r="G7" s="2"/>
      <c r="H7" s="2"/>
      <c r="I7" s="2"/>
      <c r="J7" s="2"/>
      <c r="K7" s="2"/>
      <c r="L7" s="2"/>
      <c r="M7" s="2"/>
      <c r="N7" s="88">
        <f>D7-E7</f>
        <v>143</v>
      </c>
      <c r="O7" s="88">
        <f>D7-B7</f>
        <v>-15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ht="12.75" customHeight="1">
      <c r="A8" s="210">
        <v>34274</v>
      </c>
      <c r="B8" s="79">
        <v>536</v>
      </c>
      <c r="C8" s="79">
        <v>625</v>
      </c>
      <c r="D8" s="79">
        <v>527</v>
      </c>
      <c r="E8" s="79">
        <v>357</v>
      </c>
      <c r="F8" s="2"/>
      <c r="G8" s="2"/>
      <c r="H8" s="2"/>
      <c r="I8" s="2"/>
      <c r="J8" s="2"/>
      <c r="K8" s="2"/>
      <c r="L8" s="2"/>
      <c r="M8" s="2"/>
      <c r="N8" s="88">
        <f>D8-E8</f>
        <v>170</v>
      </c>
      <c r="O8" s="88">
        <f>D8-B8</f>
        <v>-9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ht="12.75" customHeight="1">
      <c r="A9" s="210">
        <v>34304</v>
      </c>
      <c r="B9" s="79">
        <v>589</v>
      </c>
      <c r="C9" s="79">
        <v>715</v>
      </c>
      <c r="D9" s="79">
        <v>576</v>
      </c>
      <c r="E9" s="79">
        <v>411</v>
      </c>
      <c r="F9" s="2"/>
      <c r="G9" s="2"/>
      <c r="H9" s="2"/>
      <c r="I9" s="2"/>
      <c r="J9" s="2"/>
      <c r="K9" s="2"/>
      <c r="L9" s="2"/>
      <c r="M9" s="2"/>
      <c r="N9" s="88">
        <f>D9-E9</f>
        <v>165</v>
      </c>
      <c r="O9" s="88">
        <f>D9-B9</f>
        <v>-13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ht="12.75" customHeight="1">
      <c r="A10" s="210">
        <v>34335</v>
      </c>
      <c r="B10" s="79">
        <v>602</v>
      </c>
      <c r="C10" s="79">
        <v>697</v>
      </c>
      <c r="D10" s="79">
        <v>596</v>
      </c>
      <c r="E10" s="79">
        <v>404</v>
      </c>
      <c r="F10" s="2"/>
      <c r="G10" s="2"/>
      <c r="H10" s="2"/>
      <c r="I10" s="2"/>
      <c r="J10" s="2"/>
      <c r="K10" s="2"/>
      <c r="L10" s="2"/>
      <c r="M10" s="2"/>
      <c r="N10" s="88">
        <f>D10-E10</f>
        <v>192</v>
      </c>
      <c r="O10" s="88">
        <f>D10-B10</f>
        <v>-6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ht="12.75" customHeight="1">
      <c r="A11" s="210">
        <v>34366</v>
      </c>
      <c r="B11" s="79">
        <v>577</v>
      </c>
      <c r="C11" s="79">
        <v>622</v>
      </c>
      <c r="D11" s="79">
        <v>577</v>
      </c>
      <c r="E11" s="79">
        <v>387</v>
      </c>
      <c r="F11" s="2"/>
      <c r="G11" s="2"/>
      <c r="H11" s="2"/>
      <c r="I11" s="2"/>
      <c r="J11" s="2"/>
      <c r="K11" s="2"/>
      <c r="L11" s="2"/>
      <c r="M11" s="2"/>
      <c r="N11" s="88">
        <f>D11-E11</f>
        <v>190</v>
      </c>
      <c r="O11" s="88">
        <f>D11-B11</f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ht="12.75" customHeight="1">
      <c r="A12" s="210">
        <v>34394</v>
      </c>
      <c r="B12" s="79">
        <v>586</v>
      </c>
      <c r="C12" s="79">
        <v>603</v>
      </c>
      <c r="D12" s="79">
        <v>584</v>
      </c>
      <c r="E12" s="79">
        <v>395</v>
      </c>
      <c r="F12" s="2"/>
      <c r="G12" s="2"/>
      <c r="H12" s="2"/>
      <c r="I12" s="2"/>
      <c r="J12" s="2"/>
      <c r="K12" s="2"/>
      <c r="L12" s="2"/>
      <c r="M12" s="2"/>
      <c r="N12" s="88">
        <f>D12-E12</f>
        <v>189</v>
      </c>
      <c r="O12" s="88">
        <f>D12-B12</f>
        <v>-2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ht="12.75" customHeight="1">
      <c r="A13" s="210">
        <v>34425</v>
      </c>
      <c r="B13" s="79">
        <v>584</v>
      </c>
      <c r="C13" s="79">
        <v>593</v>
      </c>
      <c r="D13" s="79">
        <v>581</v>
      </c>
      <c r="E13" s="79">
        <v>434</v>
      </c>
      <c r="F13" s="2"/>
      <c r="G13" s="2"/>
      <c r="H13" s="2"/>
      <c r="I13" s="2"/>
      <c r="J13" s="2"/>
      <c r="K13" s="2"/>
      <c r="L13" s="2"/>
      <c r="M13" s="2"/>
      <c r="N13" s="88">
        <f>D13-E13</f>
        <v>147</v>
      </c>
      <c r="O13" s="88">
        <f>D13-B13</f>
        <v>-3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ht="12.75" customHeight="1">
      <c r="A14" s="210">
        <v>34455</v>
      </c>
      <c r="B14" s="79">
        <v>594</v>
      </c>
      <c r="C14" s="79">
        <v>604</v>
      </c>
      <c r="D14" s="79">
        <v>597</v>
      </c>
      <c r="E14" s="79">
        <v>488</v>
      </c>
      <c r="F14" s="2"/>
      <c r="G14" s="2"/>
      <c r="H14" s="2"/>
      <c r="I14" s="2"/>
      <c r="J14" s="2"/>
      <c r="K14" s="2"/>
      <c r="L14" s="2"/>
      <c r="M14" s="2"/>
      <c r="N14" s="88">
        <f>D14-E14</f>
        <v>109</v>
      </c>
      <c r="O14" s="88">
        <f>D14-B14</f>
        <v>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ht="12.75" customHeight="1">
      <c r="A15" s="210">
        <v>34486</v>
      </c>
      <c r="B15" s="79">
        <v>571</v>
      </c>
      <c r="C15" s="79">
        <v>608</v>
      </c>
      <c r="D15" s="79">
        <v>571</v>
      </c>
      <c r="E15" s="79">
        <v>508</v>
      </c>
      <c r="F15" s="2"/>
      <c r="G15" s="2"/>
      <c r="H15" s="2"/>
      <c r="I15" s="2"/>
      <c r="J15" s="2"/>
      <c r="K15" s="2"/>
      <c r="L15" s="2"/>
      <c r="M15" s="2"/>
      <c r="N15" s="88">
        <f>D15-E15</f>
        <v>63</v>
      </c>
      <c r="O15" s="88">
        <f>D15-B15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ht="12.75" customHeight="1">
      <c r="A16" s="210">
        <v>34516</v>
      </c>
      <c r="B16" s="79">
        <v>560</v>
      </c>
      <c r="C16" s="79">
        <v>586</v>
      </c>
      <c r="D16" s="79">
        <v>574</v>
      </c>
      <c r="E16" s="79">
        <v>494</v>
      </c>
      <c r="F16" s="2"/>
      <c r="G16" s="2"/>
      <c r="H16" s="2"/>
      <c r="I16" s="2"/>
      <c r="J16" s="2"/>
      <c r="K16" s="2"/>
      <c r="L16" s="2"/>
      <c r="M16" s="2"/>
      <c r="N16" s="88">
        <f>D16-E16</f>
        <v>80</v>
      </c>
      <c r="O16" s="88">
        <f>D16-B16</f>
        <v>14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ht="12.75" customHeight="1">
      <c r="A17" s="210">
        <v>34547</v>
      </c>
      <c r="B17" s="79">
        <v>600</v>
      </c>
      <c r="C17" s="79">
        <v>604</v>
      </c>
      <c r="D17" s="79">
        <v>613</v>
      </c>
      <c r="E17" s="79">
        <v>575</v>
      </c>
      <c r="F17" s="2"/>
      <c r="G17" s="2"/>
      <c r="H17" s="2"/>
      <c r="I17" s="2"/>
      <c r="J17" s="2"/>
      <c r="K17" s="2"/>
      <c r="L17" s="2"/>
      <c r="M17" s="2"/>
      <c r="N17" s="88">
        <f>D17-E17</f>
        <v>38</v>
      </c>
      <c r="O17" s="88">
        <f>D17-B17</f>
        <v>13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ht="12.75" customHeight="1">
      <c r="A18" s="210">
        <v>34578</v>
      </c>
      <c r="B18" s="79">
        <v>672</v>
      </c>
      <c r="C18" s="79">
        <v>674</v>
      </c>
      <c r="D18" s="79">
        <v>660</v>
      </c>
      <c r="E18" s="79">
        <v>614</v>
      </c>
      <c r="F18" s="2"/>
      <c r="G18" s="2"/>
      <c r="H18" s="2"/>
      <c r="I18" s="2"/>
      <c r="J18" s="2"/>
      <c r="K18" s="2"/>
      <c r="L18" s="2"/>
      <c r="M18" s="2"/>
      <c r="N18" s="88">
        <f>D18-E18</f>
        <v>46</v>
      </c>
      <c r="O18" s="88">
        <f>D18-B18</f>
        <v>-12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ht="12.75" customHeight="1">
      <c r="A19" s="210">
        <v>34608</v>
      </c>
      <c r="B19" s="79">
        <v>642</v>
      </c>
      <c r="C19" s="79">
        <v>651</v>
      </c>
      <c r="D19" s="79">
        <v>637</v>
      </c>
      <c r="E19" s="79">
        <v>616</v>
      </c>
      <c r="F19" s="2"/>
      <c r="G19" s="2"/>
      <c r="H19" s="2"/>
      <c r="I19" s="2"/>
      <c r="J19" s="2"/>
      <c r="K19" s="2"/>
      <c r="L19" s="2"/>
      <c r="M19" s="2"/>
      <c r="N19" s="88">
        <f>D19-E19</f>
        <v>21</v>
      </c>
      <c r="O19" s="88">
        <f>D19-B19</f>
        <v>-5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ht="12.75" customHeight="1">
      <c r="A20" s="210">
        <v>34639</v>
      </c>
      <c r="B20" s="79">
        <v>706</v>
      </c>
      <c r="C20" s="79">
        <v>696</v>
      </c>
      <c r="D20" s="79">
        <v>707</v>
      </c>
      <c r="E20" s="79">
        <v>707</v>
      </c>
      <c r="F20" s="2"/>
      <c r="G20" s="2"/>
      <c r="H20" s="2"/>
      <c r="I20" s="2"/>
      <c r="J20" s="2"/>
      <c r="K20" s="2"/>
      <c r="L20" s="2"/>
      <c r="M20" s="2"/>
      <c r="N20" s="88">
        <f>D20-E20</f>
        <v>0</v>
      </c>
      <c r="O20" s="88">
        <f>D20-B20</f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ht="12.75" customHeight="1">
      <c r="A21" s="210">
        <v>34669</v>
      </c>
      <c r="B21" s="79">
        <v>693</v>
      </c>
      <c r="C21" s="79">
        <v>691</v>
      </c>
      <c r="D21" s="79">
        <v>693</v>
      </c>
      <c r="E21" s="79">
        <v>719</v>
      </c>
      <c r="F21" s="2"/>
      <c r="G21" s="2"/>
      <c r="H21" s="2"/>
      <c r="I21" s="2"/>
      <c r="J21" s="2"/>
      <c r="K21" s="2"/>
      <c r="L21" s="2"/>
      <c r="M21" s="2"/>
      <c r="N21" s="88">
        <f>D21-E21</f>
        <v>-26</v>
      </c>
      <c r="O21" s="88">
        <f>D21-B21</f>
        <v>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ht="12.75" customHeight="1">
      <c r="A22" s="210">
        <v>34700</v>
      </c>
      <c r="B22" s="79">
        <v>674</v>
      </c>
      <c r="C22" s="79">
        <v>672</v>
      </c>
      <c r="D22" s="79">
        <v>674</v>
      </c>
      <c r="E22" s="79">
        <v>655</v>
      </c>
      <c r="F22" s="2"/>
      <c r="G22" s="2"/>
      <c r="H22" s="2"/>
      <c r="I22" s="2"/>
      <c r="J22" s="2"/>
      <c r="K22" s="2"/>
      <c r="L22" s="2"/>
      <c r="M22" s="2"/>
      <c r="N22" s="88">
        <f>D22-E22</f>
        <v>19</v>
      </c>
      <c r="O22" s="88">
        <f>D22-B22</f>
        <v>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ht="12.75" customHeight="1">
      <c r="A23" s="210">
        <v>34731</v>
      </c>
      <c r="B23" s="79">
        <v>663</v>
      </c>
      <c r="C23" s="79">
        <v>654</v>
      </c>
      <c r="D23" s="79">
        <v>670</v>
      </c>
      <c r="E23" s="79">
        <v>661</v>
      </c>
      <c r="F23" s="2"/>
      <c r="G23" s="2"/>
      <c r="H23" s="2"/>
      <c r="I23" s="2"/>
      <c r="J23" s="2"/>
      <c r="K23" s="2"/>
      <c r="L23" s="2"/>
      <c r="M23" s="2"/>
      <c r="N23" s="88">
        <f>D23-E23</f>
        <v>9</v>
      </c>
      <c r="O23" s="88">
        <f>D23-B23</f>
        <v>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ht="12.75" customHeight="1">
      <c r="A24" s="210">
        <v>34759</v>
      </c>
      <c r="B24" s="79">
        <v>652</v>
      </c>
      <c r="C24" s="79">
        <v>676</v>
      </c>
      <c r="D24" s="79">
        <v>664</v>
      </c>
      <c r="E24" s="79">
        <v>687</v>
      </c>
      <c r="F24" s="2"/>
      <c r="G24" s="2"/>
      <c r="H24" s="2"/>
      <c r="I24" s="2"/>
      <c r="J24" s="2"/>
      <c r="K24" s="2"/>
      <c r="L24" s="2"/>
      <c r="M24" s="2"/>
      <c r="N24" s="88">
        <f>D24-E24</f>
        <v>-23</v>
      </c>
      <c r="O24" s="88">
        <f>D24-B24</f>
        <v>12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ht="12.75" customHeight="1">
      <c r="A25" s="210">
        <v>34790</v>
      </c>
      <c r="B25" s="79">
        <v>610</v>
      </c>
      <c r="C25" s="79">
        <v>649</v>
      </c>
      <c r="D25" s="79">
        <v>614</v>
      </c>
      <c r="E25" s="79">
        <v>625</v>
      </c>
      <c r="F25" s="2"/>
      <c r="G25" s="2"/>
      <c r="H25" s="2"/>
      <c r="I25" s="2"/>
      <c r="J25" s="2"/>
      <c r="K25" s="2"/>
      <c r="L25" s="2"/>
      <c r="M25" s="2"/>
      <c r="N25" s="88">
        <f>D25-E25</f>
        <v>-11</v>
      </c>
      <c r="O25" s="88">
        <f>D25-B25</f>
        <v>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ht="12.75" customHeight="1">
      <c r="A26" s="210">
        <v>34820</v>
      </c>
      <c r="B26" s="79">
        <v>595</v>
      </c>
      <c r="C26" s="79">
        <v>660</v>
      </c>
      <c r="D26" s="79">
        <v>599</v>
      </c>
      <c r="E26" s="79">
        <v>611</v>
      </c>
      <c r="F26" s="2"/>
      <c r="G26" s="2"/>
      <c r="H26" s="2"/>
      <c r="I26" s="2"/>
      <c r="J26" s="2"/>
      <c r="K26" s="2"/>
      <c r="L26" s="2"/>
      <c r="M26" s="2"/>
      <c r="N26" s="88">
        <f>D26-E26</f>
        <v>-12</v>
      </c>
      <c r="O26" s="88">
        <f>D26-B26</f>
        <v>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ht="12.75" customHeight="1">
      <c r="A27" s="210">
        <v>34851</v>
      </c>
      <c r="B27" s="79">
        <v>611</v>
      </c>
      <c r="C27" s="79">
        <v>717</v>
      </c>
      <c r="D27" s="79">
        <v>611</v>
      </c>
      <c r="E27" s="79">
        <v>631</v>
      </c>
      <c r="F27" s="2"/>
      <c r="G27" s="2"/>
      <c r="H27" s="2"/>
      <c r="I27" s="2"/>
      <c r="J27" s="2"/>
      <c r="K27" s="2"/>
      <c r="L27" s="2"/>
      <c r="M27" s="2"/>
      <c r="N27" s="88">
        <f>D27-E27</f>
        <v>-20</v>
      </c>
      <c r="O27" s="88">
        <f>D27-B27</f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ht="12.75" customHeight="1">
      <c r="A28" s="210">
        <v>34881</v>
      </c>
      <c r="B28" s="79">
        <v>626</v>
      </c>
      <c r="C28" s="79">
        <v>787</v>
      </c>
      <c r="D28" s="79">
        <v>617</v>
      </c>
      <c r="E28" s="79">
        <v>655</v>
      </c>
      <c r="F28" s="2"/>
      <c r="G28" s="2"/>
      <c r="H28" s="2"/>
      <c r="I28" s="2"/>
      <c r="J28" s="2"/>
      <c r="K28" s="2"/>
      <c r="L28" s="2"/>
      <c r="M28" s="2"/>
      <c r="N28" s="88">
        <f>D28-E28</f>
        <v>-38</v>
      </c>
      <c r="O28" s="88">
        <f>D28-B28</f>
        <v>-9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ht="12.75" customHeight="1">
      <c r="A29" s="210">
        <v>34912</v>
      </c>
      <c r="B29" s="79">
        <v>616</v>
      </c>
      <c r="C29" s="79">
        <v>749</v>
      </c>
      <c r="D29" s="79">
        <v>587</v>
      </c>
      <c r="E29" s="79">
        <v>616</v>
      </c>
      <c r="F29" s="2"/>
      <c r="G29" s="2"/>
      <c r="H29" s="2"/>
      <c r="I29" s="2"/>
      <c r="J29" s="2"/>
      <c r="K29" s="2"/>
      <c r="L29" s="2"/>
      <c r="M29" s="2"/>
      <c r="N29" s="88">
        <f>D29-E29</f>
        <v>-29</v>
      </c>
      <c r="O29" s="88">
        <f>D29-B29</f>
        <v>-29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ht="12.75" customHeight="1">
      <c r="A30" s="210">
        <v>34943</v>
      </c>
      <c r="B30" s="79">
        <v>614</v>
      </c>
      <c r="C30" s="79">
        <v>691</v>
      </c>
      <c r="D30" s="79">
        <v>570</v>
      </c>
      <c r="E30" s="79">
        <v>586</v>
      </c>
      <c r="F30" s="2"/>
      <c r="G30" s="2"/>
      <c r="H30" s="2"/>
      <c r="I30" s="2"/>
      <c r="J30" s="2"/>
      <c r="K30" s="2"/>
      <c r="L30" s="2"/>
      <c r="M30" s="2"/>
      <c r="N30" s="88">
        <f>D30-E30</f>
        <v>-16</v>
      </c>
      <c r="O30" s="88">
        <f>D30-B30</f>
        <v>-44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ht="12.75" customHeight="1">
      <c r="A31" s="210">
        <v>34973</v>
      </c>
      <c r="B31" s="79">
        <v>638</v>
      </c>
      <c r="C31" s="79">
        <v>714</v>
      </c>
      <c r="D31" s="79">
        <v>606</v>
      </c>
      <c r="E31" s="79">
        <v>615</v>
      </c>
      <c r="F31" s="2"/>
      <c r="G31" s="2"/>
      <c r="H31" s="2"/>
      <c r="I31" s="2"/>
      <c r="J31" s="2"/>
      <c r="K31" s="2"/>
      <c r="L31" s="2"/>
      <c r="M31" s="2"/>
      <c r="N31" s="88">
        <f>D31-E31</f>
        <v>-9</v>
      </c>
      <c r="O31" s="88">
        <f>D31-B31</f>
        <v>-32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ht="12.75" customHeight="1">
      <c r="A32" s="210">
        <v>35004</v>
      </c>
      <c r="B32" s="79">
        <v>623</v>
      </c>
      <c r="C32" s="79">
        <v>700</v>
      </c>
      <c r="D32" s="79">
        <v>590</v>
      </c>
      <c r="E32" s="79">
        <v>607</v>
      </c>
      <c r="F32" s="2"/>
      <c r="G32" s="2"/>
      <c r="H32" s="2"/>
      <c r="I32" s="2"/>
      <c r="J32" s="2"/>
      <c r="K32" s="2"/>
      <c r="L32" s="2"/>
      <c r="M32" s="2"/>
      <c r="N32" s="88">
        <f>D32-E32</f>
        <v>-17</v>
      </c>
      <c r="O32" s="88">
        <f>D32-B32</f>
        <v>-33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ht="12.75" customHeight="1">
      <c r="A33" s="210">
        <v>35034</v>
      </c>
      <c r="B33" s="79">
        <v>579</v>
      </c>
      <c r="C33" s="79">
        <v>651</v>
      </c>
      <c r="D33" s="79">
        <v>568</v>
      </c>
      <c r="E33" s="79">
        <v>590</v>
      </c>
      <c r="F33" s="2"/>
      <c r="G33" s="2"/>
      <c r="H33" s="2"/>
      <c r="I33" s="2"/>
      <c r="J33" s="2"/>
      <c r="K33" s="2"/>
      <c r="L33" s="2"/>
      <c r="M33" s="2"/>
      <c r="N33" s="88">
        <f>D33-E33</f>
        <v>-22</v>
      </c>
      <c r="O33" s="88">
        <f>D33-B33</f>
        <v>-11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ht="12.75" customHeight="1">
      <c r="A34" s="210">
        <v>35065</v>
      </c>
      <c r="B34" s="79">
        <v>554</v>
      </c>
      <c r="C34" s="79">
        <v>614</v>
      </c>
      <c r="D34" s="79">
        <v>544</v>
      </c>
      <c r="E34" s="79">
        <v>535</v>
      </c>
      <c r="F34" s="2"/>
      <c r="G34" s="2"/>
      <c r="H34" s="2"/>
      <c r="I34" s="2"/>
      <c r="J34" s="2"/>
      <c r="K34" s="2"/>
      <c r="L34" s="2"/>
      <c r="M34" s="2"/>
      <c r="N34" s="88">
        <f>D34-E34</f>
        <v>9</v>
      </c>
      <c r="O34" s="88">
        <f>D34-B34</f>
        <v>-10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ht="12.75" customHeight="1">
      <c r="A35" s="210">
        <v>35096</v>
      </c>
      <c r="B35" s="79">
        <v>548</v>
      </c>
      <c r="C35" s="79">
        <v>597</v>
      </c>
      <c r="D35" s="79">
        <v>524</v>
      </c>
      <c r="E35" s="79">
        <v>518</v>
      </c>
      <c r="F35" s="2"/>
      <c r="G35" s="2"/>
      <c r="H35" s="2"/>
      <c r="I35" s="2"/>
      <c r="J35" s="2"/>
      <c r="K35" s="2"/>
      <c r="L35" s="2"/>
      <c r="M35" s="2"/>
      <c r="N35" s="88">
        <f>D35-E35</f>
        <v>6</v>
      </c>
      <c r="O35" s="88">
        <f>D35-B35</f>
        <v>-24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ht="12.75" customHeight="1">
      <c r="A36" s="210">
        <v>35125</v>
      </c>
      <c r="B36" s="79">
        <v>538</v>
      </c>
      <c r="C36" s="79">
        <v>567</v>
      </c>
      <c r="D36" s="79">
        <v>519</v>
      </c>
      <c r="E36" s="79">
        <v>519</v>
      </c>
      <c r="F36" s="2"/>
      <c r="G36" s="2"/>
      <c r="H36" s="2"/>
      <c r="I36" s="2"/>
      <c r="J36" s="2"/>
      <c r="K36" s="2"/>
      <c r="L36" s="2"/>
      <c r="M36" s="2"/>
      <c r="N36" s="88">
        <f>D36-E36</f>
        <v>0</v>
      </c>
      <c r="O36" s="88">
        <f>D36-B36</f>
        <v>-19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ht="12.75" customHeight="1">
      <c r="A37" s="210">
        <v>35156</v>
      </c>
      <c r="B37" s="79">
        <v>582</v>
      </c>
      <c r="C37" s="79">
        <v>614</v>
      </c>
      <c r="D37" s="79">
        <v>574</v>
      </c>
      <c r="E37" s="79">
        <v>562</v>
      </c>
      <c r="F37" s="2"/>
      <c r="G37" s="2"/>
      <c r="H37" s="2"/>
      <c r="I37" s="2"/>
      <c r="J37" s="2"/>
      <c r="K37" s="2"/>
      <c r="L37" s="2"/>
      <c r="M37" s="2"/>
      <c r="N37" s="88">
        <f>D37-E37</f>
        <v>12</v>
      </c>
      <c r="O37" s="88">
        <f>D37-B37</f>
        <v>-8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ht="12.75" customHeight="1">
      <c r="A38" s="210">
        <v>35186</v>
      </c>
      <c r="B38" s="79">
        <v>591</v>
      </c>
      <c r="C38" s="79">
        <v>618</v>
      </c>
      <c r="D38" s="79">
        <v>596</v>
      </c>
      <c r="E38" s="79">
        <v>552</v>
      </c>
      <c r="F38" s="2"/>
      <c r="G38" s="2"/>
      <c r="H38" s="2"/>
      <c r="I38" s="2"/>
      <c r="J38" s="2"/>
      <c r="K38" s="2"/>
      <c r="L38" s="2"/>
      <c r="M38" s="2"/>
      <c r="N38" s="88">
        <f>D38-E38</f>
        <v>44</v>
      </c>
      <c r="O38" s="88">
        <f>D38-B38</f>
        <v>5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ht="12.75" customHeight="1">
      <c r="A39" s="210">
        <v>35217</v>
      </c>
      <c r="B39" s="79">
        <v>563</v>
      </c>
      <c r="C39" s="79">
        <v>577</v>
      </c>
      <c r="D39" s="79">
        <v>570</v>
      </c>
      <c r="E39" s="79">
        <v>508</v>
      </c>
      <c r="F39" s="2"/>
      <c r="G39" s="2"/>
      <c r="H39" s="2"/>
      <c r="I39" s="2"/>
      <c r="J39" s="2"/>
      <c r="K39" s="2"/>
      <c r="L39" s="2"/>
      <c r="M39" s="2"/>
      <c r="N39" s="88">
        <f>D39-E39</f>
        <v>62</v>
      </c>
      <c r="O39" s="88">
        <f>D39-B39</f>
        <v>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ht="12.75" customHeight="1">
      <c r="A40" s="210">
        <v>35247</v>
      </c>
      <c r="B40" s="79">
        <v>549</v>
      </c>
      <c r="C40" s="79">
        <v>578</v>
      </c>
      <c r="D40" s="79">
        <v>555</v>
      </c>
      <c r="E40" s="79">
        <v>476</v>
      </c>
      <c r="F40" s="2"/>
      <c r="G40" s="2"/>
      <c r="H40" s="2"/>
      <c r="I40" s="2"/>
      <c r="J40" s="2"/>
      <c r="K40" s="2"/>
      <c r="L40" s="2"/>
      <c r="M40" s="2"/>
      <c r="N40" s="88">
        <f>D40-E40</f>
        <v>79</v>
      </c>
      <c r="O40" s="88">
        <f>D40-B40</f>
        <v>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ht="12.75" customHeight="1">
      <c r="A41" s="210">
        <v>35278</v>
      </c>
      <c r="B41" s="79">
        <v>565</v>
      </c>
      <c r="C41" s="79">
        <v>583</v>
      </c>
      <c r="D41" s="79">
        <v>567</v>
      </c>
      <c r="E41" s="79">
        <v>513</v>
      </c>
      <c r="F41" s="2"/>
      <c r="G41" s="2"/>
      <c r="H41" s="2"/>
      <c r="I41" s="2"/>
      <c r="J41" s="2"/>
      <c r="K41" s="2"/>
      <c r="L41" s="2"/>
      <c r="M41" s="2"/>
      <c r="N41" s="88">
        <f>D41-E41</f>
        <v>54</v>
      </c>
      <c r="O41" s="88">
        <f>D41-B41</f>
        <v>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ht="12.75" customHeight="1">
      <c r="A42" s="210">
        <v>35309</v>
      </c>
      <c r="B42" s="79">
        <v>569</v>
      </c>
      <c r="C42" s="79">
        <v>588</v>
      </c>
      <c r="D42" s="79">
        <v>580</v>
      </c>
      <c r="E42" s="79">
        <v>545</v>
      </c>
      <c r="F42" s="2"/>
      <c r="G42" s="2"/>
      <c r="H42" s="2"/>
      <c r="I42" s="2"/>
      <c r="J42" s="2"/>
      <c r="K42" s="2"/>
      <c r="L42" s="2"/>
      <c r="M42" s="2"/>
      <c r="N42" s="88">
        <f>D42-E42</f>
        <v>35</v>
      </c>
      <c r="O42" s="88">
        <f>D42-B42</f>
        <v>11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ht="12.75" customHeight="1">
      <c r="A43" s="210">
        <v>35339</v>
      </c>
      <c r="B43" s="79">
        <v>528</v>
      </c>
      <c r="C43" s="79">
        <v>539</v>
      </c>
      <c r="D43" s="79">
        <v>551</v>
      </c>
      <c r="E43" s="79">
        <v>532</v>
      </c>
      <c r="F43" s="2"/>
      <c r="G43" s="2"/>
      <c r="H43" s="2"/>
      <c r="I43" s="2"/>
      <c r="J43" s="2"/>
      <c r="K43" s="2"/>
      <c r="L43" s="2"/>
      <c r="M43" s="2"/>
      <c r="N43" s="88">
        <f>D43-E43</f>
        <v>19</v>
      </c>
      <c r="O43" s="88">
        <f>D43-B43</f>
        <v>23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ht="12.75" customHeight="1">
      <c r="A44" s="210">
        <v>35370</v>
      </c>
      <c r="B44" s="79">
        <v>517</v>
      </c>
      <c r="C44" s="79">
        <v>523</v>
      </c>
      <c r="D44" s="79">
        <v>550</v>
      </c>
      <c r="E44" s="79">
        <v>550</v>
      </c>
      <c r="F44" s="2"/>
      <c r="G44" s="2"/>
      <c r="H44" s="2"/>
      <c r="I44" s="2"/>
      <c r="J44" s="2"/>
      <c r="K44" s="2"/>
      <c r="L44" s="2"/>
      <c r="M44" s="2"/>
      <c r="N44" s="88">
        <f>D44-E44</f>
        <v>0</v>
      </c>
      <c r="O44" s="88">
        <f>D44-B44</f>
        <v>33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ht="12.75" customHeight="1">
      <c r="A45" s="210">
        <v>35400</v>
      </c>
      <c r="B45" s="79">
        <v>514</v>
      </c>
      <c r="C45" s="79">
        <v>513</v>
      </c>
      <c r="D45" s="79">
        <v>534</v>
      </c>
      <c r="E45" s="79">
        <v>561</v>
      </c>
      <c r="F45" s="2"/>
      <c r="G45" s="2"/>
      <c r="H45" s="2"/>
      <c r="I45" s="2"/>
      <c r="J45" s="2"/>
      <c r="K45" s="2"/>
      <c r="L45" s="2"/>
      <c r="M45" s="2"/>
      <c r="N45" s="88">
        <f>D45-E45</f>
        <v>-27</v>
      </c>
      <c r="O45" s="88">
        <f>D45-B45</f>
        <v>20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ht="12.75" customHeight="1">
      <c r="A46" s="210">
        <v>35431</v>
      </c>
      <c r="B46" s="79">
        <v>534</v>
      </c>
      <c r="C46" s="79">
        <v>520</v>
      </c>
      <c r="D46" s="79">
        <v>542</v>
      </c>
      <c r="E46" s="79">
        <v>567</v>
      </c>
      <c r="F46" s="2"/>
      <c r="G46" s="2"/>
      <c r="H46" s="2"/>
      <c r="I46" s="2"/>
      <c r="J46" s="79">
        <v>490</v>
      </c>
      <c r="K46" s="2"/>
      <c r="L46" s="2"/>
      <c r="M46" s="2"/>
      <c r="N46" s="88">
        <f>D46-E46</f>
        <v>-25</v>
      </c>
      <c r="O46" s="88">
        <f>D46-B46</f>
        <v>8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ht="12.75" customHeight="1">
      <c r="A47" s="210">
        <v>35462</v>
      </c>
      <c r="B47" s="79">
        <v>527</v>
      </c>
      <c r="C47" s="79">
        <v>506</v>
      </c>
      <c r="D47" s="79">
        <v>527</v>
      </c>
      <c r="E47" s="79">
        <v>580</v>
      </c>
      <c r="F47" s="2"/>
      <c r="G47" s="2"/>
      <c r="H47" s="2"/>
      <c r="I47" s="2"/>
      <c r="J47" s="79">
        <v>485</v>
      </c>
      <c r="K47" s="2"/>
      <c r="L47" s="2"/>
      <c r="M47" s="2"/>
      <c r="N47" s="88">
        <f>D47-E47</f>
        <v>-53</v>
      </c>
      <c r="O47" s="88">
        <f>D47-B47</f>
        <v>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ht="12.75" customHeight="1">
      <c r="A48" s="210">
        <v>35490</v>
      </c>
      <c r="B48" s="79">
        <v>541</v>
      </c>
      <c r="C48" s="79">
        <v>532</v>
      </c>
      <c r="D48" s="79">
        <v>541</v>
      </c>
      <c r="E48" s="79">
        <v>559</v>
      </c>
      <c r="F48" s="2"/>
      <c r="G48" s="2"/>
      <c r="H48" s="2"/>
      <c r="I48" s="2"/>
      <c r="J48" s="79">
        <v>484</v>
      </c>
      <c r="K48" s="2"/>
      <c r="L48" s="2"/>
      <c r="M48" s="2"/>
      <c r="N48" s="88">
        <f>D48-E48</f>
        <v>-18</v>
      </c>
      <c r="O48" s="88">
        <f>D48-B48</f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ht="12.75" customHeight="1">
      <c r="A49" s="210">
        <v>35521</v>
      </c>
      <c r="B49" s="79">
        <v>541</v>
      </c>
      <c r="C49" s="79">
        <v>568</v>
      </c>
      <c r="D49" s="79">
        <v>544</v>
      </c>
      <c r="E49" s="79">
        <v>562</v>
      </c>
      <c r="F49" s="2"/>
      <c r="G49" s="2"/>
      <c r="H49" s="2"/>
      <c r="I49" s="2"/>
      <c r="J49" s="79">
        <v>494</v>
      </c>
      <c r="K49" s="2"/>
      <c r="L49" s="2"/>
      <c r="M49" s="2"/>
      <c r="N49" s="88">
        <f>D49-E49</f>
        <v>-18</v>
      </c>
      <c r="O49" s="88">
        <f>D49-B49</f>
        <v>3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ht="12.75" customHeight="1">
      <c r="A50" s="210">
        <v>35551</v>
      </c>
      <c r="B50" s="79">
        <v>541</v>
      </c>
      <c r="C50" s="79">
        <v>607</v>
      </c>
      <c r="D50" s="79">
        <v>551</v>
      </c>
      <c r="E50" s="79">
        <v>553</v>
      </c>
      <c r="F50" s="2"/>
      <c r="G50" s="2"/>
      <c r="H50" s="2"/>
      <c r="I50" s="2"/>
      <c r="J50" s="79">
        <v>505</v>
      </c>
      <c r="K50" s="2"/>
      <c r="L50" s="2"/>
      <c r="M50" s="2"/>
      <c r="N50" s="88">
        <f>D50-E50</f>
        <v>-2</v>
      </c>
      <c r="O50" s="88">
        <f>D50-B50</f>
        <v>10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ht="12.75" customHeight="1">
      <c r="A51" s="210">
        <v>35582</v>
      </c>
      <c r="B51" s="79">
        <v>550</v>
      </c>
      <c r="C51" s="79">
        <v>576</v>
      </c>
      <c r="D51" s="79">
        <v>542</v>
      </c>
      <c r="E51" s="79">
        <v>533</v>
      </c>
      <c r="F51" s="2"/>
      <c r="G51" s="2"/>
      <c r="H51" s="2"/>
      <c r="I51" s="2"/>
      <c r="J51" s="79">
        <v>526</v>
      </c>
      <c r="K51" s="2"/>
      <c r="L51" s="2"/>
      <c r="M51" s="2"/>
      <c r="N51" s="88">
        <f>D51-E51</f>
        <v>9</v>
      </c>
      <c r="O51" s="88">
        <f>D51-B51</f>
        <v>-8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ht="12.75" customHeight="1">
      <c r="A52" s="210">
        <v>35612</v>
      </c>
      <c r="B52" s="79">
        <v>535</v>
      </c>
      <c r="C52" s="79">
        <v>573</v>
      </c>
      <c r="D52" s="79">
        <v>517</v>
      </c>
      <c r="E52" s="79">
        <v>498</v>
      </c>
      <c r="F52" s="2"/>
      <c r="G52" s="2"/>
      <c r="H52" s="2"/>
      <c r="I52" s="2"/>
      <c r="J52" s="79">
        <v>532</v>
      </c>
      <c r="K52" s="2"/>
      <c r="L52" s="2"/>
      <c r="M52" s="2"/>
      <c r="N52" s="88">
        <f>D52-E52</f>
        <v>19</v>
      </c>
      <c r="O52" s="88">
        <f>D52-B52</f>
        <v>-18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ht="12.75" customHeight="1">
      <c r="A53" s="210">
        <v>35643</v>
      </c>
      <c r="B53" s="79">
        <v>544</v>
      </c>
      <c r="C53" s="79">
        <v>536</v>
      </c>
      <c r="D53" s="79">
        <v>517</v>
      </c>
      <c r="E53" s="79">
        <v>504</v>
      </c>
      <c r="F53" s="2"/>
      <c r="G53" s="2"/>
      <c r="H53" s="2"/>
      <c r="I53" s="2"/>
      <c r="J53" s="79">
        <v>525</v>
      </c>
      <c r="K53" s="2"/>
      <c r="L53" s="2"/>
      <c r="M53" s="2"/>
      <c r="N53" s="88">
        <f>D53-E53</f>
        <v>13</v>
      </c>
      <c r="O53" s="88">
        <f>D53-B53</f>
        <v>-27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ht="12.75" customHeight="1">
      <c r="A54" s="210">
        <v>35674</v>
      </c>
      <c r="B54" s="79">
        <v>555</v>
      </c>
      <c r="C54" s="79">
        <v>543</v>
      </c>
      <c r="D54" s="79">
        <v>552</v>
      </c>
      <c r="E54" s="79">
        <v>525</v>
      </c>
      <c r="F54" s="2"/>
      <c r="G54" s="2"/>
      <c r="H54" s="2"/>
      <c r="I54" s="2"/>
      <c r="J54" s="79">
        <v>546</v>
      </c>
      <c r="K54" s="2"/>
      <c r="L54" s="2"/>
      <c r="M54" s="2"/>
      <c r="N54" s="88">
        <f>D54-E54</f>
        <v>27</v>
      </c>
      <c r="O54" s="88">
        <f>D54-B54</f>
        <v>-3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ht="12.75" customHeight="1">
      <c r="A55" s="210">
        <v>35704</v>
      </c>
      <c r="B55" s="79">
        <v>611</v>
      </c>
      <c r="C55" s="79">
        <v>628</v>
      </c>
      <c r="D55" s="79">
        <v>624</v>
      </c>
      <c r="E55" s="79">
        <v>547</v>
      </c>
      <c r="F55" s="2"/>
      <c r="G55" s="2"/>
      <c r="H55" s="2"/>
      <c r="I55" s="2"/>
      <c r="J55" s="79">
        <v>611</v>
      </c>
      <c r="K55" s="2"/>
      <c r="L55" s="2"/>
      <c r="M55" s="2"/>
      <c r="N55" s="88">
        <f>D55-E55</f>
        <v>77</v>
      </c>
      <c r="O55" s="88">
        <f>D55-B55</f>
        <v>13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ht="12.75" customHeight="1">
      <c r="A56" s="210">
        <v>35735</v>
      </c>
      <c r="B56" s="79">
        <v>676</v>
      </c>
      <c r="C56" s="79">
        <v>701</v>
      </c>
      <c r="D56" s="79">
        <v>691</v>
      </c>
      <c r="E56" s="79">
        <v>556</v>
      </c>
      <c r="F56" s="2"/>
      <c r="G56" s="2"/>
      <c r="H56" s="2"/>
      <c r="I56" s="2"/>
      <c r="J56" s="79">
        <v>678</v>
      </c>
      <c r="K56" s="2"/>
      <c r="L56" s="2"/>
      <c r="M56" s="2"/>
      <c r="N56" s="88">
        <f>D56-E56</f>
        <v>135</v>
      </c>
      <c r="O56" s="88">
        <f>D56-B56</f>
        <v>15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ht="12.75" customHeight="1">
      <c r="A57" s="210">
        <v>35765</v>
      </c>
      <c r="B57" s="79">
        <v>622</v>
      </c>
      <c r="C57" s="79">
        <v>687</v>
      </c>
      <c r="D57" s="79">
        <v>629</v>
      </c>
      <c r="E57" s="79">
        <v>566</v>
      </c>
      <c r="F57" s="2"/>
      <c r="G57" s="2"/>
      <c r="H57" s="2"/>
      <c r="I57" s="2"/>
      <c r="J57" s="79">
        <v>695</v>
      </c>
      <c r="K57" s="2"/>
      <c r="L57" s="2"/>
      <c r="M57" s="2"/>
      <c r="N57" s="88">
        <f>D57-E57</f>
        <v>63</v>
      </c>
      <c r="O57" s="88">
        <f>D57-B57</f>
        <v>7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ht="12.75" customHeight="1">
      <c r="A58" s="210">
        <v>35796</v>
      </c>
      <c r="B58" s="79">
        <v>625</v>
      </c>
      <c r="C58" s="79">
        <v>667</v>
      </c>
      <c r="D58" s="79">
        <v>631</v>
      </c>
      <c r="E58" s="79">
        <v>621</v>
      </c>
      <c r="F58" s="2"/>
      <c r="G58" s="2"/>
      <c r="H58" s="2"/>
      <c r="I58" s="2"/>
      <c r="J58" s="79">
        <v>711</v>
      </c>
      <c r="K58" s="2"/>
      <c r="L58" s="2"/>
      <c r="M58" s="2"/>
      <c r="N58" s="88">
        <f>D58-E58</f>
        <v>10</v>
      </c>
      <c r="O58" s="88">
        <f>D58-B58</f>
        <v>6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ht="12.75" customHeight="1">
      <c r="A59" s="210">
        <v>35827</v>
      </c>
      <c r="B59" s="79">
        <v>634</v>
      </c>
      <c r="C59" s="79">
        <v>695</v>
      </c>
      <c r="D59" s="79">
        <v>640</v>
      </c>
      <c r="E59" s="79">
        <v>659</v>
      </c>
      <c r="F59" s="2"/>
      <c r="G59" s="2"/>
      <c r="H59" s="2"/>
      <c r="I59" s="2"/>
      <c r="J59" s="79">
        <v>720</v>
      </c>
      <c r="K59" s="2"/>
      <c r="L59" s="2"/>
      <c r="M59" s="2"/>
      <c r="N59" s="88">
        <f>D59-E59</f>
        <v>-19</v>
      </c>
      <c r="O59" s="88">
        <f>D59-B59</f>
        <v>6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ht="12.75" customHeight="1">
      <c r="A60" s="210">
        <v>35855</v>
      </c>
      <c r="B60" s="79">
        <v>652</v>
      </c>
      <c r="C60" s="79">
        <v>760</v>
      </c>
      <c r="D60" s="79">
        <v>656</v>
      </c>
      <c r="E60" s="79">
        <v>671</v>
      </c>
      <c r="F60" s="2"/>
      <c r="G60" s="2"/>
      <c r="H60" s="2"/>
      <c r="I60" s="2"/>
      <c r="J60" s="79">
        <v>728</v>
      </c>
      <c r="K60" s="2"/>
      <c r="L60" s="2"/>
      <c r="M60" s="2"/>
      <c r="N60" s="88">
        <f>D60-E60</f>
        <v>-15</v>
      </c>
      <c r="O60" s="88">
        <f>D60-B60</f>
        <v>4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ht="12.75" customHeight="1">
      <c r="A61" s="211">
        <v>35886</v>
      </c>
      <c r="B61" s="79">
        <v>662</v>
      </c>
      <c r="C61" s="79">
        <v>789</v>
      </c>
      <c r="D61" s="79">
        <v>667</v>
      </c>
      <c r="E61" s="79">
        <v>688</v>
      </c>
      <c r="F61" s="2"/>
      <c r="G61" s="2"/>
      <c r="H61" s="2"/>
      <c r="I61" s="2"/>
      <c r="J61" s="79">
        <v>734</v>
      </c>
      <c r="K61" s="2"/>
      <c r="L61" s="2"/>
      <c r="M61" s="2"/>
      <c r="N61" s="88">
        <f>D61-E61</f>
        <v>-21</v>
      </c>
      <c r="O61" s="88">
        <f>D61-B61</f>
        <v>5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ht="12.75" customHeight="1">
      <c r="A62" s="210">
        <v>35916</v>
      </c>
      <c r="B62" s="79">
        <v>671</v>
      </c>
      <c r="C62" s="79">
        <v>855</v>
      </c>
      <c r="D62" s="79">
        <v>673</v>
      </c>
      <c r="E62" s="79">
        <v>705</v>
      </c>
      <c r="F62" s="2"/>
      <c r="G62" s="2"/>
      <c r="H62" s="2"/>
      <c r="I62" s="2"/>
      <c r="J62" s="79">
        <v>740</v>
      </c>
      <c r="K62" s="2"/>
      <c r="L62" s="2"/>
      <c r="M62" s="2"/>
      <c r="N62" s="88">
        <f>D62-E62</f>
        <v>-32</v>
      </c>
      <c r="O62" s="88">
        <f>D62-B62</f>
        <v>2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ht="12.75" customHeight="1">
      <c r="A63" s="210">
        <v>35947</v>
      </c>
      <c r="B63" s="79">
        <v>629</v>
      </c>
      <c r="C63" s="79">
        <v>815</v>
      </c>
      <c r="D63" s="79">
        <v>627</v>
      </c>
      <c r="E63" s="79">
        <v>633</v>
      </c>
      <c r="F63" s="2"/>
      <c r="G63" s="2"/>
      <c r="H63" s="2"/>
      <c r="I63" s="2"/>
      <c r="J63" s="79">
        <v>749</v>
      </c>
      <c r="K63" s="2"/>
      <c r="L63" s="2"/>
      <c r="M63" s="2"/>
      <c r="N63" s="88">
        <f>D63-E63</f>
        <v>-6</v>
      </c>
      <c r="O63" s="88">
        <f>D63-B63</f>
        <v>-2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ht="12.75" customHeight="1">
      <c r="A64" s="210">
        <v>35977</v>
      </c>
      <c r="B64" s="79">
        <v>612</v>
      </c>
      <c r="C64" s="79">
        <v>784</v>
      </c>
      <c r="D64" s="79">
        <v>607</v>
      </c>
      <c r="E64" s="79">
        <v>661</v>
      </c>
      <c r="F64" s="2"/>
      <c r="G64" s="2"/>
      <c r="H64" s="2"/>
      <c r="I64" s="2"/>
      <c r="J64" s="79">
        <v>771</v>
      </c>
      <c r="K64" s="2"/>
      <c r="L64" s="2"/>
      <c r="M64" s="2"/>
      <c r="N64" s="88">
        <f>D64-E64</f>
        <v>-54</v>
      </c>
      <c r="O64" s="88">
        <f>D64-B64</f>
        <v>-5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ht="12.75" customHeight="1">
      <c r="A65" s="210">
        <v>36008</v>
      </c>
      <c r="B65" s="79">
        <v>592</v>
      </c>
      <c r="C65" s="79">
        <v>724</v>
      </c>
      <c r="D65" s="79">
        <v>588</v>
      </c>
      <c r="E65" s="79">
        <v>674</v>
      </c>
      <c r="F65" s="2"/>
      <c r="G65" s="2"/>
      <c r="H65" s="2"/>
      <c r="I65" s="2"/>
      <c r="J65" s="79">
        <v>759</v>
      </c>
      <c r="K65" s="2"/>
      <c r="L65" s="2"/>
      <c r="M65" s="2"/>
      <c r="N65" s="88">
        <f>D65-E65</f>
        <v>-86</v>
      </c>
      <c r="O65" s="88">
        <f>D65-B65</f>
        <v>-4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ht="12.75" customHeight="1">
      <c r="A66" s="210">
        <v>36039</v>
      </c>
      <c r="B66" s="79">
        <v>615</v>
      </c>
      <c r="C66" s="79">
        <v>651</v>
      </c>
      <c r="D66" s="79">
        <v>616</v>
      </c>
      <c r="E66" s="79">
        <v>703</v>
      </c>
      <c r="F66" s="2"/>
      <c r="G66" s="2"/>
      <c r="H66" s="2"/>
      <c r="I66" s="2"/>
      <c r="J66" s="79">
        <v>763</v>
      </c>
      <c r="K66" s="2"/>
      <c r="L66" s="2"/>
      <c r="M66" s="2"/>
      <c r="N66" s="88">
        <f>D66-E66</f>
        <v>-87</v>
      </c>
      <c r="O66" s="88">
        <f>D66-B66</f>
        <v>1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ht="12.75" customHeight="1">
      <c r="A67" s="210">
        <v>36069</v>
      </c>
      <c r="B67" s="79">
        <v>614</v>
      </c>
      <c r="C67" s="79">
        <v>653</v>
      </c>
      <c r="D67" s="79">
        <v>614</v>
      </c>
      <c r="E67" s="79">
        <v>694</v>
      </c>
      <c r="F67" s="2"/>
      <c r="G67" s="2"/>
      <c r="H67" s="2"/>
      <c r="I67" s="2"/>
      <c r="J67" s="79">
        <v>757</v>
      </c>
      <c r="K67" s="2"/>
      <c r="L67" s="2"/>
      <c r="M67" s="2"/>
      <c r="N67" s="88">
        <f>D67-E67</f>
        <v>-80</v>
      </c>
      <c r="O67" s="88">
        <f>D67-B67</f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ht="12.75" customHeight="1">
      <c r="A68" s="210">
        <v>36100</v>
      </c>
      <c r="B68" s="79">
        <v>614</v>
      </c>
      <c r="C68" s="79">
        <v>692</v>
      </c>
      <c r="D68" s="79">
        <v>616</v>
      </c>
      <c r="E68" s="79">
        <v>681</v>
      </c>
      <c r="F68" s="2"/>
      <c r="G68" s="2"/>
      <c r="H68" s="2"/>
      <c r="I68" s="2"/>
      <c r="J68" s="79">
        <v>714</v>
      </c>
      <c r="K68" s="2"/>
      <c r="L68" s="2"/>
      <c r="M68" s="2"/>
      <c r="N68" s="88">
        <f>D68-E68</f>
        <v>-65</v>
      </c>
      <c r="O68" s="88">
        <f>D68-B68</f>
        <v>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ht="12.75" customHeight="1">
      <c r="A69" s="210">
        <v>36130</v>
      </c>
      <c r="B69" s="79">
        <v>591</v>
      </c>
      <c r="C69" s="79">
        <v>654</v>
      </c>
      <c r="D69" s="79">
        <v>599</v>
      </c>
      <c r="E69" s="79">
        <v>663</v>
      </c>
      <c r="F69" s="2"/>
      <c r="G69" s="2"/>
      <c r="H69" s="2"/>
      <c r="I69" s="2"/>
      <c r="J69" s="79">
        <v>581</v>
      </c>
      <c r="K69" s="2"/>
      <c r="L69" s="2"/>
      <c r="M69" s="2"/>
      <c r="N69" s="88">
        <f>D69-E69</f>
        <v>-64</v>
      </c>
      <c r="O69" s="88">
        <f>D69-B69</f>
        <v>8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ht="12.75" customHeight="1">
      <c r="A70" s="210">
        <v>36161</v>
      </c>
      <c r="B70" s="79">
        <v>546</v>
      </c>
      <c r="C70" s="79">
        <v>594</v>
      </c>
      <c r="D70" s="79">
        <v>554</v>
      </c>
      <c r="E70" s="79">
        <v>632</v>
      </c>
      <c r="F70" s="2"/>
      <c r="G70" s="2"/>
      <c r="H70" s="2"/>
      <c r="I70" s="2"/>
      <c r="J70" s="79">
        <v>465</v>
      </c>
      <c r="K70" s="2"/>
      <c r="L70" s="2"/>
      <c r="M70" s="2"/>
      <c r="N70" s="88">
        <f>D70-E70</f>
        <v>-78</v>
      </c>
      <c r="O70" s="88">
        <f>D70-B70</f>
        <v>8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ht="12.75" customHeight="1">
      <c r="A71" s="210">
        <v>36192</v>
      </c>
      <c r="B71" s="79">
        <v>487</v>
      </c>
      <c r="C71" s="79">
        <v>537</v>
      </c>
      <c r="D71" s="79">
        <v>474</v>
      </c>
      <c r="E71" s="79">
        <v>561</v>
      </c>
      <c r="F71" s="2"/>
      <c r="G71" s="2"/>
      <c r="H71" s="2"/>
      <c r="I71" s="2"/>
      <c r="J71" s="79">
        <v>339</v>
      </c>
      <c r="K71" s="2"/>
      <c r="L71" s="2"/>
      <c r="M71" s="2"/>
      <c r="N71" s="88">
        <f>D71-E71</f>
        <v>-87</v>
      </c>
      <c r="O71" s="88">
        <f>D71-B71</f>
        <v>-13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ht="12.75" customHeight="1">
      <c r="A72" s="210">
        <v>36220</v>
      </c>
      <c r="B72" s="79">
        <v>444</v>
      </c>
      <c r="C72" s="79">
        <v>498</v>
      </c>
      <c r="D72" s="79">
        <v>444</v>
      </c>
      <c r="E72" s="79">
        <v>497</v>
      </c>
      <c r="F72" s="2"/>
      <c r="G72" s="2"/>
      <c r="H72" s="2"/>
      <c r="I72" s="2"/>
      <c r="J72" s="79">
        <v>300</v>
      </c>
      <c r="K72" s="2"/>
      <c r="L72" s="2"/>
      <c r="M72" s="2"/>
      <c r="N72" s="88">
        <f>D72-E72</f>
        <v>-53</v>
      </c>
      <c r="O72" s="88">
        <f>D72-B72</f>
        <v>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ht="12.75" customHeight="1">
      <c r="A73" s="210">
        <v>36251</v>
      </c>
      <c r="B73" s="79">
        <v>442</v>
      </c>
      <c r="C73" s="79">
        <v>536</v>
      </c>
      <c r="D73" s="79">
        <v>447</v>
      </c>
      <c r="E73" s="79">
        <v>509</v>
      </c>
      <c r="F73" s="2"/>
      <c r="G73" s="2"/>
      <c r="H73" s="2"/>
      <c r="I73" s="2"/>
      <c r="J73" s="79">
        <v>276</v>
      </c>
      <c r="K73" s="2"/>
      <c r="L73" s="2"/>
      <c r="M73" s="2"/>
      <c r="N73" s="88">
        <f>D73-E73</f>
        <v>-62</v>
      </c>
      <c r="O73" s="88">
        <f>D73-B73</f>
        <v>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ht="12.75" customHeight="1">
      <c r="A74" s="210">
        <v>36281</v>
      </c>
      <c r="B74" s="79">
        <v>428</v>
      </c>
      <c r="C74" s="79">
        <v>551</v>
      </c>
      <c r="D74" s="79">
        <v>430</v>
      </c>
      <c r="E74" s="79">
        <v>475</v>
      </c>
      <c r="F74" s="2"/>
      <c r="G74" s="2"/>
      <c r="H74" s="2"/>
      <c r="I74" s="2"/>
      <c r="J74" s="79">
        <v>278</v>
      </c>
      <c r="K74" s="2"/>
      <c r="L74" s="2"/>
      <c r="M74" s="2"/>
      <c r="N74" s="88">
        <f>D74-E74</f>
        <v>-45</v>
      </c>
      <c r="O74" s="88">
        <f>D74-B74</f>
        <v>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ht="12.75" customHeight="1">
      <c r="A75" s="210">
        <v>36312</v>
      </c>
      <c r="B75" s="79">
        <v>410</v>
      </c>
      <c r="C75" s="79">
        <v>507</v>
      </c>
      <c r="D75" s="79">
        <v>411</v>
      </c>
      <c r="E75" s="79">
        <v>392</v>
      </c>
      <c r="F75" s="2"/>
      <c r="G75" s="2"/>
      <c r="H75" s="2"/>
      <c r="I75" s="2"/>
      <c r="J75" s="79">
        <v>293</v>
      </c>
      <c r="K75" s="2"/>
      <c r="L75" s="2"/>
      <c r="M75" s="2"/>
      <c r="N75" s="88">
        <f>D75-E75</f>
        <v>19</v>
      </c>
      <c r="O75" s="88">
        <f>D75-B75</f>
        <v>1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ht="12.75" customHeight="1">
      <c r="A76" s="210">
        <v>36342</v>
      </c>
      <c r="B76" s="79">
        <v>392</v>
      </c>
      <c r="C76" s="79">
        <v>508</v>
      </c>
      <c r="D76" s="79">
        <v>385</v>
      </c>
      <c r="E76" s="79">
        <v>319</v>
      </c>
      <c r="F76" s="2"/>
      <c r="G76" s="2"/>
      <c r="H76" s="2"/>
      <c r="I76" s="2"/>
      <c r="J76" s="79">
        <v>288</v>
      </c>
      <c r="K76" s="2"/>
      <c r="L76" s="2"/>
      <c r="M76" s="2"/>
      <c r="N76" s="88">
        <f>D76-E76</f>
        <v>66</v>
      </c>
      <c r="O76" s="88">
        <f>D76-B76</f>
        <v>-7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ht="12.75" customHeight="1">
      <c r="A77" s="210">
        <v>36373</v>
      </c>
      <c r="B77" s="79">
        <v>413</v>
      </c>
      <c r="C77" s="79">
        <v>512</v>
      </c>
      <c r="D77" s="79">
        <v>401</v>
      </c>
      <c r="E77" s="79">
        <v>354</v>
      </c>
      <c r="F77" s="2"/>
      <c r="G77" s="2"/>
      <c r="H77" s="2"/>
      <c r="I77" s="2"/>
      <c r="J77" s="79">
        <v>295</v>
      </c>
      <c r="K77" s="2"/>
      <c r="L77" s="2"/>
      <c r="M77" s="2"/>
      <c r="N77" s="88">
        <f>D77-E77</f>
        <v>47</v>
      </c>
      <c r="O77" s="88">
        <f>D77-B77</f>
        <v>-12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ht="12.75" customHeight="1">
      <c r="A78" s="210">
        <v>36404</v>
      </c>
      <c r="B78" s="79">
        <v>414</v>
      </c>
      <c r="C78" s="79">
        <v>482</v>
      </c>
      <c r="D78" s="79">
        <v>407</v>
      </c>
      <c r="E78" s="79">
        <v>388</v>
      </c>
      <c r="F78" s="2"/>
      <c r="G78" s="2"/>
      <c r="H78" s="2"/>
      <c r="I78" s="2"/>
      <c r="J78" s="79">
        <v>308</v>
      </c>
      <c r="K78" s="2"/>
      <c r="L78" s="2"/>
      <c r="M78" s="2"/>
      <c r="N78" s="88">
        <f>D78-E78</f>
        <v>19</v>
      </c>
      <c r="O78" s="88">
        <f>D78-B78</f>
        <v>-7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ht="12.75" customHeight="1">
      <c r="A79" s="210">
        <v>36434</v>
      </c>
      <c r="B79" s="79">
        <v>401</v>
      </c>
      <c r="C79" s="79">
        <v>475</v>
      </c>
      <c r="D79" s="79">
        <v>391</v>
      </c>
      <c r="E79" s="79">
        <v>381</v>
      </c>
      <c r="F79" s="2"/>
      <c r="G79" s="2"/>
      <c r="H79" s="2"/>
      <c r="I79" s="2"/>
      <c r="J79" s="79">
        <v>320</v>
      </c>
      <c r="K79" s="2"/>
      <c r="L79" s="2"/>
      <c r="M79" s="2"/>
      <c r="N79" s="88">
        <f>D79-E79</f>
        <v>10</v>
      </c>
      <c r="O79" s="88">
        <f>D79-B79</f>
        <v>-10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ht="12.75" customHeight="1">
      <c r="A80" s="210">
        <v>36465</v>
      </c>
      <c r="B80" s="79">
        <v>382</v>
      </c>
      <c r="C80" s="79">
        <v>452</v>
      </c>
      <c r="D80" s="79">
        <v>370</v>
      </c>
      <c r="E80" s="79">
        <v>370</v>
      </c>
      <c r="F80" s="2"/>
      <c r="G80" s="2"/>
      <c r="H80" s="2"/>
      <c r="I80" s="2"/>
      <c r="J80" s="79">
        <v>309</v>
      </c>
      <c r="K80" s="2"/>
      <c r="L80" s="2"/>
      <c r="M80" s="2"/>
      <c r="N80" s="88">
        <f>D80-E80</f>
        <v>0</v>
      </c>
      <c r="O80" s="88">
        <f>D80-B80</f>
        <v>-12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ht="12.75" customHeight="1">
      <c r="A81" s="210">
        <v>36495</v>
      </c>
      <c r="B81" s="79">
        <v>369</v>
      </c>
      <c r="C81" s="79">
        <v>436</v>
      </c>
      <c r="D81" s="79">
        <v>364</v>
      </c>
      <c r="E81" s="79">
        <v>354</v>
      </c>
      <c r="F81" s="2"/>
      <c r="G81" s="2"/>
      <c r="H81" s="2"/>
      <c r="I81" s="2"/>
      <c r="J81" s="79">
        <v>293</v>
      </c>
      <c r="K81" s="2"/>
      <c r="L81" s="2"/>
      <c r="M81" s="2"/>
      <c r="N81" s="88">
        <f>D81-E81</f>
        <v>10</v>
      </c>
      <c r="O81" s="88">
        <f>D81-B81</f>
        <v>-5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ht="12.75" customHeight="1">
      <c r="A82" s="210">
        <v>36526</v>
      </c>
      <c r="B82" s="79">
        <v>371</v>
      </c>
      <c r="C82" s="79">
        <v>429</v>
      </c>
      <c r="D82" s="79">
        <v>368</v>
      </c>
      <c r="E82" s="79">
        <v>348</v>
      </c>
      <c r="F82" s="2"/>
      <c r="G82" s="2"/>
      <c r="H82" s="2"/>
      <c r="I82" s="2"/>
      <c r="J82" s="79">
        <v>284</v>
      </c>
      <c r="K82" s="2"/>
      <c r="L82" s="79">
        <v>25.97</v>
      </c>
      <c r="M82" s="2"/>
      <c r="N82" s="88">
        <f>D82-E82</f>
        <v>20</v>
      </c>
      <c r="O82" s="88">
        <f>D82-B82</f>
        <v>-3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ht="12.75" customHeight="1">
      <c r="A83" s="211">
        <v>36557</v>
      </c>
      <c r="B83" s="79">
        <v>357</v>
      </c>
      <c r="C83" s="79">
        <v>399</v>
      </c>
      <c r="D83" s="79">
        <v>358</v>
      </c>
      <c r="E83" s="79">
        <v>332</v>
      </c>
      <c r="F83" s="2"/>
      <c r="G83" s="2"/>
      <c r="H83" s="2"/>
      <c r="I83" s="2"/>
      <c r="J83" s="79">
        <v>276</v>
      </c>
      <c r="K83" s="2"/>
      <c r="L83" s="79">
        <v>28.09</v>
      </c>
      <c r="M83" s="2"/>
      <c r="N83" s="88">
        <f>D83-E83</f>
        <v>26</v>
      </c>
      <c r="O83" s="88">
        <f>D83-B83</f>
        <v>1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ht="12.75" customHeight="1">
      <c r="A84" s="210">
        <v>36586</v>
      </c>
      <c r="B84" s="79">
        <v>362</v>
      </c>
      <c r="C84" s="79">
        <v>419</v>
      </c>
      <c r="D84" s="79">
        <v>363</v>
      </c>
      <c r="E84" s="79">
        <v>349</v>
      </c>
      <c r="F84" s="2"/>
      <c r="G84" s="2"/>
      <c r="H84" s="2"/>
      <c r="I84" s="2"/>
      <c r="J84" s="79">
        <v>249</v>
      </c>
      <c r="K84" s="2"/>
      <c r="L84" s="79">
        <v>24.77</v>
      </c>
      <c r="M84" s="2"/>
      <c r="N84" s="88">
        <f>D84-E84</f>
        <v>14</v>
      </c>
      <c r="O84" s="88">
        <f>D84-B84</f>
        <v>1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ht="12.75" customHeight="1">
      <c r="A85" s="210">
        <v>36617</v>
      </c>
      <c r="B85" s="79">
        <v>368</v>
      </c>
      <c r="C85" s="79">
        <v>430</v>
      </c>
      <c r="D85" s="79">
        <v>377</v>
      </c>
      <c r="E85" s="79">
        <v>372</v>
      </c>
      <c r="F85" s="2"/>
      <c r="G85" s="2"/>
      <c r="H85" s="2"/>
      <c r="I85" s="2"/>
      <c r="J85" s="79">
        <v>235</v>
      </c>
      <c r="K85" s="2"/>
      <c r="L85" s="79">
        <v>23.89</v>
      </c>
      <c r="M85" s="2"/>
      <c r="N85" s="88">
        <f>D85-E85</f>
        <v>5</v>
      </c>
      <c r="O85" s="88">
        <f>D85-B85</f>
        <v>9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ht="12.75" customHeight="1">
      <c r="A86" s="210">
        <v>36647</v>
      </c>
      <c r="B86" s="79">
        <v>340</v>
      </c>
      <c r="C86" s="79">
        <v>389</v>
      </c>
      <c r="D86" s="79">
        <v>354</v>
      </c>
      <c r="E86" s="79">
        <v>324</v>
      </c>
      <c r="F86" s="2"/>
      <c r="G86" s="2"/>
      <c r="H86" s="2"/>
      <c r="I86" s="2"/>
      <c r="J86" s="79">
        <v>240</v>
      </c>
      <c r="K86" s="2"/>
      <c r="L86" s="79">
        <v>28.31</v>
      </c>
      <c r="M86" s="2"/>
      <c r="N86" s="88">
        <f>D86-E86</f>
        <v>30</v>
      </c>
      <c r="O86" s="88">
        <f>D86-B86</f>
        <v>14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ht="12.75" customHeight="1">
      <c r="A87" s="210">
        <v>36678</v>
      </c>
      <c r="B87" s="79">
        <v>328</v>
      </c>
      <c r="C87" s="79">
        <v>398</v>
      </c>
      <c r="D87" s="79">
        <v>343</v>
      </c>
      <c r="E87" s="79">
        <v>315</v>
      </c>
      <c r="F87" s="2"/>
      <c r="G87" s="2"/>
      <c r="H87" s="2"/>
      <c r="I87" s="2"/>
      <c r="J87" s="79">
        <v>250</v>
      </c>
      <c r="K87" s="2"/>
      <c r="L87" s="79">
        <v>30.57</v>
      </c>
      <c r="M87" s="2"/>
      <c r="N87" s="88">
        <f>D87-E87</f>
        <v>28</v>
      </c>
      <c r="O87" s="88">
        <f>D87-B87</f>
        <v>15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ht="12.75" customHeight="1">
      <c r="A88" s="210">
        <v>36708</v>
      </c>
      <c r="B88" s="79">
        <v>340</v>
      </c>
      <c r="C88" s="79">
        <v>396</v>
      </c>
      <c r="D88" s="79">
        <v>346</v>
      </c>
      <c r="E88" s="79">
        <v>312</v>
      </c>
      <c r="F88" s="2"/>
      <c r="G88" s="2"/>
      <c r="H88" s="2"/>
      <c r="I88" s="2"/>
      <c r="J88" s="79">
        <v>253</v>
      </c>
      <c r="K88" s="2"/>
      <c r="L88" s="79">
        <v>26.93</v>
      </c>
      <c r="M88" s="2"/>
      <c r="N88" s="88">
        <f>D88-E88</f>
        <v>34</v>
      </c>
      <c r="O88" s="88">
        <f>D88-B88</f>
        <v>6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ht="12.75" customHeight="1">
      <c r="A89" s="210">
        <v>36739</v>
      </c>
      <c r="B89" s="79">
        <v>329</v>
      </c>
      <c r="C89" s="79">
        <v>385</v>
      </c>
      <c r="D89" s="79">
        <v>341</v>
      </c>
      <c r="E89" s="79">
        <v>306</v>
      </c>
      <c r="F89" s="2"/>
      <c r="G89" s="2"/>
      <c r="H89" s="2"/>
      <c r="I89" s="2"/>
      <c r="J89" s="79">
        <v>250</v>
      </c>
      <c r="K89" s="2"/>
      <c r="L89" s="79">
        <v>31.72</v>
      </c>
      <c r="M89" s="2"/>
      <c r="N89" s="88">
        <f>D89-E89</f>
        <v>35</v>
      </c>
      <c r="O89" s="88">
        <f>D89-B89</f>
        <v>12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ht="12.75" customHeight="1">
      <c r="A90" s="210">
        <v>36770</v>
      </c>
      <c r="B90" s="79">
        <v>312</v>
      </c>
      <c r="C90" s="79">
        <v>342</v>
      </c>
      <c r="D90" s="79">
        <v>328</v>
      </c>
      <c r="E90" s="79">
        <v>288</v>
      </c>
      <c r="F90" s="2"/>
      <c r="G90" s="2"/>
      <c r="H90" s="2"/>
      <c r="I90" s="2"/>
      <c r="J90" s="79">
        <v>255</v>
      </c>
      <c r="K90" s="2"/>
      <c r="L90" s="79">
        <v>29.84</v>
      </c>
      <c r="M90" s="2"/>
      <c r="N90" s="88">
        <f>D90-E90</f>
        <v>40</v>
      </c>
      <c r="O90" s="88">
        <f>D90-B90</f>
        <v>16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ht="12.75" customHeight="1">
      <c r="A91" s="210">
        <v>36800</v>
      </c>
      <c r="B91" s="79">
        <v>313</v>
      </c>
      <c r="C91" s="79">
        <v>340</v>
      </c>
      <c r="D91" s="79">
        <v>325</v>
      </c>
      <c r="E91" s="79">
        <v>255</v>
      </c>
      <c r="F91" s="2"/>
      <c r="G91" s="2"/>
      <c r="H91" s="2"/>
      <c r="I91" s="2"/>
      <c r="J91" s="79">
        <v>260</v>
      </c>
      <c r="K91" s="212">
        <v>1490</v>
      </c>
      <c r="L91" s="79">
        <v>30.76</v>
      </c>
      <c r="M91" s="2"/>
      <c r="N91" s="88">
        <f>D91-E91</f>
        <v>70</v>
      </c>
      <c r="O91" s="88">
        <f>D91-B91</f>
        <v>12</v>
      </c>
      <c r="P91" s="2"/>
      <c r="Q91" t="s" s="213">
        <v>302</v>
      </c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ht="12.75" customHeight="1">
      <c r="A92" s="210">
        <v>36831</v>
      </c>
      <c r="B92" s="79">
        <v>316</v>
      </c>
      <c r="C92" s="79">
        <v>379</v>
      </c>
      <c r="D92" s="79">
        <v>326</v>
      </c>
      <c r="E92" s="79">
        <v>257</v>
      </c>
      <c r="F92" s="2"/>
      <c r="G92" s="2"/>
      <c r="H92" s="2"/>
      <c r="I92" s="2"/>
      <c r="J92" s="79">
        <v>272</v>
      </c>
      <c r="K92" s="212">
        <v>1454</v>
      </c>
      <c r="L92" s="79">
        <v>31.88</v>
      </c>
      <c r="M92" s="2"/>
      <c r="N92" s="88">
        <f>D92-E92</f>
        <v>69</v>
      </c>
      <c r="O92" s="88">
        <f>D92-B92</f>
        <v>10</v>
      </c>
      <c r="P92" s="2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ht="25.5" customHeight="1">
      <c r="A93" s="210">
        <v>36861</v>
      </c>
      <c r="B93" s="79">
        <v>321</v>
      </c>
      <c r="C93" s="79">
        <v>396</v>
      </c>
      <c r="D93" s="79">
        <v>337</v>
      </c>
      <c r="E93" s="79">
        <v>265</v>
      </c>
      <c r="F93" s="2"/>
      <c r="G93" s="2"/>
      <c r="H93" s="2"/>
      <c r="I93" s="2"/>
      <c r="J93" s="79">
        <v>325</v>
      </c>
      <c r="K93" s="212">
        <v>1518</v>
      </c>
      <c r="L93" s="79">
        <v>23.87</v>
      </c>
      <c r="M93" s="2"/>
      <c r="N93" s="88">
        <f>D93-E93</f>
        <v>72</v>
      </c>
      <c r="O93" s="88">
        <f>D93-B93</f>
        <v>16</v>
      </c>
      <c r="P93" s="4"/>
      <c r="Q93" t="s" s="200">
        <v>51</v>
      </c>
      <c r="R93" t="s" s="200">
        <v>52</v>
      </c>
      <c r="S93" t="s" s="200">
        <v>53</v>
      </c>
      <c r="T93" t="s" s="200">
        <v>54</v>
      </c>
      <c r="U93" t="s" s="200">
        <v>55</v>
      </c>
      <c r="V93" t="s" s="200">
        <v>56</v>
      </c>
      <c r="W93" t="s" s="200">
        <v>57</v>
      </c>
      <c r="X93" t="s" s="200">
        <v>58</v>
      </c>
      <c r="Y93" t="s" s="200">
        <v>59</v>
      </c>
      <c r="Z93" t="s" s="200">
        <v>60</v>
      </c>
      <c r="AA93" t="s" s="200">
        <v>288</v>
      </c>
      <c r="AB93" s="11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ht="12.75" customHeight="1">
      <c r="A94" s="210">
        <v>36892</v>
      </c>
      <c r="B94" s="79">
        <v>306</v>
      </c>
      <c r="C94" s="79">
        <v>386</v>
      </c>
      <c r="D94" s="79">
        <v>338</v>
      </c>
      <c r="E94" s="79">
        <v>254</v>
      </c>
      <c r="F94" s="2"/>
      <c r="G94" s="2"/>
      <c r="H94" s="2"/>
      <c r="I94" s="2"/>
      <c r="J94" s="79">
        <v>324</v>
      </c>
      <c r="K94" s="212">
        <v>1529</v>
      </c>
      <c r="L94" s="79">
        <v>26.66</v>
      </c>
      <c r="M94" s="2"/>
      <c r="N94" s="88">
        <f>D94-E94</f>
        <v>84</v>
      </c>
      <c r="O94" s="88">
        <f>D94-B94</f>
        <v>32</v>
      </c>
      <c r="P94" s="2"/>
      <c r="Q94" s="216">
        <f>B94*'Exchange Rates'!$B3</f>
        <v>325.7982</v>
      </c>
      <c r="R94" s="216">
        <f>C94*'Exchange Rates'!$B3</f>
        <v>410.9742</v>
      </c>
      <c r="S94" s="216">
        <f>D94*'Exchange Rates'!$B3</f>
        <v>359.8686</v>
      </c>
      <c r="T94" s="216">
        <f>E94*'Exchange Rates'!$B3</f>
        <v>270.4338</v>
      </c>
      <c r="U94" s="216">
        <f>F94*'Exchange Rates'!$B3</f>
        <v>0</v>
      </c>
      <c r="V94" s="216">
        <f>G94*'Exchange Rates'!$B3</f>
        <v>0</v>
      </c>
      <c r="W94" s="216">
        <f>H94*'Exchange Rates'!$B3</f>
        <v>0</v>
      </c>
      <c r="X94" s="216">
        <f>I94*'Exchange Rates'!$B3</f>
        <v>0</v>
      </c>
      <c r="Y94" s="216">
        <f>J94*'Exchange Rates'!$B3</f>
        <v>344.9628</v>
      </c>
      <c r="Z94" s="216">
        <f>K94*'Exchange Rates'!$B3</f>
        <v>1627.9263</v>
      </c>
      <c r="AA94" s="216">
        <f>L94*'Exchange Rates'!$B3</f>
        <v>28.384902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ht="12.75" customHeight="1">
      <c r="A95" s="210">
        <v>36923</v>
      </c>
      <c r="B95" s="79">
        <v>302</v>
      </c>
      <c r="C95" s="79">
        <v>390</v>
      </c>
      <c r="D95" s="79">
        <v>338</v>
      </c>
      <c r="E95" s="79">
        <v>240</v>
      </c>
      <c r="F95" s="2"/>
      <c r="G95" s="2"/>
      <c r="H95" s="2"/>
      <c r="I95" s="2"/>
      <c r="J95" s="79">
        <v>328</v>
      </c>
      <c r="K95" s="212">
        <v>1491</v>
      </c>
      <c r="L95" s="79">
        <v>25.57</v>
      </c>
      <c r="M95" s="2"/>
      <c r="N95" s="88">
        <f>D95-E95</f>
        <v>98</v>
      </c>
      <c r="O95" s="88">
        <f>D95-B95</f>
        <v>36</v>
      </c>
      <c r="P95" s="2"/>
      <c r="Q95" s="112">
        <f>B95*'Exchange Rates'!$B4</f>
        <v>327.47068</v>
      </c>
      <c r="R95" s="112">
        <f>C95*'Exchange Rates'!$B4</f>
        <v>422.8926</v>
      </c>
      <c r="S95" s="112">
        <f>D95*'Exchange Rates'!$B4</f>
        <v>366.50692</v>
      </c>
      <c r="T95" s="112">
        <f>E95*'Exchange Rates'!$B4</f>
        <v>260.2416</v>
      </c>
      <c r="U95" s="112">
        <f>F95*'Exchange Rates'!$B4</f>
        <v>0</v>
      </c>
      <c r="V95" s="112">
        <f>G95*'Exchange Rates'!$B4</f>
        <v>0</v>
      </c>
      <c r="W95" s="112">
        <f>H95*'Exchange Rates'!$B4</f>
        <v>0</v>
      </c>
      <c r="X95" s="112">
        <f>I95*'Exchange Rates'!$B4</f>
        <v>0</v>
      </c>
      <c r="Y95" s="112">
        <f>J95*'Exchange Rates'!$B4</f>
        <v>355.66352</v>
      </c>
      <c r="Z95" s="112">
        <f>K95*'Exchange Rates'!$B4</f>
        <v>1616.75094</v>
      </c>
      <c r="AA95" s="112">
        <f>L95*'Exchange Rates'!$B4</f>
        <v>27.7265738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ht="12.75" customHeight="1">
      <c r="A96" s="210">
        <v>36951</v>
      </c>
      <c r="B96" s="79">
        <v>329</v>
      </c>
      <c r="C96" s="79">
        <v>430</v>
      </c>
      <c r="D96" s="79">
        <v>363</v>
      </c>
      <c r="E96" s="79">
        <v>254</v>
      </c>
      <c r="F96" s="2"/>
      <c r="G96" s="2"/>
      <c r="H96" s="2"/>
      <c r="I96" s="2"/>
      <c r="J96" s="79">
        <v>323</v>
      </c>
      <c r="K96" s="212">
        <v>1474</v>
      </c>
      <c r="L96" s="79">
        <v>24.74</v>
      </c>
      <c r="M96" s="2"/>
      <c r="N96" s="88">
        <f>D96-E96</f>
        <v>109</v>
      </c>
      <c r="O96" s="88">
        <f>D96-B96</f>
        <v>34</v>
      </c>
      <c r="P96" s="2"/>
      <c r="Q96" s="112">
        <f>B96*'Exchange Rates'!$B5</f>
        <v>361.56442</v>
      </c>
      <c r="R96" s="112">
        <f>C96*'Exchange Rates'!$B5</f>
        <v>472.5614</v>
      </c>
      <c r="S96" s="112">
        <f>D96*'Exchange Rates'!$B5</f>
        <v>398.92974</v>
      </c>
      <c r="T96" s="112">
        <f>E96*'Exchange Rates'!$B5</f>
        <v>279.14092</v>
      </c>
      <c r="U96" s="112">
        <f>F96*'Exchange Rates'!$B5</f>
        <v>0</v>
      </c>
      <c r="V96" s="112">
        <f>G96*'Exchange Rates'!$B5</f>
        <v>0</v>
      </c>
      <c r="W96" s="112">
        <f>H96*'Exchange Rates'!$B5</f>
        <v>0</v>
      </c>
      <c r="X96" s="112">
        <f>I96*'Exchange Rates'!$B5</f>
        <v>0</v>
      </c>
      <c r="Y96" s="112">
        <f>J96*'Exchange Rates'!$B5</f>
        <v>354.97054</v>
      </c>
      <c r="Z96" s="112">
        <f>K96*'Exchange Rates'!$B5</f>
        <v>1619.89652</v>
      </c>
      <c r="AA96" s="112">
        <f>L96*'Exchange Rates'!$B5</f>
        <v>27.1887652</v>
      </c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ht="12.75" customHeight="1">
      <c r="A97" s="210">
        <v>36982</v>
      </c>
      <c r="B97" s="79">
        <v>321</v>
      </c>
      <c r="C97" s="79">
        <v>436</v>
      </c>
      <c r="D97" s="79">
        <v>379</v>
      </c>
      <c r="E97" s="79">
        <v>251</v>
      </c>
      <c r="F97" s="2"/>
      <c r="G97" s="2"/>
      <c r="H97" s="2"/>
      <c r="I97" s="2"/>
      <c r="J97" s="79">
        <v>345</v>
      </c>
      <c r="K97" s="212">
        <v>1479</v>
      </c>
      <c r="L97" s="79">
        <v>27.89</v>
      </c>
      <c r="M97" s="2"/>
      <c r="N97" s="88">
        <f>D97-E97</f>
        <v>128</v>
      </c>
      <c r="O97" s="88">
        <f>D97-B97</f>
        <v>58</v>
      </c>
      <c r="P97" s="2"/>
      <c r="Q97" s="112">
        <f>B97*'Exchange Rates'!$B6</f>
        <v>359.75754</v>
      </c>
      <c r="R97" s="112">
        <f>C97*'Exchange Rates'!$B6</f>
        <v>488.64264</v>
      </c>
      <c r="S97" s="112">
        <f>D97*'Exchange Rates'!$B6</f>
        <v>424.76046</v>
      </c>
      <c r="T97" s="112">
        <f>E97*'Exchange Rates'!$B6</f>
        <v>281.30574</v>
      </c>
      <c r="U97" s="112">
        <f>F97*'Exchange Rates'!$B6</f>
        <v>0</v>
      </c>
      <c r="V97" s="112">
        <f>G97*'Exchange Rates'!$B6</f>
        <v>0</v>
      </c>
      <c r="W97" s="112">
        <f>H97*'Exchange Rates'!$B6</f>
        <v>0</v>
      </c>
      <c r="X97" s="112">
        <f>I97*'Exchange Rates'!$B6</f>
        <v>0</v>
      </c>
      <c r="Y97" s="112">
        <f>J97*'Exchange Rates'!$B6</f>
        <v>386.6553</v>
      </c>
      <c r="Z97" s="112">
        <f>K97*'Exchange Rates'!$B6</f>
        <v>1657.57446</v>
      </c>
      <c r="AA97" s="112">
        <f>L97*'Exchange Rates'!$B6</f>
        <v>31.2574386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ht="12.75" customHeight="1">
      <c r="A98" s="210">
        <v>37012</v>
      </c>
      <c r="B98" s="79">
        <v>295</v>
      </c>
      <c r="C98" s="79">
        <v>431</v>
      </c>
      <c r="D98" s="79">
        <v>375</v>
      </c>
      <c r="E98" s="79">
        <v>234</v>
      </c>
      <c r="F98" s="2"/>
      <c r="G98" s="2"/>
      <c r="H98" s="2"/>
      <c r="I98" s="2"/>
      <c r="J98" s="79">
        <v>369</v>
      </c>
      <c r="K98" s="212">
        <v>1465</v>
      </c>
      <c r="L98" s="79">
        <v>29.34</v>
      </c>
      <c r="M98" s="2"/>
      <c r="N98" s="88">
        <f>D98-E98</f>
        <v>141</v>
      </c>
      <c r="O98" s="88">
        <f>D98-B98</f>
        <v>80</v>
      </c>
      <c r="P98" s="2"/>
      <c r="Q98" s="112">
        <f>B98*'Exchange Rates'!$B7</f>
        <v>336.62745</v>
      </c>
      <c r="R98" s="112">
        <f>C98*'Exchange Rates'!$B7</f>
        <v>491.81841</v>
      </c>
      <c r="S98" s="112">
        <f>D98*'Exchange Rates'!$B7</f>
        <v>427.91625</v>
      </c>
      <c r="T98" s="112">
        <f>E98*'Exchange Rates'!$B7</f>
        <v>267.01974</v>
      </c>
      <c r="U98" s="112">
        <f>F98*'Exchange Rates'!$B7</f>
        <v>0</v>
      </c>
      <c r="V98" s="112">
        <f>G98*'Exchange Rates'!$B7</f>
        <v>0</v>
      </c>
      <c r="W98" s="112">
        <f>H98*'Exchange Rates'!$B7</f>
        <v>0</v>
      </c>
      <c r="X98" s="112">
        <f>I98*'Exchange Rates'!$B7</f>
        <v>0</v>
      </c>
      <c r="Y98" s="112">
        <f>J98*'Exchange Rates'!$B7</f>
        <v>421.06959</v>
      </c>
      <c r="Z98" s="112">
        <f>K98*'Exchange Rates'!$B7</f>
        <v>1671.72615</v>
      </c>
      <c r="AA98" s="112">
        <f>L98*'Exchange Rates'!$B7</f>
        <v>33.4801674</v>
      </c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ht="12.75" customHeight="1">
      <c r="A99" s="210">
        <v>37043</v>
      </c>
      <c r="B99" s="79">
        <v>315</v>
      </c>
      <c r="C99" s="79">
        <v>443</v>
      </c>
      <c r="D99" s="79">
        <v>367</v>
      </c>
      <c r="E99" s="79">
        <v>255</v>
      </c>
      <c r="F99" s="2"/>
      <c r="G99" s="2"/>
      <c r="H99" s="2"/>
      <c r="I99" s="2"/>
      <c r="J99" s="79">
        <v>413</v>
      </c>
      <c r="K99" s="212">
        <v>1408</v>
      </c>
      <c r="L99" s="79">
        <v>26.08</v>
      </c>
      <c r="M99" s="2"/>
      <c r="N99" s="88">
        <f>D99-E99</f>
        <v>112</v>
      </c>
      <c r="O99" s="88">
        <f>D99-B99</f>
        <v>52</v>
      </c>
      <c r="P99" s="2"/>
      <c r="Q99" s="112">
        <f>B99*'Exchange Rates'!$B8</f>
        <v>369.05085</v>
      </c>
      <c r="R99" s="112">
        <f>C99*'Exchange Rates'!$B8</f>
        <v>519.01437</v>
      </c>
      <c r="S99" s="112">
        <f>D99*'Exchange Rates'!$B8</f>
        <v>429.97353</v>
      </c>
      <c r="T99" s="112">
        <f>E99*'Exchange Rates'!$B8</f>
        <v>298.75545</v>
      </c>
      <c r="U99" s="112">
        <f>F99*'Exchange Rates'!$B8</f>
        <v>0</v>
      </c>
      <c r="V99" s="112">
        <f>G99*'Exchange Rates'!$B8</f>
        <v>0</v>
      </c>
      <c r="W99" s="112">
        <f>H99*'Exchange Rates'!$B8</f>
        <v>0</v>
      </c>
      <c r="X99" s="112">
        <f>I99*'Exchange Rates'!$B8</f>
        <v>0</v>
      </c>
      <c r="Y99" s="112">
        <f>J99*'Exchange Rates'!$B8</f>
        <v>483.8666699999999</v>
      </c>
      <c r="Z99" s="112">
        <f>K99*'Exchange Rates'!$B8</f>
        <v>1649.59872</v>
      </c>
      <c r="AA99" s="112">
        <f>L99*'Exchange Rates'!$B8</f>
        <v>30.5550672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ht="12.75" customHeight="1">
      <c r="A100" s="210">
        <v>37073</v>
      </c>
      <c r="B100" s="79">
        <v>409</v>
      </c>
      <c r="C100" s="79">
        <v>495</v>
      </c>
      <c r="D100" s="79">
        <v>425</v>
      </c>
      <c r="E100" s="79">
        <v>330</v>
      </c>
      <c r="F100" s="2"/>
      <c r="G100" s="2"/>
      <c r="H100" s="2"/>
      <c r="I100" s="2"/>
      <c r="J100" s="79">
        <v>461</v>
      </c>
      <c r="K100" s="212">
        <v>1418</v>
      </c>
      <c r="L100" s="79">
        <v>24.69</v>
      </c>
      <c r="M100" s="2"/>
      <c r="N100" s="88">
        <f>D100-E100</f>
        <v>95</v>
      </c>
      <c r="O100" s="88">
        <f>D100-B100</f>
        <v>16</v>
      </c>
      <c r="P100" s="2"/>
      <c r="Q100" s="112">
        <f>B100*'Exchange Rates'!$B9</f>
        <v>475.39297</v>
      </c>
      <c r="R100" s="112">
        <f>C100*'Exchange Rates'!$B9</f>
        <v>575.3533500000001</v>
      </c>
      <c r="S100" s="112">
        <f>D100*'Exchange Rates'!$B9</f>
        <v>493.9902500000001</v>
      </c>
      <c r="T100" s="112">
        <f>E100*'Exchange Rates'!$B9</f>
        <v>383.5689</v>
      </c>
      <c r="U100" s="112">
        <f>F100*'Exchange Rates'!$B9</f>
        <v>0</v>
      </c>
      <c r="V100" s="112">
        <f>G100*'Exchange Rates'!$B9</f>
        <v>0</v>
      </c>
      <c r="W100" s="112">
        <f>H100*'Exchange Rates'!$B9</f>
        <v>0</v>
      </c>
      <c r="X100" s="112">
        <f>I100*'Exchange Rates'!$B9</f>
        <v>0</v>
      </c>
      <c r="Y100" s="112">
        <f>J100*'Exchange Rates'!$B9</f>
        <v>535.8341300000001</v>
      </c>
      <c r="Z100" s="112">
        <f>K100*'Exchange Rates'!$B9</f>
        <v>1648.18394</v>
      </c>
      <c r="AA100" s="112">
        <f>L100*'Exchange Rates'!$B9</f>
        <v>28.6979277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ht="12.75" customHeight="1">
      <c r="A101" s="210">
        <v>37104</v>
      </c>
      <c r="B101" s="79">
        <v>422</v>
      </c>
      <c r="C101" s="79">
        <v>504</v>
      </c>
      <c r="D101" s="79">
        <v>449</v>
      </c>
      <c r="E101" s="79">
        <v>362</v>
      </c>
      <c r="F101" s="2"/>
      <c r="G101" s="2"/>
      <c r="H101" s="2"/>
      <c r="I101" s="2"/>
      <c r="J101" s="79">
        <v>515</v>
      </c>
      <c r="K101" s="212">
        <v>1523</v>
      </c>
      <c r="L101" s="79">
        <v>26.41</v>
      </c>
      <c r="M101" s="2"/>
      <c r="N101" s="88">
        <f>D101-E101</f>
        <v>87</v>
      </c>
      <c r="O101" s="88">
        <f>D101-B101</f>
        <v>27</v>
      </c>
      <c r="P101" s="2"/>
      <c r="Q101" s="112">
        <f>B101*'Exchange Rates'!$B10</f>
        <v>468.55504</v>
      </c>
      <c r="R101" s="112">
        <f>C101*'Exchange Rates'!$B10</f>
        <v>559.60128</v>
      </c>
      <c r="S101" s="112">
        <f>D101*'Exchange Rates'!$B10</f>
        <v>498.53368</v>
      </c>
      <c r="T101" s="112">
        <f>E101*'Exchange Rates'!$B10</f>
        <v>401.93584</v>
      </c>
      <c r="U101" s="112">
        <f>F101*'Exchange Rates'!$B10</f>
        <v>0</v>
      </c>
      <c r="V101" s="112">
        <f>G101*'Exchange Rates'!$B10</f>
        <v>0</v>
      </c>
      <c r="W101" s="112">
        <f>H101*'Exchange Rates'!$B10</f>
        <v>0</v>
      </c>
      <c r="X101" s="112">
        <f>I101*'Exchange Rates'!$B10</f>
        <v>0</v>
      </c>
      <c r="Y101" s="112">
        <f>J101*'Exchange Rates'!$B10</f>
        <v>571.8148</v>
      </c>
      <c r="Z101" s="112">
        <f>K101*'Exchange Rates'!$B10</f>
        <v>1691.01736</v>
      </c>
      <c r="AA101" s="112">
        <f>L101*'Exchange Rates'!$B10</f>
        <v>29.3235512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ht="12.75" customHeight="1">
      <c r="A102" s="210">
        <v>37135</v>
      </c>
      <c r="B102" s="79">
        <v>382</v>
      </c>
      <c r="C102" s="79">
        <v>503</v>
      </c>
      <c r="D102" s="79">
        <v>440</v>
      </c>
      <c r="E102" s="79">
        <v>310</v>
      </c>
      <c r="F102" s="2"/>
      <c r="G102" s="2"/>
      <c r="H102" s="2"/>
      <c r="I102" s="2"/>
      <c r="J102" s="79">
        <v>565</v>
      </c>
      <c r="K102" s="212">
        <v>1681</v>
      </c>
      <c r="L102" s="79">
        <v>23.26</v>
      </c>
      <c r="M102" s="2"/>
      <c r="N102" s="88">
        <f>D102-E102</f>
        <v>130</v>
      </c>
      <c r="O102" s="88">
        <f>D102-B102</f>
        <v>58</v>
      </c>
      <c r="P102" s="2"/>
      <c r="Q102" s="112">
        <f>B102*'Exchange Rates'!$B11</f>
        <v>418.8286200000001</v>
      </c>
      <c r="R102" s="112">
        <f>C102*'Exchange Rates'!$B11</f>
        <v>551.49423</v>
      </c>
      <c r="S102" s="112">
        <f>D102*'Exchange Rates'!$B11</f>
        <v>482.4204</v>
      </c>
      <c r="T102" s="112">
        <f>E102*'Exchange Rates'!$B11</f>
        <v>339.8871</v>
      </c>
      <c r="U102" s="112">
        <f>F102*'Exchange Rates'!$B11</f>
        <v>0</v>
      </c>
      <c r="V102" s="112">
        <f>G102*'Exchange Rates'!$B11</f>
        <v>0</v>
      </c>
      <c r="W102" s="112">
        <f>H102*'Exchange Rates'!$B11</f>
        <v>0</v>
      </c>
      <c r="X102" s="112">
        <f>I102*'Exchange Rates'!$B11</f>
        <v>0</v>
      </c>
      <c r="Y102" s="112">
        <f>J102*'Exchange Rates'!$B11</f>
        <v>619.4716500000001</v>
      </c>
      <c r="Z102" s="112">
        <f>K102*'Exchange Rates'!$B11</f>
        <v>1843.06521</v>
      </c>
      <c r="AA102" s="112">
        <f>L102*'Exchange Rates'!$B11</f>
        <v>25.5024966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ht="12.75" customHeight="1">
      <c r="A103" s="210">
        <v>37165</v>
      </c>
      <c r="B103" s="79">
        <v>376</v>
      </c>
      <c r="C103" s="79">
        <v>522</v>
      </c>
      <c r="D103" s="79">
        <v>434</v>
      </c>
      <c r="E103" s="79">
        <v>277</v>
      </c>
      <c r="F103" s="2"/>
      <c r="G103" s="2"/>
      <c r="H103" s="2"/>
      <c r="I103" s="2"/>
      <c r="J103" s="79">
        <v>579</v>
      </c>
      <c r="K103" s="212">
        <v>1836</v>
      </c>
      <c r="L103" s="79">
        <v>20.37</v>
      </c>
      <c r="M103" s="2"/>
      <c r="N103" s="88">
        <f>D103-E103</f>
        <v>157</v>
      </c>
      <c r="O103" s="88">
        <f>D103-B103</f>
        <v>58</v>
      </c>
      <c r="P103" s="2"/>
      <c r="Q103" s="112">
        <f>B103*'Exchange Rates'!$B12</f>
        <v>415.12656</v>
      </c>
      <c r="R103" s="112">
        <f>C103*'Exchange Rates'!$B12</f>
        <v>576.3193200000001</v>
      </c>
      <c r="S103" s="112">
        <f>D103*'Exchange Rates'!$B12</f>
        <v>479.16204</v>
      </c>
      <c r="T103" s="112">
        <f>E103*'Exchange Rates'!$B12</f>
        <v>305.82462</v>
      </c>
      <c r="U103" s="112">
        <f>F103*'Exchange Rates'!$B12</f>
        <v>0</v>
      </c>
      <c r="V103" s="112">
        <f>G103*'Exchange Rates'!$B12</f>
        <v>0</v>
      </c>
      <c r="W103" s="112">
        <f>H103*'Exchange Rates'!$B12</f>
        <v>0</v>
      </c>
      <c r="X103" s="112">
        <f>I103*'Exchange Rates'!$B12</f>
        <v>0</v>
      </c>
      <c r="Y103" s="112">
        <f>J103*'Exchange Rates'!$B12</f>
        <v>639.2507400000001</v>
      </c>
      <c r="Z103" s="112">
        <f>K103*'Exchange Rates'!$B12</f>
        <v>2027.05416</v>
      </c>
      <c r="AA103" s="112">
        <f>L103*'Exchange Rates'!$B12</f>
        <v>22.4897022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ht="12.75" customHeight="1">
      <c r="A104" s="210">
        <v>37196</v>
      </c>
      <c r="B104" s="79">
        <v>388</v>
      </c>
      <c r="C104" s="79">
        <v>620</v>
      </c>
      <c r="D104" s="79">
        <v>452</v>
      </c>
      <c r="E104" s="79">
        <v>323</v>
      </c>
      <c r="F104" s="2"/>
      <c r="G104" s="2"/>
      <c r="H104" s="2"/>
      <c r="I104" s="2"/>
      <c r="J104" s="79">
        <v>589</v>
      </c>
      <c r="K104" s="212">
        <v>1726</v>
      </c>
      <c r="L104" s="79">
        <v>19.14</v>
      </c>
      <c r="M104" s="2"/>
      <c r="N104" s="88">
        <f>D104-E104</f>
        <v>129</v>
      </c>
      <c r="O104" s="88">
        <f>D104-B104</f>
        <v>64</v>
      </c>
      <c r="P104" s="2"/>
      <c r="Q104" s="112">
        <f>B104*'Exchange Rates'!$B13</f>
        <v>436.6746</v>
      </c>
      <c r="R104" s="112">
        <f>C104*'Exchange Rates'!$B13</f>
        <v>697.779</v>
      </c>
      <c r="S104" s="112">
        <f>D104*'Exchange Rates'!$B13</f>
        <v>508.7034</v>
      </c>
      <c r="T104" s="112">
        <f>E104*'Exchange Rates'!$B13</f>
        <v>363.52035</v>
      </c>
      <c r="U104" s="112">
        <f>F104*'Exchange Rates'!$B13</f>
        <v>0</v>
      </c>
      <c r="V104" s="112">
        <f>G104*'Exchange Rates'!$B13</f>
        <v>0</v>
      </c>
      <c r="W104" s="112">
        <f>H104*'Exchange Rates'!$B13</f>
        <v>0</v>
      </c>
      <c r="X104" s="112">
        <f>I104*'Exchange Rates'!$B13</f>
        <v>0</v>
      </c>
      <c r="Y104" s="112">
        <f>J104*'Exchange Rates'!$B13</f>
        <v>662.8900500000001</v>
      </c>
      <c r="Z104" s="112">
        <f>K104*'Exchange Rates'!$B13</f>
        <v>1942.5267</v>
      </c>
      <c r="AA104" s="112">
        <f>L104*'Exchange Rates'!$B13</f>
        <v>21.541113</v>
      </c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ht="12.75" customHeight="1">
      <c r="A105" s="211">
        <v>37226</v>
      </c>
      <c r="B105" s="79">
        <v>403</v>
      </c>
      <c r="C105" s="79">
        <v>651</v>
      </c>
      <c r="D105" s="79">
        <v>460</v>
      </c>
      <c r="E105" s="79">
        <v>338</v>
      </c>
      <c r="F105" s="2"/>
      <c r="G105" s="2"/>
      <c r="H105" s="2"/>
      <c r="I105" s="2"/>
      <c r="J105" s="79">
        <v>598</v>
      </c>
      <c r="K105" s="212">
        <v>1602</v>
      </c>
      <c r="L105" s="79">
        <v>19.9</v>
      </c>
      <c r="M105" s="2"/>
      <c r="N105" s="88">
        <f>D105-E105</f>
        <v>122</v>
      </c>
      <c r="O105" s="88">
        <f>D105-B105</f>
        <v>57</v>
      </c>
      <c r="P105" s="2"/>
      <c r="Q105" s="112">
        <f>B105*'Exchange Rates'!$B14</f>
        <v>451.88793</v>
      </c>
      <c r="R105" s="112">
        <f>C105*'Exchange Rates'!$B14</f>
        <v>729.97281</v>
      </c>
      <c r="S105" s="112">
        <f>D105*'Exchange Rates'!$B14</f>
        <v>515.8026</v>
      </c>
      <c r="T105" s="112">
        <f>E105*'Exchange Rates'!$B14</f>
        <v>379.00278</v>
      </c>
      <c r="U105" s="112">
        <f>F105*'Exchange Rates'!$B14</f>
        <v>0</v>
      </c>
      <c r="V105" s="112">
        <f>G105*'Exchange Rates'!$B14</f>
        <v>0</v>
      </c>
      <c r="W105" s="112">
        <f>H105*'Exchange Rates'!$B14</f>
        <v>0</v>
      </c>
      <c r="X105" s="112">
        <f>I105*'Exchange Rates'!$B14</f>
        <v>0</v>
      </c>
      <c r="Y105" s="112">
        <f>J105*'Exchange Rates'!$B14</f>
        <v>670.5433800000001</v>
      </c>
      <c r="Z105" s="112">
        <f>K105*'Exchange Rates'!$B14</f>
        <v>1796.33862</v>
      </c>
      <c r="AA105" s="112">
        <f>L105*'Exchange Rates'!$B14</f>
        <v>22.314069</v>
      </c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ht="12.75" customHeight="1">
      <c r="A106" s="210">
        <v>37257</v>
      </c>
      <c r="B106" s="79">
        <v>389</v>
      </c>
      <c r="C106" s="79">
        <v>606</v>
      </c>
      <c r="D106" s="79">
        <v>449</v>
      </c>
      <c r="E106" s="79">
        <v>338</v>
      </c>
      <c r="F106" s="79">
        <v>339</v>
      </c>
      <c r="G106" s="79">
        <v>362</v>
      </c>
      <c r="H106" s="2"/>
      <c r="I106" s="79">
        <v>312</v>
      </c>
      <c r="J106" s="79">
        <v>613</v>
      </c>
      <c r="K106" s="212">
        <v>1651</v>
      </c>
      <c r="L106" s="79">
        <v>19.18</v>
      </c>
      <c r="M106" s="2"/>
      <c r="N106" s="88">
        <f>D106-E106</f>
        <v>111</v>
      </c>
      <c r="O106" s="88">
        <f>D106-B106</f>
        <v>60</v>
      </c>
      <c r="P106" s="2"/>
      <c r="Q106" s="112">
        <f>B106*'Exchange Rates'!$B15</f>
        <v>439.96678</v>
      </c>
      <c r="R106" s="112">
        <f>C106*'Exchange Rates'!$B15</f>
        <v>685.3981199999999</v>
      </c>
      <c r="S106" s="112">
        <f>D106*'Exchange Rates'!$B15</f>
        <v>507.82798</v>
      </c>
      <c r="T106" s="112">
        <f>E106*'Exchange Rates'!$B15</f>
        <v>382.2847599999999</v>
      </c>
      <c r="U106" s="112">
        <f>F106*'Exchange Rates'!$B15</f>
        <v>383.41578</v>
      </c>
      <c r="V106" s="112">
        <f>G106*'Exchange Rates'!$B15</f>
        <v>409.42924</v>
      </c>
      <c r="W106" s="112">
        <f>H106*'Exchange Rates'!$B15</f>
        <v>0</v>
      </c>
      <c r="X106" s="112">
        <f>I106*'Exchange Rates'!$B15</f>
        <v>352.8782399999999</v>
      </c>
      <c r="Y106" s="112">
        <f>J106*'Exchange Rates'!$B15</f>
        <v>693.31526</v>
      </c>
      <c r="Z106" s="112">
        <f>K106*'Exchange Rates'!$B15</f>
        <v>1867.31402</v>
      </c>
      <c r="AA106" s="112">
        <f>L106*'Exchange Rates'!$B15</f>
        <v>21.6929636</v>
      </c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ht="12.75" customHeight="1">
      <c r="A107" s="210">
        <v>37288</v>
      </c>
      <c r="B107" s="79">
        <v>358</v>
      </c>
      <c r="C107" s="79">
        <v>578</v>
      </c>
      <c r="D107" s="79">
        <v>418</v>
      </c>
      <c r="E107" s="79">
        <v>330</v>
      </c>
      <c r="F107" s="79">
        <v>359</v>
      </c>
      <c r="G107" s="79">
        <v>376</v>
      </c>
      <c r="H107" s="2"/>
      <c r="I107" s="79">
        <v>299</v>
      </c>
      <c r="J107" s="79">
        <v>620</v>
      </c>
      <c r="K107" s="212">
        <v>1639</v>
      </c>
      <c r="L107" s="79">
        <v>21.33</v>
      </c>
      <c r="M107" s="2"/>
      <c r="N107" s="88">
        <f>D107-E107</f>
        <v>88</v>
      </c>
      <c r="O107" s="88">
        <f>D107-B107</f>
        <v>60</v>
      </c>
      <c r="P107" s="2"/>
      <c r="Q107" s="112">
        <f>B107*'Exchange Rates'!$B16</f>
        <v>411.45656</v>
      </c>
      <c r="R107" s="112">
        <f>C107*'Exchange Rates'!$B16</f>
        <v>664.3069599999999</v>
      </c>
      <c r="S107" s="112">
        <f>D107*'Exchange Rates'!$B16</f>
        <v>480.41576</v>
      </c>
      <c r="T107" s="112">
        <f>E107*'Exchange Rates'!$B16</f>
        <v>379.2755999999999</v>
      </c>
      <c r="U107" s="112">
        <f>F107*'Exchange Rates'!$B16</f>
        <v>412.60588</v>
      </c>
      <c r="V107" s="112">
        <f>G107*'Exchange Rates'!$B16</f>
        <v>432.1443199999999</v>
      </c>
      <c r="W107" s="112">
        <f>H107*'Exchange Rates'!$B16</f>
        <v>0</v>
      </c>
      <c r="X107" s="112">
        <f>I107*'Exchange Rates'!$B16</f>
        <v>343.6466799999999</v>
      </c>
      <c r="Y107" s="112">
        <f>J107*'Exchange Rates'!$B16</f>
        <v>712.5784</v>
      </c>
      <c r="Z107" s="112">
        <f>K107*'Exchange Rates'!$B16</f>
        <v>1883.73548</v>
      </c>
      <c r="AA107" s="112">
        <f>L107*'Exchange Rates'!$B16</f>
        <v>24.5149956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ht="12.75" customHeight="1">
      <c r="A108" s="210">
        <v>37316</v>
      </c>
      <c r="B108" s="79">
        <v>353</v>
      </c>
      <c r="C108" s="79">
        <v>557</v>
      </c>
      <c r="D108" s="79">
        <v>411</v>
      </c>
      <c r="E108" s="79">
        <v>338</v>
      </c>
      <c r="F108" s="79">
        <v>358</v>
      </c>
      <c r="G108" s="79">
        <v>366</v>
      </c>
      <c r="H108" s="2"/>
      <c r="I108" s="79">
        <v>309</v>
      </c>
      <c r="J108" s="79">
        <v>620</v>
      </c>
      <c r="K108" s="212">
        <v>1639</v>
      </c>
      <c r="L108" s="79">
        <v>25.92</v>
      </c>
      <c r="M108" s="2"/>
      <c r="N108" s="88">
        <f>D108-E108</f>
        <v>73</v>
      </c>
      <c r="O108" s="88">
        <f>D108-B108</f>
        <v>58</v>
      </c>
      <c r="P108" s="2"/>
      <c r="Q108" s="112">
        <f>B108*'Exchange Rates'!$B17</f>
        <v>403.17542</v>
      </c>
      <c r="R108" s="112">
        <f>C108*'Exchange Rates'!$B17</f>
        <v>636.17198</v>
      </c>
      <c r="S108" s="112">
        <f>D108*'Exchange Rates'!$B17</f>
        <v>469.41954</v>
      </c>
      <c r="T108" s="112">
        <f>E108*'Exchange Rates'!$B17</f>
        <v>386.04332</v>
      </c>
      <c r="U108" s="112">
        <f>F108*'Exchange Rates'!$B17</f>
        <v>408.8861199999999</v>
      </c>
      <c r="V108" s="112">
        <f>G108*'Exchange Rates'!$B17</f>
        <v>418.02324</v>
      </c>
      <c r="W108" s="112">
        <f>H108*'Exchange Rates'!$B17</f>
        <v>0</v>
      </c>
      <c r="X108" s="112">
        <f>I108*'Exchange Rates'!$B17</f>
        <v>352.92126</v>
      </c>
      <c r="Y108" s="112">
        <f>J108*'Exchange Rates'!$B17</f>
        <v>708.1268</v>
      </c>
      <c r="Z108" s="112">
        <f>K108*'Exchange Rates'!$B17</f>
        <v>1871.96746</v>
      </c>
      <c r="AA108" s="112">
        <f>L108*'Exchange Rates'!$B17</f>
        <v>29.6042688</v>
      </c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ht="12.75" customHeight="1">
      <c r="A109" s="210">
        <v>37347</v>
      </c>
      <c r="B109" s="79">
        <v>370</v>
      </c>
      <c r="C109" s="79">
        <v>552</v>
      </c>
      <c r="D109" s="79">
        <v>409</v>
      </c>
      <c r="E109" s="79">
        <v>349</v>
      </c>
      <c r="F109" s="79">
        <v>411</v>
      </c>
      <c r="G109" s="79">
        <v>411</v>
      </c>
      <c r="H109" s="2"/>
      <c r="I109" s="79">
        <v>314</v>
      </c>
      <c r="J109" s="79">
        <v>620</v>
      </c>
      <c r="K109" s="212">
        <v>1644</v>
      </c>
      <c r="L109" s="79">
        <v>26.47</v>
      </c>
      <c r="M109" s="2"/>
      <c r="N109" s="88">
        <f>D109-E109</f>
        <v>60</v>
      </c>
      <c r="O109" s="88">
        <f>D109-B109</f>
        <v>39</v>
      </c>
      <c r="P109" s="2"/>
      <c r="Q109" s="112">
        <f>B109*'Exchange Rates'!$B18</f>
        <v>417.7189</v>
      </c>
      <c r="R109" s="112">
        <f>C109*'Exchange Rates'!$B18</f>
        <v>623.1914400000001</v>
      </c>
      <c r="S109" s="112">
        <f>D109*'Exchange Rates'!$B18</f>
        <v>461.74873</v>
      </c>
      <c r="T109" s="112">
        <f>E109*'Exchange Rates'!$B18</f>
        <v>394.01053</v>
      </c>
      <c r="U109" s="112">
        <f>F109*'Exchange Rates'!$B18</f>
        <v>464.00667</v>
      </c>
      <c r="V109" s="112">
        <f>G109*'Exchange Rates'!$B18</f>
        <v>464.00667</v>
      </c>
      <c r="W109" s="112">
        <f>H109*'Exchange Rates'!$B18</f>
        <v>0</v>
      </c>
      <c r="X109" s="112">
        <f>I109*'Exchange Rates'!$B18</f>
        <v>354.49658</v>
      </c>
      <c r="Y109" s="112">
        <f>J109*'Exchange Rates'!$B18</f>
        <v>699.9614</v>
      </c>
      <c r="Z109" s="112">
        <f>K109*'Exchange Rates'!$B18</f>
        <v>1856.02668</v>
      </c>
      <c r="AA109" s="112">
        <f>L109*'Exchange Rates'!$B18</f>
        <v>29.8838359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ht="12.75" customHeight="1">
      <c r="A110" s="210">
        <v>37377</v>
      </c>
      <c r="B110" s="79">
        <v>397</v>
      </c>
      <c r="C110" s="79">
        <v>574</v>
      </c>
      <c r="D110" s="79">
        <v>410</v>
      </c>
      <c r="E110" s="79">
        <v>371</v>
      </c>
      <c r="F110" s="79">
        <v>419</v>
      </c>
      <c r="G110" s="79">
        <v>420</v>
      </c>
      <c r="H110" s="2"/>
      <c r="I110" s="79">
        <v>315</v>
      </c>
      <c r="J110" s="79">
        <v>580</v>
      </c>
      <c r="K110" s="212">
        <v>1621</v>
      </c>
      <c r="L110" s="79">
        <v>24.45</v>
      </c>
      <c r="M110" s="2"/>
      <c r="N110" s="88">
        <f>D110-E110</f>
        <v>39</v>
      </c>
      <c r="O110" s="88">
        <f>D110-B110</f>
        <v>13</v>
      </c>
      <c r="P110" s="2"/>
      <c r="Q110" s="112">
        <f>B110*'Exchange Rates'!$B19</f>
        <v>433.127</v>
      </c>
      <c r="R110" s="112">
        <f>C110*'Exchange Rates'!$B19</f>
        <v>626.234</v>
      </c>
      <c r="S110" s="112">
        <f>D110*'Exchange Rates'!$B19</f>
        <v>447.31</v>
      </c>
      <c r="T110" s="112">
        <f>E110*'Exchange Rates'!$B19</f>
        <v>404.761</v>
      </c>
      <c r="U110" s="112">
        <f>F110*'Exchange Rates'!$B19</f>
        <v>457.129</v>
      </c>
      <c r="V110" s="112">
        <f>G110*'Exchange Rates'!$B19</f>
        <v>458.22</v>
      </c>
      <c r="W110" s="112">
        <f>H110*'Exchange Rates'!$B19</f>
        <v>0</v>
      </c>
      <c r="X110" s="112">
        <f>I110*'Exchange Rates'!$B19</f>
        <v>343.665</v>
      </c>
      <c r="Y110" s="112">
        <f>J110*'Exchange Rates'!$B19</f>
        <v>632.78</v>
      </c>
      <c r="Z110" s="112">
        <f>K110*'Exchange Rates'!$B19</f>
        <v>1768.511</v>
      </c>
      <c r="AA110" s="112">
        <f>L110*'Exchange Rates'!$B19</f>
        <v>26.67495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ht="12.75" customHeight="1">
      <c r="A111" s="210">
        <v>37408</v>
      </c>
      <c r="B111" s="79">
        <v>438</v>
      </c>
      <c r="C111" s="79">
        <v>595</v>
      </c>
      <c r="D111" s="79">
        <v>451</v>
      </c>
      <c r="E111" s="79">
        <v>411</v>
      </c>
      <c r="F111" s="79">
        <v>441</v>
      </c>
      <c r="G111" s="79">
        <v>446</v>
      </c>
      <c r="H111" s="2"/>
      <c r="I111" s="79">
        <v>400</v>
      </c>
      <c r="J111" s="79">
        <v>570</v>
      </c>
      <c r="K111" s="212">
        <v>1686</v>
      </c>
      <c r="L111" s="79">
        <v>25.58</v>
      </c>
      <c r="M111" s="2"/>
      <c r="N111" s="88">
        <f>D111-E111</f>
        <v>40</v>
      </c>
      <c r="O111" s="88">
        <f>D111-B111</f>
        <v>13</v>
      </c>
      <c r="P111" s="2"/>
      <c r="Q111" s="112">
        <f>B111*'Exchange Rates'!$B20</f>
        <v>458.94954</v>
      </c>
      <c r="R111" s="112">
        <f>C111*'Exchange Rates'!$B20</f>
        <v>623.45885</v>
      </c>
      <c r="S111" s="112">
        <f>D111*'Exchange Rates'!$B20</f>
        <v>472.57133</v>
      </c>
      <c r="T111" s="112">
        <f>E111*'Exchange Rates'!$B20</f>
        <v>430.65813</v>
      </c>
      <c r="U111" s="112">
        <f>F111*'Exchange Rates'!$B20</f>
        <v>462.09303</v>
      </c>
      <c r="V111" s="112">
        <f>G111*'Exchange Rates'!$B20</f>
        <v>467.33218</v>
      </c>
      <c r="W111" s="112">
        <f>H111*'Exchange Rates'!$B20</f>
        <v>0</v>
      </c>
      <c r="X111" s="112">
        <f>I111*'Exchange Rates'!$B20</f>
        <v>419.132</v>
      </c>
      <c r="Y111" s="112">
        <f>J111*'Exchange Rates'!$B20</f>
        <v>597.2631</v>
      </c>
      <c r="Z111" s="112">
        <f>K111*'Exchange Rates'!$B20</f>
        <v>1766.64138</v>
      </c>
      <c r="AA111" s="112">
        <f>L111*'Exchange Rates'!$B20</f>
        <v>26.8034914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ht="12.75" customHeight="1">
      <c r="A112" s="210">
        <v>37438</v>
      </c>
      <c r="B112" s="79">
        <v>470</v>
      </c>
      <c r="C112" s="79">
        <v>602</v>
      </c>
      <c r="D112" s="79">
        <v>477</v>
      </c>
      <c r="E112" s="79">
        <v>406</v>
      </c>
      <c r="F112" s="79">
        <v>438</v>
      </c>
      <c r="G112" s="79">
        <v>445</v>
      </c>
      <c r="H112" s="2"/>
      <c r="I112" s="79">
        <v>385</v>
      </c>
      <c r="J112" s="79">
        <v>574</v>
      </c>
      <c r="K112" s="212">
        <v>1796</v>
      </c>
      <c r="L112" s="79">
        <v>25.44</v>
      </c>
      <c r="M112" s="2"/>
      <c r="N112" s="88">
        <f>D112-E112</f>
        <v>71</v>
      </c>
      <c r="O112" s="88">
        <f>D112-B112</f>
        <v>7</v>
      </c>
      <c r="P112" s="2"/>
      <c r="Q112" s="112">
        <f>B112*'Exchange Rates'!$B21</f>
        <v>473.5438</v>
      </c>
      <c r="R112" s="112">
        <f>C112*'Exchange Rates'!$B21</f>
        <v>606.53908</v>
      </c>
      <c r="S112" s="112">
        <f>D112*'Exchange Rates'!$B21</f>
        <v>480.5965800000001</v>
      </c>
      <c r="T112" s="112">
        <f>E112*'Exchange Rates'!$B21</f>
        <v>409.0612400000001</v>
      </c>
      <c r="U112" s="112">
        <f>F112*'Exchange Rates'!$B21</f>
        <v>441.3025200000001</v>
      </c>
      <c r="V112" s="112">
        <f>G112*'Exchange Rates'!$B21</f>
        <v>448.3553000000001</v>
      </c>
      <c r="W112" s="112">
        <f>H112*'Exchange Rates'!$B21</f>
        <v>0</v>
      </c>
      <c r="X112" s="112">
        <f>I112*'Exchange Rates'!$B21</f>
        <v>387.9029</v>
      </c>
      <c r="Y112" s="112">
        <f>J112*'Exchange Rates'!$B21</f>
        <v>578.3279600000001</v>
      </c>
      <c r="Z112" s="112">
        <f>K112*'Exchange Rates'!$B21</f>
        <v>1809.54184</v>
      </c>
      <c r="AA112" s="112">
        <f>L112*'Exchange Rates'!$B21</f>
        <v>25.63181760000001</v>
      </c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ht="12.75" customHeight="1">
      <c r="A113" s="210">
        <v>37469</v>
      </c>
      <c r="B113" s="79">
        <v>503</v>
      </c>
      <c r="C113" s="79">
        <v>610</v>
      </c>
      <c r="D113" s="79">
        <v>520</v>
      </c>
      <c r="E113" s="79">
        <v>425</v>
      </c>
      <c r="F113" s="79">
        <v>440</v>
      </c>
      <c r="G113" s="79">
        <v>443</v>
      </c>
      <c r="H113" s="2"/>
      <c r="I113" s="79">
        <v>384</v>
      </c>
      <c r="J113" s="79">
        <v>580</v>
      </c>
      <c r="K113" s="212">
        <v>1809</v>
      </c>
      <c r="L113" s="79">
        <v>27.47</v>
      </c>
      <c r="M113" s="2"/>
      <c r="N113" s="88">
        <f>D113-E113</f>
        <v>95</v>
      </c>
      <c r="O113" s="88">
        <f>D113-B113</f>
        <v>17</v>
      </c>
      <c r="P113" s="2"/>
      <c r="Q113" s="112">
        <f>B113*'Exchange Rates'!$B22</f>
        <v>514.34768</v>
      </c>
      <c r="R113" s="112">
        <f>C113*'Exchange Rates'!$B22</f>
        <v>623.7615999999999</v>
      </c>
      <c r="S113" s="112">
        <f>D113*'Exchange Rates'!$B22</f>
        <v>531.7311999999999</v>
      </c>
      <c r="T113" s="112">
        <f>E113*'Exchange Rates'!$B22</f>
        <v>434.588</v>
      </c>
      <c r="U113" s="112">
        <f>F113*'Exchange Rates'!$B22</f>
        <v>449.9263999999999</v>
      </c>
      <c r="V113" s="112">
        <f>G113*'Exchange Rates'!$B22</f>
        <v>452.9940799999999</v>
      </c>
      <c r="W113" s="112">
        <f>H113*'Exchange Rates'!$B22</f>
        <v>0</v>
      </c>
      <c r="X113" s="112">
        <f>I113*'Exchange Rates'!$B22</f>
        <v>392.66304</v>
      </c>
      <c r="Y113" s="112">
        <f>J113*'Exchange Rates'!$B22</f>
        <v>593.0848</v>
      </c>
      <c r="Z113" s="112">
        <f>K113*'Exchange Rates'!$B22</f>
        <v>1849.81104</v>
      </c>
      <c r="AA113" s="112">
        <f>L113*'Exchange Rates'!$B22</f>
        <v>28.0897232</v>
      </c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ht="12.75" customHeight="1">
      <c r="A114" s="210">
        <v>37500</v>
      </c>
      <c r="B114" s="79">
        <v>494</v>
      </c>
      <c r="C114" s="79">
        <v>576</v>
      </c>
      <c r="D114" s="79">
        <v>526</v>
      </c>
      <c r="E114" s="79">
        <v>400</v>
      </c>
      <c r="F114" s="79">
        <v>412</v>
      </c>
      <c r="G114" s="79">
        <v>410</v>
      </c>
      <c r="H114" s="2"/>
      <c r="I114" s="79">
        <v>385</v>
      </c>
      <c r="J114" s="79">
        <v>577</v>
      </c>
      <c r="K114" s="212">
        <v>1846</v>
      </c>
      <c r="L114" s="79">
        <v>28.75</v>
      </c>
      <c r="M114" s="2"/>
      <c r="N114" s="88">
        <f>D114-E114</f>
        <v>126</v>
      </c>
      <c r="O114" s="88">
        <f>D114-B114</f>
        <v>32</v>
      </c>
      <c r="P114" s="2"/>
      <c r="Q114" s="112">
        <f>B114*'Exchange Rates'!$B23</f>
        <v>504.24062</v>
      </c>
      <c r="R114" s="112">
        <f>C114*'Exchange Rates'!$B23</f>
        <v>587.94048</v>
      </c>
      <c r="S114" s="112">
        <f>D114*'Exchange Rates'!$B23</f>
        <v>536.9039799999999</v>
      </c>
      <c r="T114" s="112">
        <f>E114*'Exchange Rates'!$B23</f>
        <v>408.292</v>
      </c>
      <c r="U114" s="112">
        <f>F114*'Exchange Rates'!$B23</f>
        <v>420.54076</v>
      </c>
      <c r="V114" s="112">
        <f>G114*'Exchange Rates'!$B23</f>
        <v>418.4992999999999</v>
      </c>
      <c r="W114" s="112">
        <f>H114*'Exchange Rates'!$B23</f>
        <v>0</v>
      </c>
      <c r="X114" s="112">
        <f>I114*'Exchange Rates'!$B23</f>
        <v>392.98105</v>
      </c>
      <c r="Y114" s="112">
        <f>J114*'Exchange Rates'!$B23</f>
        <v>588.9612099999999</v>
      </c>
      <c r="Z114" s="112">
        <f>K114*'Exchange Rates'!$B23</f>
        <v>1884.26758</v>
      </c>
      <c r="AA114" s="112">
        <f>L114*'Exchange Rates'!$B23</f>
        <v>29.3459875</v>
      </c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ht="12.75" customHeight="1">
      <c r="A115" s="210">
        <v>37530</v>
      </c>
      <c r="B115" s="79">
        <v>517</v>
      </c>
      <c r="C115" s="79">
        <v>595</v>
      </c>
      <c r="D115" s="79">
        <v>541</v>
      </c>
      <c r="E115" s="79">
        <v>408</v>
      </c>
      <c r="F115" s="79">
        <v>430</v>
      </c>
      <c r="G115" s="79">
        <v>434</v>
      </c>
      <c r="H115" s="2"/>
      <c r="I115" s="79">
        <v>379</v>
      </c>
      <c r="J115" s="79">
        <v>561</v>
      </c>
      <c r="K115" s="212">
        <v>1818</v>
      </c>
      <c r="L115" s="79">
        <v>25.72</v>
      </c>
      <c r="M115" s="2"/>
      <c r="N115" s="88">
        <f>D115-E115</f>
        <v>133</v>
      </c>
      <c r="O115" s="88">
        <f>D115-B115</f>
        <v>24</v>
      </c>
      <c r="P115" s="2"/>
      <c r="Q115" s="112">
        <f>B115*'Exchange Rates'!$B24</f>
        <v>527.1797299999999</v>
      </c>
      <c r="R115" s="112">
        <f>C115*'Exchange Rates'!$B24</f>
        <v>606.71555</v>
      </c>
      <c r="S115" s="112">
        <f>D115*'Exchange Rates'!$B24</f>
        <v>551.65229</v>
      </c>
      <c r="T115" s="112">
        <f>E115*'Exchange Rates'!$B24</f>
        <v>416.03352</v>
      </c>
      <c r="U115" s="112">
        <f>F115*'Exchange Rates'!$B24</f>
        <v>438.4667</v>
      </c>
      <c r="V115" s="112">
        <f>G115*'Exchange Rates'!$B24</f>
        <v>442.54546</v>
      </c>
      <c r="W115" s="112">
        <f>H115*'Exchange Rates'!$B24</f>
        <v>0</v>
      </c>
      <c r="X115" s="112">
        <f>I115*'Exchange Rates'!$B24</f>
        <v>386.46251</v>
      </c>
      <c r="Y115" s="112">
        <f>J115*'Exchange Rates'!$B24</f>
        <v>572.0460899999999</v>
      </c>
      <c r="Z115" s="112">
        <f>K115*'Exchange Rates'!$B24</f>
        <v>1853.79642</v>
      </c>
      <c r="AA115" s="112">
        <f>L115*'Exchange Rates'!$B24</f>
        <v>26.2264268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ht="12.75" customHeight="1">
      <c r="A116" s="210">
        <v>37561</v>
      </c>
      <c r="B116" s="79">
        <v>577</v>
      </c>
      <c r="C116" s="79">
        <v>652</v>
      </c>
      <c r="D116" s="79">
        <v>596</v>
      </c>
      <c r="E116" s="79">
        <v>442</v>
      </c>
      <c r="F116" s="79">
        <v>456</v>
      </c>
      <c r="G116" s="79">
        <v>457</v>
      </c>
      <c r="H116" s="2"/>
      <c r="I116" s="79">
        <v>404</v>
      </c>
      <c r="J116" s="79">
        <v>564</v>
      </c>
      <c r="K116" s="212">
        <v>1836</v>
      </c>
      <c r="L116" s="79">
        <v>25.16</v>
      </c>
      <c r="M116" s="2"/>
      <c r="N116" s="88">
        <f>D116-E116</f>
        <v>154</v>
      </c>
      <c r="O116" s="88">
        <f>D116-B116</f>
        <v>19</v>
      </c>
      <c r="P116" s="2"/>
      <c r="Q116" s="112">
        <f>B116*'Exchange Rates'!$B25</f>
        <v>575.92678</v>
      </c>
      <c r="R116" s="112">
        <f>C116*'Exchange Rates'!$B25</f>
        <v>650.78728</v>
      </c>
      <c r="S116" s="112">
        <f>D116*'Exchange Rates'!$B25</f>
        <v>594.89144</v>
      </c>
      <c r="T116" s="112">
        <f>E116*'Exchange Rates'!$B25</f>
        <v>441.17788</v>
      </c>
      <c r="U116" s="112">
        <f>F116*'Exchange Rates'!$B25</f>
        <v>455.15184</v>
      </c>
      <c r="V116" s="112">
        <f>G116*'Exchange Rates'!$B25</f>
        <v>456.14998</v>
      </c>
      <c r="W116" s="112">
        <f>H116*'Exchange Rates'!$B25</f>
        <v>0</v>
      </c>
      <c r="X116" s="112">
        <f>I116*'Exchange Rates'!$B25</f>
        <v>403.24856</v>
      </c>
      <c r="Y116" s="112">
        <f>J116*'Exchange Rates'!$B25</f>
        <v>562.95096</v>
      </c>
      <c r="Z116" s="112">
        <f>K116*'Exchange Rates'!$B25</f>
        <v>1832.58504</v>
      </c>
      <c r="AA116" s="112">
        <f>L116*'Exchange Rates'!$B25</f>
        <v>25.1132024</v>
      </c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ht="12.75" customHeight="1">
      <c r="A117" s="210">
        <v>37591</v>
      </c>
      <c r="B117" s="79">
        <v>585</v>
      </c>
      <c r="C117" s="79">
        <v>634</v>
      </c>
      <c r="D117" s="79">
        <v>614</v>
      </c>
      <c r="E117" s="79">
        <v>465</v>
      </c>
      <c r="F117" s="79">
        <v>487</v>
      </c>
      <c r="G117" s="79">
        <v>482</v>
      </c>
      <c r="H117" s="2"/>
      <c r="I117" s="79">
        <v>438</v>
      </c>
      <c r="J117" s="79">
        <v>560</v>
      </c>
      <c r="K117" s="212">
        <v>1851</v>
      </c>
      <c r="L117" s="79">
        <v>28.66</v>
      </c>
      <c r="M117" s="2"/>
      <c r="N117" s="88">
        <f>D117-E117</f>
        <v>149</v>
      </c>
      <c r="O117" s="88">
        <f>D117-B117</f>
        <v>29</v>
      </c>
      <c r="P117" s="2"/>
      <c r="Q117" s="112">
        <f>B117*'Exchange Rates'!$B26</f>
        <v>573.768</v>
      </c>
      <c r="R117" s="112">
        <f>C117*'Exchange Rates'!$B26</f>
        <v>621.8271999999999</v>
      </c>
      <c r="S117" s="112">
        <f>D117*'Exchange Rates'!$B26</f>
        <v>602.2112</v>
      </c>
      <c r="T117" s="112">
        <f>E117*'Exchange Rates'!$B26</f>
        <v>456.072</v>
      </c>
      <c r="U117" s="112">
        <f>F117*'Exchange Rates'!$B26</f>
        <v>477.6496</v>
      </c>
      <c r="V117" s="112">
        <f>G117*'Exchange Rates'!$B26</f>
        <v>472.7456</v>
      </c>
      <c r="W117" s="112">
        <f>H117*'Exchange Rates'!$B26</f>
        <v>0</v>
      </c>
      <c r="X117" s="112">
        <f>I117*'Exchange Rates'!$B26</f>
        <v>429.5904</v>
      </c>
      <c r="Y117" s="112">
        <f>J117*'Exchange Rates'!$B26</f>
        <v>549.248</v>
      </c>
      <c r="Z117" s="112">
        <f>K117*'Exchange Rates'!$B26</f>
        <v>1815.4608</v>
      </c>
      <c r="AA117" s="112">
        <f>L117*'Exchange Rates'!$B26</f>
        <v>28.109728</v>
      </c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ht="12.75" customHeight="1">
      <c r="A118" s="210">
        <v>37622</v>
      </c>
      <c r="B118" s="79">
        <v>535</v>
      </c>
      <c r="C118" s="79">
        <v>612</v>
      </c>
      <c r="D118" s="79">
        <v>623</v>
      </c>
      <c r="E118" s="79">
        <v>458</v>
      </c>
      <c r="F118" s="79">
        <v>498</v>
      </c>
      <c r="G118" s="79">
        <v>494</v>
      </c>
      <c r="H118" s="2"/>
      <c r="I118" s="79">
        <v>455</v>
      </c>
      <c r="J118" s="79">
        <v>551</v>
      </c>
      <c r="K118" s="212">
        <v>2007</v>
      </c>
      <c r="L118" s="79">
        <v>31.1</v>
      </c>
      <c r="M118" s="2"/>
      <c r="N118" s="88">
        <f>D118-E118</f>
        <v>165</v>
      </c>
      <c r="O118" s="88">
        <f>D118-B118</f>
        <v>88</v>
      </c>
      <c r="P118" s="2"/>
      <c r="Q118" s="112">
        <f>B118*'Exchange Rates'!$B27</f>
        <v>503.98605</v>
      </c>
      <c r="R118" s="112">
        <f>C118*'Exchange Rates'!$B27</f>
        <v>576.52236</v>
      </c>
      <c r="S118" s="112">
        <f>D118*'Exchange Rates'!$B27</f>
        <v>586.88469</v>
      </c>
      <c r="T118" s="112">
        <f>E118*'Exchange Rates'!$B27</f>
        <v>431.44974</v>
      </c>
      <c r="U118" s="112">
        <f>F118*'Exchange Rates'!$B27</f>
        <v>469.13094</v>
      </c>
      <c r="V118" s="112">
        <f>G118*'Exchange Rates'!$B27</f>
        <v>465.36282</v>
      </c>
      <c r="W118" s="112">
        <f>H118*'Exchange Rates'!$B27</f>
        <v>0</v>
      </c>
      <c r="X118" s="112">
        <f>I118*'Exchange Rates'!$B27</f>
        <v>428.62365</v>
      </c>
      <c r="Y118" s="112">
        <f>J118*'Exchange Rates'!$B27</f>
        <v>519.05853</v>
      </c>
      <c r="Z118" s="112">
        <f>K118*'Exchange Rates'!$B27</f>
        <v>1890.65421</v>
      </c>
      <c r="AA118" s="112">
        <f>L118*'Exchange Rates'!$B27</f>
        <v>29.297133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ht="12.75" customHeight="1">
      <c r="A119" s="210">
        <v>37653</v>
      </c>
      <c r="B119" s="79">
        <v>521</v>
      </c>
      <c r="C119" s="79">
        <v>595</v>
      </c>
      <c r="D119" s="79">
        <v>587</v>
      </c>
      <c r="E119" s="79">
        <v>452</v>
      </c>
      <c r="F119" s="79">
        <v>474</v>
      </c>
      <c r="G119" s="79">
        <v>477</v>
      </c>
      <c r="H119" s="2"/>
      <c r="I119" s="79">
        <v>416</v>
      </c>
      <c r="J119" s="79">
        <v>548</v>
      </c>
      <c r="K119" s="212">
        <v>2068</v>
      </c>
      <c r="L119" s="79">
        <v>32.79</v>
      </c>
      <c r="M119" s="2"/>
      <c r="N119" s="88">
        <f>D119-E119</f>
        <v>135</v>
      </c>
      <c r="O119" s="88">
        <f>D119-B119</f>
        <v>66</v>
      </c>
      <c r="P119" s="2"/>
      <c r="Q119" s="112">
        <f>B119*'Exchange Rates'!$B28</f>
        <v>483.4358999999999</v>
      </c>
      <c r="R119" s="112">
        <f>C119*'Exchange Rates'!$B28</f>
        <v>552.1005</v>
      </c>
      <c r="S119" s="112">
        <f>D119*'Exchange Rates'!$B28</f>
        <v>544.6772999999999</v>
      </c>
      <c r="T119" s="112">
        <f>E119*'Exchange Rates'!$B28</f>
        <v>419.4108</v>
      </c>
      <c r="U119" s="112">
        <f>F119*'Exchange Rates'!$B28</f>
        <v>439.8246</v>
      </c>
      <c r="V119" s="112">
        <f>G119*'Exchange Rates'!$B28</f>
        <v>442.6083</v>
      </c>
      <c r="W119" s="112">
        <f>H119*'Exchange Rates'!$B28</f>
        <v>0</v>
      </c>
      <c r="X119" s="112">
        <f>I119*'Exchange Rates'!$B28</f>
        <v>386.0064</v>
      </c>
      <c r="Y119" s="112">
        <f>J119*'Exchange Rates'!$B28</f>
        <v>508.4892</v>
      </c>
      <c r="Z119" s="112">
        <f>K119*'Exchange Rates'!$B28</f>
        <v>1918.8972</v>
      </c>
      <c r="AA119" s="112">
        <f>L119*'Exchange Rates'!$B28</f>
        <v>30.425841</v>
      </c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ht="12.75" customHeight="1">
      <c r="A120" s="210">
        <v>37681</v>
      </c>
      <c r="B120" s="79">
        <v>508</v>
      </c>
      <c r="C120" s="79">
        <v>565</v>
      </c>
      <c r="D120" s="79">
        <v>554</v>
      </c>
      <c r="E120" s="79">
        <v>426</v>
      </c>
      <c r="F120" s="79">
        <v>436</v>
      </c>
      <c r="G120" s="79">
        <v>441</v>
      </c>
      <c r="H120" s="2"/>
      <c r="I120" s="79">
        <v>419</v>
      </c>
      <c r="J120" s="79">
        <v>549</v>
      </c>
      <c r="K120" s="212">
        <v>2097</v>
      </c>
      <c r="L120" s="79">
        <v>27.18</v>
      </c>
      <c r="M120" s="2"/>
      <c r="N120" s="88">
        <f>D120-E120</f>
        <v>128</v>
      </c>
      <c r="O120" s="88">
        <f>D120-B120</f>
        <v>46</v>
      </c>
      <c r="P120" s="2"/>
      <c r="Q120" s="112">
        <f>B120*'Exchange Rates'!$B29</f>
        <v>471.12428</v>
      </c>
      <c r="R120" s="112">
        <f>C120*'Exchange Rates'!$B29</f>
        <v>523.9866499999999</v>
      </c>
      <c r="S120" s="112">
        <f>D120*'Exchange Rates'!$B29</f>
        <v>513.78514</v>
      </c>
      <c r="T120" s="112">
        <f>E120*'Exchange Rates'!$B29</f>
        <v>395.07666</v>
      </c>
      <c r="U120" s="112">
        <f>F120*'Exchange Rates'!$B29</f>
        <v>404.35076</v>
      </c>
      <c r="V120" s="112">
        <f>G120*'Exchange Rates'!$B29</f>
        <v>408.98781</v>
      </c>
      <c r="W120" s="112">
        <f>H120*'Exchange Rates'!$B29</f>
        <v>0</v>
      </c>
      <c r="X120" s="112">
        <f>I120*'Exchange Rates'!$B29</f>
        <v>388.58479</v>
      </c>
      <c r="Y120" s="112">
        <f>J120*'Exchange Rates'!$B29</f>
        <v>509.14809</v>
      </c>
      <c r="Z120" s="112">
        <f>K120*'Exchange Rates'!$B29</f>
        <v>1944.77877</v>
      </c>
      <c r="AA120" s="112">
        <f>L120*'Exchange Rates'!$B29</f>
        <v>25.2070038</v>
      </c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ht="12.75" customHeight="1">
      <c r="A121" s="210">
        <v>37712</v>
      </c>
      <c r="B121" s="79">
        <v>524</v>
      </c>
      <c r="C121" s="79">
        <v>578</v>
      </c>
      <c r="D121" s="79">
        <v>600</v>
      </c>
      <c r="E121" s="79">
        <v>412</v>
      </c>
      <c r="F121" s="79">
        <v>406</v>
      </c>
      <c r="G121" s="79">
        <v>421</v>
      </c>
      <c r="H121" s="2"/>
      <c r="I121" s="79">
        <v>400</v>
      </c>
      <c r="J121" s="79">
        <v>553</v>
      </c>
      <c r="K121" s="212">
        <v>2127</v>
      </c>
      <c r="L121" s="79">
        <v>23.68</v>
      </c>
      <c r="M121" s="2"/>
      <c r="N121" s="88">
        <f>D121-E121</f>
        <v>188</v>
      </c>
      <c r="O121" s="88">
        <f>D121-B121</f>
        <v>76</v>
      </c>
      <c r="P121" s="2"/>
      <c r="Q121" s="112">
        <f>B121*'Exchange Rates'!$B30</f>
        <v>482.6826</v>
      </c>
      <c r="R121" s="112">
        <f>C121*'Exchange Rates'!$B30</f>
        <v>532.4247</v>
      </c>
      <c r="S121" s="112">
        <f>D121*'Exchange Rates'!$B30</f>
        <v>552.6900000000001</v>
      </c>
      <c r="T121" s="112">
        <f>E121*'Exchange Rates'!$B30</f>
        <v>379.5138</v>
      </c>
      <c r="U121" s="112">
        <f>F121*'Exchange Rates'!$B30</f>
        <v>373.9869</v>
      </c>
      <c r="V121" s="112">
        <f>G121*'Exchange Rates'!$B30</f>
        <v>387.80415</v>
      </c>
      <c r="W121" s="112">
        <f>H121*'Exchange Rates'!$B30</f>
        <v>0</v>
      </c>
      <c r="X121" s="112">
        <f>I121*'Exchange Rates'!$B30</f>
        <v>368.46</v>
      </c>
      <c r="Y121" s="112">
        <f>J121*'Exchange Rates'!$B30</f>
        <v>509.39595</v>
      </c>
      <c r="Z121" s="112">
        <f>K121*'Exchange Rates'!$B30</f>
        <v>1959.28605</v>
      </c>
      <c r="AA121" s="112">
        <f>L121*'Exchange Rates'!$B30</f>
        <v>21.812832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ht="12.75" customHeight="1">
      <c r="A122" s="210">
        <v>37742</v>
      </c>
      <c r="B122" s="79">
        <v>538</v>
      </c>
      <c r="C122" s="79">
        <v>595</v>
      </c>
      <c r="D122" s="79">
        <v>632</v>
      </c>
      <c r="E122" s="79">
        <v>417</v>
      </c>
      <c r="F122" s="79">
        <v>421</v>
      </c>
      <c r="G122" s="79">
        <v>440</v>
      </c>
      <c r="H122" s="2"/>
      <c r="I122" s="79">
        <v>400</v>
      </c>
      <c r="J122" s="79">
        <v>562</v>
      </c>
      <c r="K122" s="212">
        <v>2384</v>
      </c>
      <c r="L122" s="79">
        <v>26.32</v>
      </c>
      <c r="M122" s="2"/>
      <c r="N122" s="88">
        <f>D122-E122</f>
        <v>215</v>
      </c>
      <c r="O122" s="88">
        <f>D122-B122</f>
        <v>94</v>
      </c>
      <c r="P122" s="2"/>
      <c r="Q122" s="112">
        <f>B122*'Exchange Rates'!$B31</f>
        <v>465.78426</v>
      </c>
      <c r="R122" s="112">
        <f>C122*'Exchange Rates'!$B31</f>
        <v>515.13315</v>
      </c>
      <c r="S122" s="112">
        <f>D122*'Exchange Rates'!$B31</f>
        <v>547.16664</v>
      </c>
      <c r="T122" s="112">
        <f>E122*'Exchange Rates'!$B31</f>
        <v>361.02609</v>
      </c>
      <c r="U122" s="112">
        <f>F122*'Exchange Rates'!$B31</f>
        <v>364.48917</v>
      </c>
      <c r="V122" s="112">
        <f>G122*'Exchange Rates'!$B31</f>
        <v>380.9388</v>
      </c>
      <c r="W122" s="112">
        <f>H122*'Exchange Rates'!$B31</f>
        <v>0</v>
      </c>
      <c r="X122" s="112">
        <f>I122*'Exchange Rates'!$B31</f>
        <v>346.308</v>
      </c>
      <c r="Y122" s="112">
        <f>J122*'Exchange Rates'!$B31</f>
        <v>486.56274</v>
      </c>
      <c r="Z122" s="112">
        <f>K122*'Exchange Rates'!$B31</f>
        <v>2063.99568</v>
      </c>
      <c r="AA122" s="112">
        <f>L122*'Exchange Rates'!$B31</f>
        <v>22.7870664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ht="12.75" customHeight="1">
      <c r="A123" s="210">
        <v>37773</v>
      </c>
      <c r="B123" s="79">
        <v>541</v>
      </c>
      <c r="C123" s="79">
        <v>609</v>
      </c>
      <c r="D123" s="79">
        <v>617</v>
      </c>
      <c r="E123" s="79">
        <v>430</v>
      </c>
      <c r="F123" s="79">
        <v>434</v>
      </c>
      <c r="G123" s="79">
        <v>459</v>
      </c>
      <c r="H123" s="2"/>
      <c r="I123" s="79">
        <v>455</v>
      </c>
      <c r="J123" s="79">
        <v>563</v>
      </c>
      <c r="K123" s="212">
        <v>2458</v>
      </c>
      <c r="L123" s="79">
        <v>28.33</v>
      </c>
      <c r="M123" s="2"/>
      <c r="N123" s="88">
        <f>D123-E123</f>
        <v>187</v>
      </c>
      <c r="O123" s="88">
        <f>D123-B123</f>
        <v>76</v>
      </c>
      <c r="P123" s="2"/>
      <c r="Q123" s="112">
        <f>B123*'Exchange Rates'!$B32</f>
        <v>463.57208</v>
      </c>
      <c r="R123" s="112">
        <f>C123*'Exchange Rates'!$B32</f>
        <v>521.83992</v>
      </c>
      <c r="S123" s="112">
        <f>D123*'Exchange Rates'!$B32</f>
        <v>528.69496</v>
      </c>
      <c r="T123" s="112">
        <f>E123*'Exchange Rates'!$B32</f>
        <v>368.4584</v>
      </c>
      <c r="U123" s="112">
        <f>F123*'Exchange Rates'!$B32</f>
        <v>371.88592</v>
      </c>
      <c r="V123" s="112">
        <f>G123*'Exchange Rates'!$B32</f>
        <v>393.30792</v>
      </c>
      <c r="W123" s="112">
        <f>H123*'Exchange Rates'!$B32</f>
        <v>0</v>
      </c>
      <c r="X123" s="112">
        <f>I123*'Exchange Rates'!$B32</f>
        <v>389.8804</v>
      </c>
      <c r="Y123" s="112">
        <f>J123*'Exchange Rates'!$B32</f>
        <v>482.42344</v>
      </c>
      <c r="Z123" s="112">
        <f>K123*'Exchange Rates'!$B32</f>
        <v>2106.21104</v>
      </c>
      <c r="AA123" s="112">
        <f>L123*'Exchange Rates'!$B32</f>
        <v>24.2754104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ht="12.75" customHeight="1">
      <c r="A124" s="210">
        <v>37803</v>
      </c>
      <c r="B124" s="79">
        <v>523</v>
      </c>
      <c r="C124" s="79">
        <v>575</v>
      </c>
      <c r="D124" s="79">
        <v>582</v>
      </c>
      <c r="E124" s="79">
        <v>411</v>
      </c>
      <c r="F124" s="79">
        <v>406</v>
      </c>
      <c r="G124" s="79">
        <v>439</v>
      </c>
      <c r="H124" s="2"/>
      <c r="I124" s="79">
        <v>440</v>
      </c>
      <c r="J124" s="79">
        <v>580</v>
      </c>
      <c r="K124" s="212">
        <v>2581</v>
      </c>
      <c r="L124" s="79">
        <v>28.37</v>
      </c>
      <c r="M124" s="2"/>
      <c r="N124" s="88">
        <f>D124-E124</f>
        <v>171</v>
      </c>
      <c r="O124" s="88">
        <f>D124-B124</f>
        <v>59</v>
      </c>
      <c r="P124" s="2"/>
      <c r="Q124" s="112">
        <f>B124*'Exchange Rates'!$B33</f>
        <v>459.54441</v>
      </c>
      <c r="R124" s="112">
        <f>C124*'Exchange Rates'!$B33</f>
        <v>505.23525</v>
      </c>
      <c r="S124" s="112">
        <f>D124*'Exchange Rates'!$B33</f>
        <v>511.3859399999999</v>
      </c>
      <c r="T124" s="112">
        <f>E124*'Exchange Rates'!$B33</f>
        <v>361.13337</v>
      </c>
      <c r="U124" s="112">
        <f>F124*'Exchange Rates'!$B33</f>
        <v>356.74002</v>
      </c>
      <c r="V124" s="112">
        <f>G124*'Exchange Rates'!$B33</f>
        <v>385.73613</v>
      </c>
      <c r="W124" s="112">
        <f>H124*'Exchange Rates'!$B33</f>
        <v>0</v>
      </c>
      <c r="X124" s="112">
        <f>I124*'Exchange Rates'!$B33</f>
        <v>386.6148</v>
      </c>
      <c r="Y124" s="112">
        <f>J124*'Exchange Rates'!$B33</f>
        <v>509.6285999999999</v>
      </c>
      <c r="Z124" s="112">
        <f>K124*'Exchange Rates'!$B33</f>
        <v>2267.84727</v>
      </c>
      <c r="AA124" s="112">
        <f>L124*'Exchange Rates'!$B33</f>
        <v>24.9278679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ht="12.75" customHeight="1">
      <c r="A125" s="210">
        <v>37834</v>
      </c>
      <c r="B125" s="79">
        <v>512</v>
      </c>
      <c r="C125" s="79">
        <v>543</v>
      </c>
      <c r="D125" s="79">
        <v>552</v>
      </c>
      <c r="E125" s="79">
        <v>395</v>
      </c>
      <c r="F125" s="79">
        <v>396</v>
      </c>
      <c r="G125" s="79">
        <v>421</v>
      </c>
      <c r="H125" s="2"/>
      <c r="I125" s="79">
        <v>418</v>
      </c>
      <c r="J125" s="79">
        <v>564</v>
      </c>
      <c r="K125" s="212">
        <v>2667</v>
      </c>
      <c r="L125" s="79">
        <v>29.49</v>
      </c>
      <c r="M125" s="2"/>
      <c r="N125" s="88">
        <f>D125-E125</f>
        <v>157</v>
      </c>
      <c r="O125" s="88">
        <f>D125-B125</f>
        <v>40</v>
      </c>
      <c r="P125" s="2"/>
      <c r="Q125" s="112">
        <f>B125*'Exchange Rates'!$B34</f>
        <v>459.15136</v>
      </c>
      <c r="R125" s="112">
        <f>C125*'Exchange Rates'!$B34</f>
        <v>486.95154</v>
      </c>
      <c r="S125" s="112">
        <f>D125*'Exchange Rates'!$B34</f>
        <v>495.02256</v>
      </c>
      <c r="T125" s="112">
        <f>E125*'Exchange Rates'!$B34</f>
        <v>354.2281</v>
      </c>
      <c r="U125" s="112">
        <f>F125*'Exchange Rates'!$B34</f>
        <v>355.12488</v>
      </c>
      <c r="V125" s="112">
        <f>G125*'Exchange Rates'!$B34</f>
        <v>377.54438</v>
      </c>
      <c r="W125" s="112">
        <f>H125*'Exchange Rates'!$B34</f>
        <v>0</v>
      </c>
      <c r="X125" s="112">
        <f>I125*'Exchange Rates'!$B34</f>
        <v>374.85404</v>
      </c>
      <c r="Y125" s="112">
        <f>J125*'Exchange Rates'!$B34</f>
        <v>505.78392</v>
      </c>
      <c r="Z125" s="112">
        <f>K125*'Exchange Rates'!$B34</f>
        <v>2391.71226</v>
      </c>
      <c r="AA125" s="112">
        <f>L125*'Exchange Rates'!$B34</f>
        <v>26.4460422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ht="12.75" customHeight="1">
      <c r="A126" s="210">
        <v>37865</v>
      </c>
      <c r="B126" s="79">
        <v>558</v>
      </c>
      <c r="C126" s="79">
        <v>545</v>
      </c>
      <c r="D126" s="79">
        <v>566</v>
      </c>
      <c r="E126" s="79">
        <v>420</v>
      </c>
      <c r="F126" s="79">
        <v>429</v>
      </c>
      <c r="G126" s="79">
        <v>431</v>
      </c>
      <c r="H126" s="2"/>
      <c r="I126" s="79">
        <v>456</v>
      </c>
      <c r="J126" s="79">
        <v>563</v>
      </c>
      <c r="K126" s="212">
        <v>2956</v>
      </c>
      <c r="L126" s="79">
        <v>27.61</v>
      </c>
      <c r="M126" s="2"/>
      <c r="N126" s="88">
        <f>D126-E126</f>
        <v>146</v>
      </c>
      <c r="O126" s="88">
        <f>D126-B126</f>
        <v>8</v>
      </c>
      <c r="P126" s="2"/>
      <c r="Q126" s="112">
        <f>B126*'Exchange Rates'!$B35</f>
        <v>496.2015</v>
      </c>
      <c r="R126" s="112">
        <f>C126*'Exchange Rates'!$B35</f>
        <v>484.64125</v>
      </c>
      <c r="S126" s="112">
        <f>D126*'Exchange Rates'!$B35</f>
        <v>503.3155</v>
      </c>
      <c r="T126" s="112">
        <f>E126*'Exchange Rates'!$B35</f>
        <v>373.485</v>
      </c>
      <c r="U126" s="112">
        <f>F126*'Exchange Rates'!$B35</f>
        <v>381.48825</v>
      </c>
      <c r="V126" s="112">
        <f>G126*'Exchange Rates'!$B35</f>
        <v>383.26675</v>
      </c>
      <c r="W126" s="112">
        <f>H126*'Exchange Rates'!$B35</f>
        <v>0</v>
      </c>
      <c r="X126" s="112">
        <f>I126*'Exchange Rates'!$B35</f>
        <v>405.498</v>
      </c>
      <c r="Y126" s="112">
        <f>J126*'Exchange Rates'!$B35</f>
        <v>500.64775</v>
      </c>
      <c r="Z126" s="112">
        <f>K126*'Exchange Rates'!$B35</f>
        <v>2628.623</v>
      </c>
      <c r="AA126" s="112">
        <f>L126*'Exchange Rates'!$B35</f>
        <v>24.5521925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ht="12.75" customHeight="1">
      <c r="A127" s="211">
        <v>37895</v>
      </c>
      <c r="B127" s="79">
        <v>624</v>
      </c>
      <c r="C127" s="79">
        <v>615</v>
      </c>
      <c r="D127" s="79">
        <v>616</v>
      </c>
      <c r="E127" s="79">
        <v>485</v>
      </c>
      <c r="F127" s="79">
        <v>498</v>
      </c>
      <c r="G127" s="79">
        <v>485</v>
      </c>
      <c r="H127" s="2"/>
      <c r="I127" s="79">
        <v>528</v>
      </c>
      <c r="J127" s="79">
        <v>567</v>
      </c>
      <c r="K127" s="212">
        <v>3046</v>
      </c>
      <c r="L127" s="79">
        <v>27.7</v>
      </c>
      <c r="M127" s="2"/>
      <c r="N127" s="88">
        <f>D127-E127</f>
        <v>131</v>
      </c>
      <c r="O127" s="88">
        <f>D127-B127</f>
        <v>-8</v>
      </c>
      <c r="P127" s="2"/>
      <c r="Q127" s="112">
        <f>B127*'Exchange Rates'!$B36</f>
        <v>533.27664</v>
      </c>
      <c r="R127" s="112">
        <f>C127*'Exchange Rates'!$B36</f>
        <v>525.58515</v>
      </c>
      <c r="S127" s="112">
        <f>D127*'Exchange Rates'!$B36</f>
        <v>526.43976</v>
      </c>
      <c r="T127" s="112">
        <f>E127*'Exchange Rates'!$B36</f>
        <v>414.48585</v>
      </c>
      <c r="U127" s="112">
        <f>F127*'Exchange Rates'!$B36</f>
        <v>425.59578</v>
      </c>
      <c r="V127" s="112">
        <f>G127*'Exchange Rates'!$B36</f>
        <v>414.48585</v>
      </c>
      <c r="W127" s="112">
        <f>H127*'Exchange Rates'!$B36</f>
        <v>0</v>
      </c>
      <c r="X127" s="112">
        <f>I127*'Exchange Rates'!$B36</f>
        <v>451.23408</v>
      </c>
      <c r="Y127" s="112">
        <f>J127*'Exchange Rates'!$B36</f>
        <v>484.56387</v>
      </c>
      <c r="Z127" s="112">
        <f>K127*'Exchange Rates'!$B36</f>
        <v>2603.14206</v>
      </c>
      <c r="AA127" s="112">
        <f>L127*'Exchange Rates'!$B36</f>
        <v>23.672697</v>
      </c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ht="12.75" customHeight="1">
      <c r="A128" s="210">
        <v>37926</v>
      </c>
      <c r="B128" s="79">
        <v>625</v>
      </c>
      <c r="C128" s="79">
        <v>628</v>
      </c>
      <c r="D128" s="79">
        <v>619</v>
      </c>
      <c r="E128" s="79">
        <v>503</v>
      </c>
      <c r="F128" s="79">
        <v>524</v>
      </c>
      <c r="G128" s="79">
        <v>515</v>
      </c>
      <c r="H128" s="2"/>
      <c r="I128" s="79">
        <v>608</v>
      </c>
      <c r="J128" s="79">
        <v>570</v>
      </c>
      <c r="K128" s="212">
        <v>2989</v>
      </c>
      <c r="L128" s="79">
        <v>28.45</v>
      </c>
      <c r="M128" s="2"/>
      <c r="N128" s="88">
        <f>D128-E128</f>
        <v>116</v>
      </c>
      <c r="O128" s="88">
        <f>D128-B128</f>
        <v>-6</v>
      </c>
      <c r="P128" s="2"/>
      <c r="Q128" s="112">
        <f>B128*'Exchange Rates'!$B37</f>
        <v>533.78125</v>
      </c>
      <c r="R128" s="112">
        <f>C128*'Exchange Rates'!$B37</f>
        <v>536.3434</v>
      </c>
      <c r="S128" s="112">
        <f>D128*'Exchange Rates'!$B37</f>
        <v>528.6569499999999</v>
      </c>
      <c r="T128" s="112">
        <f>E128*'Exchange Rates'!$B37</f>
        <v>429.58715</v>
      </c>
      <c r="U128" s="112">
        <f>F128*'Exchange Rates'!$B37</f>
        <v>447.5222</v>
      </c>
      <c r="V128" s="112">
        <f>G128*'Exchange Rates'!$B37</f>
        <v>439.83575</v>
      </c>
      <c r="W128" s="112">
        <f>H128*'Exchange Rates'!$B37</f>
        <v>0</v>
      </c>
      <c r="X128" s="112">
        <f>I128*'Exchange Rates'!$B37</f>
        <v>519.2624</v>
      </c>
      <c r="Y128" s="112">
        <f>J128*'Exchange Rates'!$B37</f>
        <v>486.8085</v>
      </c>
      <c r="Z128" s="112">
        <f>K128*'Exchange Rates'!$B37</f>
        <v>2552.75545</v>
      </c>
      <c r="AA128" s="112">
        <f>L128*'Exchange Rates'!$B37</f>
        <v>24.2977225</v>
      </c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ht="12.75" customHeight="1">
      <c r="A129" s="210">
        <v>37956</v>
      </c>
      <c r="B129" s="79">
        <v>638</v>
      </c>
      <c r="C129" s="79">
        <v>660</v>
      </c>
      <c r="D129" s="79">
        <v>647</v>
      </c>
      <c r="E129" s="79">
        <v>510</v>
      </c>
      <c r="F129" s="79">
        <v>583</v>
      </c>
      <c r="G129" s="79">
        <v>583</v>
      </c>
      <c r="H129" s="2"/>
      <c r="I129" s="79">
        <v>560</v>
      </c>
      <c r="J129" s="79">
        <v>575</v>
      </c>
      <c r="K129" s="212">
        <v>2584</v>
      </c>
      <c r="L129" s="79">
        <v>30.17</v>
      </c>
      <c r="M129" s="2"/>
      <c r="N129" s="88">
        <f>D129-E129</f>
        <v>137</v>
      </c>
      <c r="O129" s="88">
        <f>D129-B129</f>
        <v>9</v>
      </c>
      <c r="P129" s="2"/>
      <c r="Q129" s="112">
        <f>B129*'Exchange Rates'!$B38</f>
        <v>519.15336</v>
      </c>
      <c r="R129" s="112">
        <f>C129*'Exchange Rates'!$B38</f>
        <v>537.0552</v>
      </c>
      <c r="S129" s="112">
        <f>D129*'Exchange Rates'!$B38</f>
        <v>526.47684</v>
      </c>
      <c r="T129" s="112">
        <f>E129*'Exchange Rates'!$B38</f>
        <v>414.9972</v>
      </c>
      <c r="U129" s="112">
        <f>F129*'Exchange Rates'!$B38</f>
        <v>474.39876</v>
      </c>
      <c r="V129" s="112">
        <f>G129*'Exchange Rates'!$B38</f>
        <v>474.39876</v>
      </c>
      <c r="W129" s="112">
        <f>H129*'Exchange Rates'!$B38</f>
        <v>0</v>
      </c>
      <c r="X129" s="112">
        <f>I129*'Exchange Rates'!$B38</f>
        <v>455.6832</v>
      </c>
      <c r="Y129" s="112">
        <f>J129*'Exchange Rates'!$B38</f>
        <v>467.889</v>
      </c>
      <c r="Z129" s="112">
        <f>K129*'Exchange Rates'!$B38</f>
        <v>2102.65248</v>
      </c>
      <c r="AA129" s="112">
        <f>L129*'Exchange Rates'!$B38</f>
        <v>24.5499324</v>
      </c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ht="12.75" customHeight="1">
      <c r="A130" s="210">
        <v>37987</v>
      </c>
      <c r="B130" s="79">
        <v>658</v>
      </c>
      <c r="C130" s="79">
        <v>689</v>
      </c>
      <c r="D130" s="79">
        <v>674</v>
      </c>
      <c r="E130" s="79">
        <v>496</v>
      </c>
      <c r="F130" s="79">
        <v>572</v>
      </c>
      <c r="G130" s="79">
        <v>584</v>
      </c>
      <c r="H130" s="79">
        <v>587</v>
      </c>
      <c r="I130" s="79">
        <v>581</v>
      </c>
      <c r="J130" s="79">
        <v>600</v>
      </c>
      <c r="K130" s="212">
        <v>2531</v>
      </c>
      <c r="L130" s="79">
        <v>29.18</v>
      </c>
      <c r="M130" s="2"/>
      <c r="N130" s="88">
        <f>D130-E130</f>
        <v>178</v>
      </c>
      <c r="O130" s="88">
        <f>D130-B130</f>
        <v>16</v>
      </c>
      <c r="P130" s="2"/>
      <c r="Q130" s="112">
        <f>B130*'Exchange Rates'!$B39</f>
        <v>522.45858</v>
      </c>
      <c r="R130" s="112">
        <f>C130*'Exchange Rates'!$B39</f>
        <v>547.07289</v>
      </c>
      <c r="S130" s="112">
        <f>D130*'Exchange Rates'!$B39</f>
        <v>535.16274</v>
      </c>
      <c r="T130" s="112">
        <f>E130*'Exchange Rates'!$B39</f>
        <v>393.82896</v>
      </c>
      <c r="U130" s="112">
        <f>F130*'Exchange Rates'!$B39</f>
        <v>454.17372</v>
      </c>
      <c r="V130" s="112">
        <f>G130*'Exchange Rates'!$B39</f>
        <v>463.70184</v>
      </c>
      <c r="W130" s="112">
        <f>H130*'Exchange Rates'!$B39</f>
        <v>466.08387</v>
      </c>
      <c r="X130" s="112">
        <f>I130*'Exchange Rates'!$B39</f>
        <v>461.31981</v>
      </c>
      <c r="Y130" s="112">
        <f>J130*'Exchange Rates'!$B39</f>
        <v>476.406</v>
      </c>
      <c r="Z130" s="112">
        <f>K130*'Exchange Rates'!$B39</f>
        <v>2009.63931</v>
      </c>
      <c r="AA130" s="112">
        <f>L130*'Exchange Rates'!$B39</f>
        <v>23.1692118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ht="12.75" customHeight="1">
      <c r="A131" s="210">
        <v>38018</v>
      </c>
      <c r="B131" s="79">
        <v>689</v>
      </c>
      <c r="C131" s="79">
        <v>731</v>
      </c>
      <c r="D131" s="79">
        <v>702</v>
      </c>
      <c r="E131" s="79">
        <v>535</v>
      </c>
      <c r="F131" s="79">
        <v>616</v>
      </c>
      <c r="G131" s="79">
        <v>642</v>
      </c>
      <c r="H131" s="79">
        <v>426</v>
      </c>
      <c r="I131" s="79">
        <v>436</v>
      </c>
      <c r="J131" s="79">
        <v>655</v>
      </c>
      <c r="K131" s="212">
        <v>2840</v>
      </c>
      <c r="L131" s="79">
        <v>32.23</v>
      </c>
      <c r="M131" s="2"/>
      <c r="N131" s="88">
        <f>D131-E131</f>
        <v>167</v>
      </c>
      <c r="O131" s="88">
        <f>D131-B131</f>
        <v>13</v>
      </c>
      <c r="P131" s="2"/>
      <c r="Q131" s="112">
        <f>B131*'Exchange Rates'!$B40</f>
        <v>546.17719</v>
      </c>
      <c r="R131" s="112">
        <f>C131*'Exchange Rates'!$B40</f>
        <v>579.47101</v>
      </c>
      <c r="S131" s="112">
        <f>D131*'Exchange Rates'!$B40</f>
        <v>556.48242</v>
      </c>
      <c r="T131" s="112">
        <f>E131*'Exchange Rates'!$B40</f>
        <v>424.09985</v>
      </c>
      <c r="U131" s="112">
        <f>F131*'Exchange Rates'!$B40</f>
        <v>488.30936</v>
      </c>
      <c r="V131" s="112">
        <f>G131*'Exchange Rates'!$B40</f>
        <v>508.91982</v>
      </c>
      <c r="W131" s="112">
        <f>H131*'Exchange Rates'!$B40</f>
        <v>337.69446</v>
      </c>
      <c r="X131" s="112">
        <f>I131*'Exchange Rates'!$B40</f>
        <v>345.62156</v>
      </c>
      <c r="Y131" s="112">
        <f>J131*'Exchange Rates'!$B40</f>
        <v>519.22505</v>
      </c>
      <c r="Z131" s="112">
        <f>K131*'Exchange Rates'!$B40</f>
        <v>2251.2964</v>
      </c>
      <c r="AA131" s="112">
        <f>L131*'Exchange Rates'!$B40</f>
        <v>25.5490433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ht="12.75" customHeight="1">
      <c r="A132" s="210">
        <v>38047</v>
      </c>
      <c r="B132" s="79">
        <v>691</v>
      </c>
      <c r="C132" s="79">
        <v>712</v>
      </c>
      <c r="D132" s="79">
        <v>685</v>
      </c>
      <c r="E132" s="79">
        <v>550</v>
      </c>
      <c r="F132" s="79">
        <v>669</v>
      </c>
      <c r="G132" s="79">
        <v>685</v>
      </c>
      <c r="H132" s="79">
        <v>447</v>
      </c>
      <c r="I132" s="79">
        <v>449</v>
      </c>
      <c r="J132" s="79">
        <v>652</v>
      </c>
      <c r="K132" s="212">
        <v>2849</v>
      </c>
      <c r="L132" s="79">
        <v>31.51</v>
      </c>
      <c r="M132" s="2"/>
      <c r="N132" s="88">
        <f>D132-E132</f>
        <v>135</v>
      </c>
      <c r="O132" s="88">
        <f>D132-B132</f>
        <v>-6</v>
      </c>
      <c r="P132" s="2"/>
      <c r="Q132" s="112">
        <f>B132*'Exchange Rates'!$B41</f>
        <v>563.4414</v>
      </c>
      <c r="R132" s="112">
        <f>C132*'Exchange Rates'!$B41</f>
        <v>580.5648</v>
      </c>
      <c r="S132" s="112">
        <f>D132*'Exchange Rates'!$B41</f>
        <v>558.549</v>
      </c>
      <c r="T132" s="112">
        <f>E132*'Exchange Rates'!$B41</f>
        <v>448.47</v>
      </c>
      <c r="U132" s="112">
        <f>F132*'Exchange Rates'!$B41</f>
        <v>545.5026</v>
      </c>
      <c r="V132" s="112">
        <f>G132*'Exchange Rates'!$B41</f>
        <v>558.549</v>
      </c>
      <c r="W132" s="112">
        <f>H132*'Exchange Rates'!$B41</f>
        <v>364.4838</v>
      </c>
      <c r="X132" s="112">
        <f>I132*'Exchange Rates'!$B41</f>
        <v>366.1146</v>
      </c>
      <c r="Y132" s="112">
        <f>J132*'Exchange Rates'!$B41</f>
        <v>531.6408</v>
      </c>
      <c r="Z132" s="112">
        <f>K132*'Exchange Rates'!$B41</f>
        <v>2323.0746</v>
      </c>
      <c r="AA132" s="112">
        <f>L132*'Exchange Rates'!$B41</f>
        <v>25.693254</v>
      </c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ht="12.75" customHeight="1">
      <c r="A133" s="210">
        <v>38078</v>
      </c>
      <c r="B133" s="79">
        <v>671</v>
      </c>
      <c r="C133" s="79">
        <v>696</v>
      </c>
      <c r="D133" s="79">
        <v>708</v>
      </c>
      <c r="E133" s="79">
        <v>538</v>
      </c>
      <c r="F133" s="79">
        <v>727</v>
      </c>
      <c r="G133" s="79">
        <v>736</v>
      </c>
      <c r="H133" s="79">
        <v>488</v>
      </c>
      <c r="I133" s="79">
        <v>519</v>
      </c>
      <c r="J133" s="79">
        <v>659</v>
      </c>
      <c r="K133" s="212">
        <v>3035</v>
      </c>
      <c r="L133" s="79">
        <v>34.48</v>
      </c>
      <c r="M133" s="2"/>
      <c r="N133" s="88">
        <f>D133-E133</f>
        <v>170</v>
      </c>
      <c r="O133" s="88">
        <f>D133-B133</f>
        <v>37</v>
      </c>
      <c r="P133" s="2"/>
      <c r="Q133" s="112">
        <f>B133*'Exchange Rates'!$B42</f>
        <v>558.72157</v>
      </c>
      <c r="R133" s="112">
        <f>C133*'Exchange Rates'!$B42</f>
        <v>579.53832</v>
      </c>
      <c r="S133" s="112">
        <f>D133*'Exchange Rates'!$B42</f>
        <v>589.53036</v>
      </c>
      <c r="T133" s="112">
        <f>E133*'Exchange Rates'!$B42</f>
        <v>447.97646</v>
      </c>
      <c r="U133" s="112">
        <f>F133*'Exchange Rates'!$B42</f>
        <v>605.35109</v>
      </c>
      <c r="V133" s="112">
        <f>G133*'Exchange Rates'!$B42</f>
        <v>612.8451200000001</v>
      </c>
      <c r="W133" s="112">
        <f>H133*'Exchange Rates'!$B42</f>
        <v>406.34296</v>
      </c>
      <c r="X133" s="112">
        <f>I133*'Exchange Rates'!$B42</f>
        <v>432.15573</v>
      </c>
      <c r="Y133" s="112">
        <f>J133*'Exchange Rates'!$B42</f>
        <v>548.7295300000001</v>
      </c>
      <c r="Z133" s="112">
        <f>K133*'Exchange Rates'!$B42</f>
        <v>2527.15345</v>
      </c>
      <c r="AA133" s="112">
        <f>L133*'Exchange Rates'!$B42</f>
        <v>28.7104616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ht="12.75" customHeight="1">
      <c r="A134" s="210">
        <v>38108</v>
      </c>
      <c r="B134" s="79">
        <v>632</v>
      </c>
      <c r="C134" s="79">
        <v>684</v>
      </c>
      <c r="D134" s="79">
        <v>741</v>
      </c>
      <c r="E134" s="79">
        <v>513</v>
      </c>
      <c r="F134" s="79">
        <v>711</v>
      </c>
      <c r="G134" s="79">
        <v>716</v>
      </c>
      <c r="H134" s="79">
        <v>427</v>
      </c>
      <c r="I134" s="79">
        <v>485</v>
      </c>
      <c r="J134" s="79">
        <v>660</v>
      </c>
      <c r="K134" s="212">
        <v>3071</v>
      </c>
      <c r="L134" s="79">
        <v>36.58</v>
      </c>
      <c r="M134" s="2"/>
      <c r="N134" s="88">
        <f>D134-E134</f>
        <v>228</v>
      </c>
      <c r="O134" s="88">
        <f>D134-B134</f>
        <v>109</v>
      </c>
      <c r="P134" s="2"/>
      <c r="Q134" s="112">
        <f>B134*'Exchange Rates'!$B43</f>
        <v>526.76568</v>
      </c>
      <c r="R134" s="112">
        <f>C134*'Exchange Rates'!$B43</f>
        <v>570.10716</v>
      </c>
      <c r="S134" s="112">
        <f>D134*'Exchange Rates'!$B43</f>
        <v>617.61609</v>
      </c>
      <c r="T134" s="112">
        <f>E134*'Exchange Rates'!$B43</f>
        <v>427.58037</v>
      </c>
      <c r="U134" s="112">
        <f>F134*'Exchange Rates'!$B43</f>
        <v>592.6113899999999</v>
      </c>
      <c r="V134" s="112">
        <f>G134*'Exchange Rates'!$B43</f>
        <v>596.7788399999999</v>
      </c>
      <c r="W134" s="112">
        <f>H134*'Exchange Rates'!$B43</f>
        <v>355.90023</v>
      </c>
      <c r="X134" s="112">
        <f>I134*'Exchange Rates'!$B43</f>
        <v>404.24265</v>
      </c>
      <c r="Y134" s="112">
        <f>J134*'Exchange Rates'!$B43</f>
        <v>550.1034</v>
      </c>
      <c r="Z134" s="112">
        <f>K134*'Exchange Rates'!$B43</f>
        <v>2559.64779</v>
      </c>
      <c r="AA134" s="112">
        <f>L134*'Exchange Rates'!$B43</f>
        <v>30.4890642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ht="12.75" customHeight="1">
      <c r="A135" s="210">
        <v>38139</v>
      </c>
      <c r="B135" s="79">
        <v>581</v>
      </c>
      <c r="C135" s="79">
        <v>632</v>
      </c>
      <c r="D135" s="79">
        <v>670</v>
      </c>
      <c r="E135" s="79">
        <v>440</v>
      </c>
      <c r="F135" s="79">
        <v>636</v>
      </c>
      <c r="G135" s="79">
        <v>658</v>
      </c>
      <c r="H135" s="79">
        <v>397</v>
      </c>
      <c r="I135" s="79">
        <v>470</v>
      </c>
      <c r="J135" s="79">
        <v>690</v>
      </c>
      <c r="K135" s="212">
        <v>3043</v>
      </c>
      <c r="L135" s="79">
        <v>34.5</v>
      </c>
      <c r="M135" s="2"/>
      <c r="N135" s="88">
        <f>D135-E135</f>
        <v>230</v>
      </c>
      <c r="O135" s="88">
        <f>D135-B135</f>
        <v>89</v>
      </c>
      <c r="P135" s="2"/>
      <c r="Q135" s="112">
        <f>B135*'Exchange Rates'!$B44</f>
        <v>478.31987</v>
      </c>
      <c r="R135" s="112">
        <f>C135*'Exchange Rates'!$B44</f>
        <v>520.30664</v>
      </c>
      <c r="S135" s="112">
        <f>D135*'Exchange Rates'!$B44</f>
        <v>551.5908999999999</v>
      </c>
      <c r="T135" s="112">
        <f>E135*'Exchange Rates'!$B44</f>
        <v>362.2388</v>
      </c>
      <c r="U135" s="112">
        <f>F135*'Exchange Rates'!$B44</f>
        <v>523.5997199999999</v>
      </c>
      <c r="V135" s="112">
        <f>G135*'Exchange Rates'!$B44</f>
        <v>541.7116599999999</v>
      </c>
      <c r="W135" s="112">
        <f>H135*'Exchange Rates'!$B44</f>
        <v>326.83819</v>
      </c>
      <c r="X135" s="112">
        <f>I135*'Exchange Rates'!$B44</f>
        <v>386.9369</v>
      </c>
      <c r="Y135" s="112">
        <f>J135*'Exchange Rates'!$B44</f>
        <v>568.0563</v>
      </c>
      <c r="Z135" s="112">
        <f>K135*'Exchange Rates'!$B44</f>
        <v>2505.21061</v>
      </c>
      <c r="AA135" s="112">
        <f>L135*'Exchange Rates'!$B44</f>
        <v>28.402815</v>
      </c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ht="12.75" customHeight="1">
      <c r="A136" s="210">
        <v>38169</v>
      </c>
      <c r="B136" s="79">
        <v>597</v>
      </c>
      <c r="C136" s="79">
        <v>624</v>
      </c>
      <c r="D136" s="79">
        <v>656</v>
      </c>
      <c r="E136" s="79">
        <v>426</v>
      </c>
      <c r="F136" s="79">
        <v>620</v>
      </c>
      <c r="G136" s="79">
        <v>669</v>
      </c>
      <c r="H136" s="79">
        <v>424</v>
      </c>
      <c r="I136" s="79">
        <v>477</v>
      </c>
      <c r="J136" s="79">
        <v>695</v>
      </c>
      <c r="K136" s="212">
        <v>3018</v>
      </c>
      <c r="L136" s="79">
        <v>40.03</v>
      </c>
      <c r="M136" s="2"/>
      <c r="N136" s="88">
        <f>D136-E136</f>
        <v>230</v>
      </c>
      <c r="O136" s="88">
        <f>D136-B136</f>
        <v>59</v>
      </c>
      <c r="P136" s="2"/>
      <c r="Q136" s="112">
        <f>B136*'Exchange Rates'!$B45</f>
        <v>486.46545</v>
      </c>
      <c r="R136" s="112">
        <f>C136*'Exchange Rates'!$B45</f>
        <v>508.4664</v>
      </c>
      <c r="S136" s="112">
        <f>D136*'Exchange Rates'!$B45</f>
        <v>534.5416</v>
      </c>
      <c r="T136" s="112">
        <f>E136*'Exchange Rates'!$B45</f>
        <v>347.1261</v>
      </c>
      <c r="U136" s="112">
        <f>F136*'Exchange Rates'!$B45</f>
        <v>505.207</v>
      </c>
      <c r="V136" s="112">
        <f>G136*'Exchange Rates'!$B45</f>
        <v>545.13465</v>
      </c>
      <c r="W136" s="112">
        <f>H136*'Exchange Rates'!$B45</f>
        <v>345.4964</v>
      </c>
      <c r="X136" s="112">
        <f>I136*'Exchange Rates'!$B45</f>
        <v>388.68345</v>
      </c>
      <c r="Y136" s="112">
        <f>J136*'Exchange Rates'!$B45</f>
        <v>566.32075</v>
      </c>
      <c r="Z136" s="112">
        <f>K136*'Exchange Rates'!$B45</f>
        <v>2459.2173</v>
      </c>
      <c r="AA136" s="112">
        <f>L136*'Exchange Rates'!$B45</f>
        <v>32.6184455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ht="12.75" customHeight="1">
      <c r="A137" s="210">
        <v>38200</v>
      </c>
      <c r="B137" s="79">
        <v>610</v>
      </c>
      <c r="C137" s="79">
        <v>632</v>
      </c>
      <c r="D137" s="79">
        <v>669</v>
      </c>
      <c r="E137" s="79">
        <v>432</v>
      </c>
      <c r="F137" s="79">
        <v>610</v>
      </c>
      <c r="G137" s="79">
        <v>627</v>
      </c>
      <c r="H137" s="79">
        <v>410</v>
      </c>
      <c r="I137" s="79">
        <v>446</v>
      </c>
      <c r="J137" s="79">
        <v>730</v>
      </c>
      <c r="K137" s="212">
        <v>2975</v>
      </c>
      <c r="L137" s="79">
        <v>39.61</v>
      </c>
      <c r="M137" s="2"/>
      <c r="N137" s="88">
        <f>D137-E137</f>
        <v>237</v>
      </c>
      <c r="O137" s="88">
        <f>D137-B137</f>
        <v>59</v>
      </c>
      <c r="P137" s="2"/>
      <c r="Q137" s="112">
        <f>B137*'Exchange Rates'!$B46</f>
        <v>500.1634</v>
      </c>
      <c r="R137" s="112">
        <f>C137*'Exchange Rates'!$B46</f>
        <v>518.20208</v>
      </c>
      <c r="S137" s="112">
        <f>D137*'Exchange Rates'!$B46</f>
        <v>548.53986</v>
      </c>
      <c r="T137" s="112">
        <f>E137*'Exchange Rates'!$B46</f>
        <v>354.21408</v>
      </c>
      <c r="U137" s="112">
        <f>F137*'Exchange Rates'!$B46</f>
        <v>500.1634</v>
      </c>
      <c r="V137" s="112">
        <f>G137*'Exchange Rates'!$B46</f>
        <v>514.10238</v>
      </c>
      <c r="W137" s="112">
        <f>H137*'Exchange Rates'!$B46</f>
        <v>336.1754</v>
      </c>
      <c r="X137" s="112">
        <f>I137*'Exchange Rates'!$B46</f>
        <v>365.69324</v>
      </c>
      <c r="Y137" s="112">
        <f>J137*'Exchange Rates'!$B46</f>
        <v>598.5562</v>
      </c>
      <c r="Z137" s="112">
        <f>K137*'Exchange Rates'!$B46</f>
        <v>2439.3215</v>
      </c>
      <c r="AA137" s="112">
        <f>L137*'Exchange Rates'!$B46</f>
        <v>32.4778234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ht="12.75" customHeight="1">
      <c r="A138" s="210">
        <v>38231</v>
      </c>
      <c r="B138" s="79">
        <v>585</v>
      </c>
      <c r="C138" s="79">
        <v>657</v>
      </c>
      <c r="D138" s="79">
        <v>657</v>
      </c>
      <c r="E138" s="79">
        <v>439</v>
      </c>
      <c r="F138" s="79">
        <v>657</v>
      </c>
      <c r="G138" s="79">
        <v>657</v>
      </c>
      <c r="H138" s="79">
        <v>428</v>
      </c>
      <c r="I138" s="79">
        <v>428</v>
      </c>
      <c r="J138" s="79">
        <v>730</v>
      </c>
      <c r="K138" s="212">
        <v>2777</v>
      </c>
      <c r="L138" s="79">
        <v>46.38</v>
      </c>
      <c r="M138" s="2"/>
      <c r="N138" s="88">
        <f>D138-E138</f>
        <v>218</v>
      </c>
      <c r="O138" s="88">
        <f>D138-B138</f>
        <v>72</v>
      </c>
      <c r="P138" s="2"/>
      <c r="Q138" s="112">
        <f>B138*'Exchange Rates'!$B47</f>
        <v>479.34315</v>
      </c>
      <c r="R138" s="112">
        <f>C138*'Exchange Rates'!$B47</f>
        <v>538.3392299999999</v>
      </c>
      <c r="S138" s="112">
        <f>D138*'Exchange Rates'!$B47</f>
        <v>538.3392299999999</v>
      </c>
      <c r="T138" s="112">
        <f>E138*'Exchange Rates'!$B47</f>
        <v>359.71221</v>
      </c>
      <c r="U138" s="112">
        <f>F138*'Exchange Rates'!$B47</f>
        <v>538.3392299999999</v>
      </c>
      <c r="V138" s="112">
        <f>G138*'Exchange Rates'!$B47</f>
        <v>538.3392299999999</v>
      </c>
      <c r="W138" s="112">
        <f>H138*'Exchange Rates'!$B47</f>
        <v>350.69892</v>
      </c>
      <c r="X138" s="112">
        <f>I138*'Exchange Rates'!$B47</f>
        <v>350.69892</v>
      </c>
      <c r="Y138" s="112">
        <f>J138*'Exchange Rates'!$B47</f>
        <v>598.1546999999999</v>
      </c>
      <c r="Z138" s="112">
        <f>K138*'Exchange Rates'!$B47</f>
        <v>2275.44603</v>
      </c>
      <c r="AA138" s="112">
        <f>L138*'Exchange Rates'!$B47</f>
        <v>38.0033082</v>
      </c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ht="12.75" customHeight="1">
      <c r="A139" s="210">
        <v>38261</v>
      </c>
      <c r="B139" s="79">
        <v>558</v>
      </c>
      <c r="C139" s="79">
        <v>701</v>
      </c>
      <c r="D139" s="79">
        <v>669</v>
      </c>
      <c r="E139" s="79">
        <v>431</v>
      </c>
      <c r="F139" s="79">
        <v>643</v>
      </c>
      <c r="G139" s="79">
        <v>642</v>
      </c>
      <c r="H139" s="79">
        <v>376</v>
      </c>
      <c r="I139" s="79">
        <v>425</v>
      </c>
      <c r="J139" s="79">
        <v>736</v>
      </c>
      <c r="K139" s="212">
        <v>2794</v>
      </c>
      <c r="L139" s="79">
        <v>48.98</v>
      </c>
      <c r="M139" s="2"/>
      <c r="N139" s="88">
        <f>D139-E139</f>
        <v>238</v>
      </c>
      <c r="O139" s="88">
        <f>D139-B139</f>
        <v>111</v>
      </c>
      <c r="P139" s="2"/>
      <c r="Q139" s="112">
        <f>B139*'Exchange Rates'!$B48</f>
        <v>446.22702</v>
      </c>
      <c r="R139" s="112">
        <f>C139*'Exchange Rates'!$B48</f>
        <v>560.58269</v>
      </c>
      <c r="S139" s="112">
        <f>D139*'Exchange Rates'!$B48</f>
        <v>534.99261</v>
      </c>
      <c r="T139" s="112">
        <f>E139*'Exchange Rates'!$B48</f>
        <v>344.66639</v>
      </c>
      <c r="U139" s="112">
        <f>F139*'Exchange Rates'!$B48</f>
        <v>514.2006700000001</v>
      </c>
      <c r="V139" s="112">
        <f>G139*'Exchange Rates'!$B48</f>
        <v>513.40098</v>
      </c>
      <c r="W139" s="112">
        <f>H139*'Exchange Rates'!$B48</f>
        <v>300.68344</v>
      </c>
      <c r="X139" s="112">
        <f>I139*'Exchange Rates'!$B48</f>
        <v>339.86825</v>
      </c>
      <c r="Y139" s="112">
        <f>J139*'Exchange Rates'!$B48</f>
        <v>588.5718400000001</v>
      </c>
      <c r="Z139" s="112">
        <f>K139*'Exchange Rates'!$B48</f>
        <v>2234.33386</v>
      </c>
      <c r="AA139" s="112">
        <f>L139*'Exchange Rates'!$B48</f>
        <v>39.16881619999999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ht="12.75" customHeight="1">
      <c r="A140" s="210">
        <v>38292</v>
      </c>
      <c r="B140" s="79">
        <v>567</v>
      </c>
      <c r="C140" s="79">
        <v>727</v>
      </c>
      <c r="D140" s="79">
        <v>684</v>
      </c>
      <c r="E140" s="79">
        <v>433</v>
      </c>
      <c r="F140" s="79">
        <v>660</v>
      </c>
      <c r="G140" s="79">
        <v>659</v>
      </c>
      <c r="H140" s="79">
        <v>382</v>
      </c>
      <c r="I140" s="79">
        <v>410</v>
      </c>
      <c r="J140" s="79">
        <v>710</v>
      </c>
      <c r="K140" s="212">
        <v>2869</v>
      </c>
      <c r="L140" s="79">
        <v>45.51</v>
      </c>
      <c r="M140" s="2"/>
      <c r="N140" s="88">
        <f>D140-E140</f>
        <v>251</v>
      </c>
      <c r="O140" s="88">
        <f>D140-B140</f>
        <v>117</v>
      </c>
      <c r="P140" s="2"/>
      <c r="Q140" s="112">
        <f>B140*'Exchange Rates'!$B49</f>
        <v>436.13073</v>
      </c>
      <c r="R140" s="112">
        <f>C140*'Exchange Rates'!$B49</f>
        <v>559.20113</v>
      </c>
      <c r="S140" s="112">
        <f>D140*'Exchange Rates'!$B49</f>
        <v>526.1259600000001</v>
      </c>
      <c r="T140" s="112">
        <f>E140*'Exchange Rates'!$B49</f>
        <v>333.05927</v>
      </c>
      <c r="U140" s="112">
        <f>F140*'Exchange Rates'!$B49</f>
        <v>507.6654</v>
      </c>
      <c r="V140" s="112">
        <f>G140*'Exchange Rates'!$B49</f>
        <v>506.8962100000001</v>
      </c>
      <c r="W140" s="112">
        <f>H140*'Exchange Rates'!$B49</f>
        <v>293.83058</v>
      </c>
      <c r="X140" s="112">
        <f>I140*'Exchange Rates'!$B49</f>
        <v>315.3679</v>
      </c>
      <c r="Y140" s="112">
        <f>J140*'Exchange Rates'!$B49</f>
        <v>546.1249</v>
      </c>
      <c r="Z140" s="112">
        <f>K140*'Exchange Rates'!$B49</f>
        <v>2206.80611</v>
      </c>
      <c r="AA140" s="112">
        <f>L140*'Exchange Rates'!$B49</f>
        <v>35.0058369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ht="12.75" customHeight="1">
      <c r="A141" s="210">
        <v>38322</v>
      </c>
      <c r="B141" s="79">
        <v>553</v>
      </c>
      <c r="C141" s="79">
        <v>724</v>
      </c>
      <c r="D141" s="79">
        <v>707</v>
      </c>
      <c r="E141" s="79">
        <v>423</v>
      </c>
      <c r="F141" s="79">
        <v>666</v>
      </c>
      <c r="G141" s="79">
        <v>664</v>
      </c>
      <c r="H141" s="79">
        <v>419</v>
      </c>
      <c r="I141" s="79">
        <v>427</v>
      </c>
      <c r="J141" s="79">
        <v>707</v>
      </c>
      <c r="K141" s="212">
        <v>3059</v>
      </c>
      <c r="L141" s="79">
        <v>40.46</v>
      </c>
      <c r="M141" s="2"/>
      <c r="N141" s="88">
        <f>D141-E141</f>
        <v>284</v>
      </c>
      <c r="O141" s="88">
        <f>D141-B141</f>
        <v>154</v>
      </c>
      <c r="P141" s="2"/>
      <c r="Q141" s="112">
        <f>B141*'Exchange Rates'!$B50</f>
        <v>412.86427</v>
      </c>
      <c r="R141" s="112">
        <f>C141*'Exchange Rates'!$B50</f>
        <v>540.53116</v>
      </c>
      <c r="S141" s="112">
        <f>D141*'Exchange Rates'!$B50</f>
        <v>527.83913</v>
      </c>
      <c r="T141" s="112">
        <f>E141*'Exchange Rates'!$B50</f>
        <v>315.80757</v>
      </c>
      <c r="U141" s="112">
        <f>F141*'Exchange Rates'!$B50</f>
        <v>497.22894</v>
      </c>
      <c r="V141" s="112">
        <f>G141*'Exchange Rates'!$B50</f>
        <v>495.73576</v>
      </c>
      <c r="W141" s="112">
        <f>H141*'Exchange Rates'!$B50</f>
        <v>312.82121</v>
      </c>
      <c r="X141" s="112">
        <f>I141*'Exchange Rates'!$B50</f>
        <v>318.79393</v>
      </c>
      <c r="Y141" s="112">
        <f>J141*'Exchange Rates'!$B50</f>
        <v>527.83913</v>
      </c>
      <c r="Z141" s="112">
        <f>K141*'Exchange Rates'!$B50</f>
        <v>2283.81881</v>
      </c>
      <c r="AA141" s="112">
        <f>L141*'Exchange Rates'!$B50</f>
        <v>30.2070314</v>
      </c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ht="12.75" customHeight="1">
      <c r="A142" s="210">
        <v>38353</v>
      </c>
      <c r="B142" s="79">
        <v>521</v>
      </c>
      <c r="C142" s="79">
        <v>699</v>
      </c>
      <c r="D142" s="79">
        <v>681</v>
      </c>
      <c r="E142" s="79">
        <v>402</v>
      </c>
      <c r="F142" s="79">
        <v>636</v>
      </c>
      <c r="G142" s="79">
        <v>646</v>
      </c>
      <c r="H142" s="79">
        <v>429</v>
      </c>
      <c r="I142" s="79">
        <v>434</v>
      </c>
      <c r="J142" s="79">
        <v>725</v>
      </c>
      <c r="K142" s="212">
        <v>3242</v>
      </c>
      <c r="L142" s="79">
        <v>45.92</v>
      </c>
      <c r="M142" s="2"/>
      <c r="N142" s="88">
        <f>D142-E142</f>
        <v>279</v>
      </c>
      <c r="O142" s="88">
        <f>D142-B142</f>
        <v>160</v>
      </c>
      <c r="P142" s="2"/>
      <c r="Q142" s="112">
        <f>B142*'Exchange Rates'!$B51</f>
        <v>396.54873</v>
      </c>
      <c r="R142" s="112">
        <f>C142*'Exchange Rates'!$B51</f>
        <v>532.02987</v>
      </c>
      <c r="S142" s="112">
        <f>D142*'Exchange Rates'!$B51</f>
        <v>518.32953</v>
      </c>
      <c r="T142" s="112">
        <f>E142*'Exchange Rates'!$B51</f>
        <v>305.97426</v>
      </c>
      <c r="U142" s="112">
        <f>F142*'Exchange Rates'!$B51</f>
        <v>484.07868</v>
      </c>
      <c r="V142" s="112">
        <f>G142*'Exchange Rates'!$B51</f>
        <v>491.68998</v>
      </c>
      <c r="W142" s="112">
        <f>H142*'Exchange Rates'!$B51</f>
        <v>326.52477</v>
      </c>
      <c r="X142" s="112">
        <f>I142*'Exchange Rates'!$B51</f>
        <v>330.33042</v>
      </c>
      <c r="Y142" s="112">
        <f>J142*'Exchange Rates'!$B51</f>
        <v>551.81925</v>
      </c>
      <c r="Z142" s="112">
        <f>K142*'Exchange Rates'!$B51</f>
        <v>2467.58346</v>
      </c>
      <c r="AA142" s="112">
        <f>L142*'Exchange Rates'!$B51</f>
        <v>34.9510896</v>
      </c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ht="12.75" customHeight="1">
      <c r="A143" s="210">
        <v>38384</v>
      </c>
      <c r="B143" s="79">
        <v>497</v>
      </c>
      <c r="C143" s="79">
        <v>695</v>
      </c>
      <c r="D143" s="79">
        <v>644</v>
      </c>
      <c r="E143" s="79">
        <v>403</v>
      </c>
      <c r="F143" s="79">
        <v>641</v>
      </c>
      <c r="G143" s="79">
        <v>440</v>
      </c>
      <c r="H143" s="79">
        <v>429</v>
      </c>
      <c r="I143" s="79">
        <v>432</v>
      </c>
      <c r="J143" s="79">
        <v>701</v>
      </c>
      <c r="K143" s="212">
        <v>3403</v>
      </c>
      <c r="L143" s="79">
        <v>50.06</v>
      </c>
      <c r="M143" s="2"/>
      <c r="N143" s="88">
        <f>D143-E143</f>
        <v>241</v>
      </c>
      <c r="O143" s="88">
        <f>D143-B143</f>
        <v>147</v>
      </c>
      <c r="P143" s="2"/>
      <c r="Q143" s="112">
        <f>B143*'Exchange Rates'!$B52</f>
        <v>382.20791</v>
      </c>
      <c r="R143" s="112">
        <f>C143*'Exchange Rates'!$B52</f>
        <v>534.47585</v>
      </c>
      <c r="S143" s="112">
        <f>D143*'Exchange Rates'!$B52</f>
        <v>495.25532</v>
      </c>
      <c r="T143" s="112">
        <f>E143*'Exchange Rates'!$B52</f>
        <v>309.91909</v>
      </c>
      <c r="U143" s="112">
        <f>F143*'Exchange Rates'!$B52</f>
        <v>492.94823</v>
      </c>
      <c r="V143" s="112">
        <f>G143*'Exchange Rates'!$B52</f>
        <v>338.3732</v>
      </c>
      <c r="W143" s="112">
        <f>H143*'Exchange Rates'!$B52</f>
        <v>329.91387</v>
      </c>
      <c r="X143" s="112">
        <f>I143*'Exchange Rates'!$B52</f>
        <v>332.22096</v>
      </c>
      <c r="Y143" s="112">
        <f>J143*'Exchange Rates'!$B52</f>
        <v>539.09003</v>
      </c>
      <c r="Z143" s="112">
        <f>K143*'Exchange Rates'!$B52</f>
        <v>2617.00909</v>
      </c>
      <c r="AA143" s="112">
        <f>L143*'Exchange Rates'!$B52</f>
        <v>38.4976418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ht="12.75" customHeight="1">
      <c r="A144" s="210">
        <v>38412</v>
      </c>
      <c r="B144" s="79">
        <v>546</v>
      </c>
      <c r="C144" s="79">
        <v>714</v>
      </c>
      <c r="D144" s="79">
        <v>662</v>
      </c>
      <c r="E144" s="79">
        <v>435</v>
      </c>
      <c r="F144" s="79">
        <v>710</v>
      </c>
      <c r="G144" s="79">
        <v>710</v>
      </c>
      <c r="H144" s="79">
        <v>464</v>
      </c>
      <c r="I144" s="79">
        <v>453</v>
      </c>
      <c r="J144" s="79">
        <v>725</v>
      </c>
      <c r="K144" s="212">
        <v>3542</v>
      </c>
      <c r="L144" s="79">
        <v>54.29</v>
      </c>
      <c r="M144" s="2"/>
      <c r="N144" s="88">
        <f>D144-E144</f>
        <v>227</v>
      </c>
      <c r="O144" s="88">
        <f>D144-B144</f>
        <v>116</v>
      </c>
      <c r="P144" s="2"/>
      <c r="Q144" s="112">
        <f>B144*'Exchange Rates'!$B53</f>
        <v>413.60592</v>
      </c>
      <c r="R144" s="112">
        <f>C144*'Exchange Rates'!$B53</f>
        <v>540.86928</v>
      </c>
      <c r="S144" s="112">
        <f>D144*'Exchange Rates'!$B53</f>
        <v>501.47824</v>
      </c>
      <c r="T144" s="112">
        <f>E144*'Exchange Rates'!$B53</f>
        <v>329.5212</v>
      </c>
      <c r="U144" s="112">
        <f>F144*'Exchange Rates'!$B53</f>
        <v>537.8392</v>
      </c>
      <c r="V144" s="112">
        <f>G144*'Exchange Rates'!$B53</f>
        <v>537.8392</v>
      </c>
      <c r="W144" s="112">
        <f>H144*'Exchange Rates'!$B53</f>
        <v>351.48928</v>
      </c>
      <c r="X144" s="112">
        <f>I144*'Exchange Rates'!$B53</f>
        <v>343.15656</v>
      </c>
      <c r="Y144" s="112">
        <f>J144*'Exchange Rates'!$B53</f>
        <v>549.202</v>
      </c>
      <c r="Z144" s="112">
        <f>K144*'Exchange Rates'!$B53</f>
        <v>2683.13584</v>
      </c>
      <c r="AA144" s="112">
        <f>L144*'Exchange Rates'!$B53</f>
        <v>41.12576079999999</v>
      </c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ht="12.75" customHeight="1">
      <c r="A145" s="210">
        <v>38443</v>
      </c>
      <c r="B145" s="79">
        <v>547</v>
      </c>
      <c r="C145" s="79">
        <v>695</v>
      </c>
      <c r="D145" s="79">
        <v>646</v>
      </c>
      <c r="E145" s="79">
        <v>429</v>
      </c>
      <c r="F145" s="79">
        <v>681</v>
      </c>
      <c r="G145" s="79">
        <v>679</v>
      </c>
      <c r="H145" s="79">
        <v>505</v>
      </c>
      <c r="I145" s="79">
        <v>489</v>
      </c>
      <c r="J145" s="79">
        <v>719</v>
      </c>
      <c r="K145" s="212">
        <v>3489</v>
      </c>
      <c r="L145" s="79">
        <v>51.09</v>
      </c>
      <c r="M145" s="2"/>
      <c r="N145" s="88">
        <f>D145-E145</f>
        <v>217</v>
      </c>
      <c r="O145" s="88">
        <f>D145-B145</f>
        <v>99</v>
      </c>
      <c r="P145" s="2"/>
      <c r="Q145" s="112">
        <f>B145*'Exchange Rates'!$B54</f>
        <v>422.67237</v>
      </c>
      <c r="R145" s="112">
        <f>C145*'Exchange Rates'!$B54</f>
        <v>537.03345</v>
      </c>
      <c r="S145" s="112">
        <f>D145*'Exchange Rates'!$B54</f>
        <v>499.17066</v>
      </c>
      <c r="T145" s="112">
        <f>E145*'Exchange Rates'!$B54</f>
        <v>331.49259</v>
      </c>
      <c r="U145" s="112">
        <f>F145*'Exchange Rates'!$B54</f>
        <v>526.21551</v>
      </c>
      <c r="V145" s="112">
        <f>G145*'Exchange Rates'!$B54</f>
        <v>524.67009</v>
      </c>
      <c r="W145" s="112">
        <f>H145*'Exchange Rates'!$B54</f>
        <v>390.21855</v>
      </c>
      <c r="X145" s="112">
        <f>I145*'Exchange Rates'!$B54</f>
        <v>377.85519</v>
      </c>
      <c r="Y145" s="112">
        <f>J145*'Exchange Rates'!$B54</f>
        <v>555.57849</v>
      </c>
      <c r="Z145" s="112">
        <f>K145*'Exchange Rates'!$B54</f>
        <v>2695.98519</v>
      </c>
      <c r="AA145" s="112">
        <f>L145*'Exchange Rates'!$B54</f>
        <v>39.4777539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ht="12.75" customHeight="1">
      <c r="A146" s="210">
        <v>38473</v>
      </c>
      <c r="B146" s="79">
        <v>538</v>
      </c>
      <c r="C146" s="79">
        <v>700</v>
      </c>
      <c r="D146" s="79">
        <v>637</v>
      </c>
      <c r="E146" s="79">
        <v>417</v>
      </c>
      <c r="F146" s="79">
        <v>647</v>
      </c>
      <c r="G146" s="79">
        <v>647</v>
      </c>
      <c r="H146" s="79">
        <v>486</v>
      </c>
      <c r="I146" s="79">
        <v>488</v>
      </c>
      <c r="J146" s="79">
        <v>710</v>
      </c>
      <c r="K146" s="212">
        <v>3441</v>
      </c>
      <c r="L146" s="79">
        <v>50.73</v>
      </c>
      <c r="M146" s="2"/>
      <c r="N146" s="88">
        <f>D146-E146</f>
        <v>220</v>
      </c>
      <c r="O146" s="88">
        <f>D146-B146</f>
        <v>99</v>
      </c>
      <c r="P146" s="2"/>
      <c r="Q146" s="112">
        <f>B146*'Exchange Rates'!$B55</f>
        <v>423.84178</v>
      </c>
      <c r="R146" s="112">
        <f>C146*'Exchange Rates'!$B55</f>
        <v>551.467</v>
      </c>
      <c r="S146" s="112">
        <f>D146*'Exchange Rates'!$B55</f>
        <v>501.83497</v>
      </c>
      <c r="T146" s="112">
        <f>E146*'Exchange Rates'!$B55</f>
        <v>328.51677</v>
      </c>
      <c r="U146" s="112">
        <f>F146*'Exchange Rates'!$B55</f>
        <v>509.71307</v>
      </c>
      <c r="V146" s="112">
        <f>G146*'Exchange Rates'!$B55</f>
        <v>509.71307</v>
      </c>
      <c r="W146" s="112">
        <f>H146*'Exchange Rates'!$B55</f>
        <v>382.87566</v>
      </c>
      <c r="X146" s="112">
        <f>I146*'Exchange Rates'!$B55</f>
        <v>384.45128</v>
      </c>
      <c r="Y146" s="112">
        <f>J146*'Exchange Rates'!$B55</f>
        <v>559.3451</v>
      </c>
      <c r="Z146" s="112">
        <f>K146*'Exchange Rates'!$B55</f>
        <v>2710.85421</v>
      </c>
      <c r="AA146" s="112">
        <f>L146*'Exchange Rates'!$B55</f>
        <v>39.9656013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ht="12.75" customHeight="1">
      <c r="A147" s="210">
        <v>38504</v>
      </c>
      <c r="B147" s="79">
        <v>559</v>
      </c>
      <c r="C147" s="79">
        <v>706</v>
      </c>
      <c r="D147" s="79">
        <v>639</v>
      </c>
      <c r="E147" s="79">
        <v>419</v>
      </c>
      <c r="F147" s="79">
        <v>639</v>
      </c>
      <c r="G147" s="79">
        <v>639</v>
      </c>
      <c r="H147" s="79">
        <v>452</v>
      </c>
      <c r="I147" s="79">
        <v>461</v>
      </c>
      <c r="J147" s="79">
        <v>705</v>
      </c>
      <c r="K147" s="212">
        <v>3287</v>
      </c>
      <c r="L147" s="79">
        <v>55.58</v>
      </c>
      <c r="M147" s="2"/>
      <c r="N147" s="88">
        <f>D147-E147</f>
        <v>220</v>
      </c>
      <c r="O147" s="88">
        <f>D147-B147</f>
        <v>80</v>
      </c>
      <c r="P147" s="2"/>
      <c r="Q147" s="112">
        <f>B147*'Exchange Rates'!$B56</f>
        <v>459.4421</v>
      </c>
      <c r="R147" s="112">
        <f>C147*'Exchange Rates'!$B56</f>
        <v>580.2614</v>
      </c>
      <c r="S147" s="112">
        <f>D147*'Exchange Rates'!$B56</f>
        <v>525.1940999999999</v>
      </c>
      <c r="T147" s="112">
        <f>E147*'Exchange Rates'!$B56</f>
        <v>344.3761</v>
      </c>
      <c r="U147" s="112">
        <f>F147*'Exchange Rates'!$B56</f>
        <v>525.1940999999999</v>
      </c>
      <c r="V147" s="112">
        <f>G147*'Exchange Rates'!$B56</f>
        <v>525.1940999999999</v>
      </c>
      <c r="W147" s="112">
        <f>H147*'Exchange Rates'!$B56</f>
        <v>371.4988</v>
      </c>
      <c r="X147" s="112">
        <f>I147*'Exchange Rates'!$B56</f>
        <v>378.8959</v>
      </c>
      <c r="Y147" s="112">
        <f>J147*'Exchange Rates'!$B56</f>
        <v>579.4395</v>
      </c>
      <c r="Z147" s="112">
        <f>K147*'Exchange Rates'!$B56</f>
        <v>2701.5853</v>
      </c>
      <c r="AA147" s="112">
        <f>L147*'Exchange Rates'!$B56</f>
        <v>45.681202</v>
      </c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ht="12.75" customHeight="1">
      <c r="A148" s="210">
        <v>38534</v>
      </c>
      <c r="B148" s="79">
        <v>561</v>
      </c>
      <c r="C148" s="79">
        <v>708</v>
      </c>
      <c r="D148" s="79">
        <v>633</v>
      </c>
      <c r="E148" s="79">
        <v>439</v>
      </c>
      <c r="F148" s="79">
        <v>657</v>
      </c>
      <c r="G148" s="79">
        <v>657</v>
      </c>
      <c r="H148" s="79">
        <v>428</v>
      </c>
      <c r="I148" s="79">
        <v>428</v>
      </c>
      <c r="J148" s="79">
        <v>730</v>
      </c>
      <c r="K148" s="212">
        <v>3477</v>
      </c>
      <c r="L148" s="79">
        <v>59.37</v>
      </c>
      <c r="M148" s="2"/>
      <c r="N148" s="88">
        <f>D148-E148</f>
        <v>194</v>
      </c>
      <c r="O148" s="88">
        <f>D148-B148</f>
        <v>72</v>
      </c>
      <c r="P148" s="2"/>
      <c r="Q148" s="112">
        <f>B148*'Exchange Rates'!$B57</f>
        <v>465.94416</v>
      </c>
      <c r="R148" s="112">
        <f>C148*'Exchange Rates'!$B57</f>
        <v>588.03648</v>
      </c>
      <c r="S148" s="112">
        <f>D148*'Exchange Rates'!$B57</f>
        <v>525.74448</v>
      </c>
      <c r="T148" s="112">
        <f>E148*'Exchange Rates'!$B57</f>
        <v>364.61584</v>
      </c>
      <c r="U148" s="112">
        <f>F148*'Exchange Rates'!$B57</f>
        <v>545.67792</v>
      </c>
      <c r="V148" s="112">
        <f>G148*'Exchange Rates'!$B57</f>
        <v>545.67792</v>
      </c>
      <c r="W148" s="112">
        <f>H148*'Exchange Rates'!$B57</f>
        <v>355.47968</v>
      </c>
      <c r="X148" s="112">
        <f>I148*'Exchange Rates'!$B57</f>
        <v>355.47968</v>
      </c>
      <c r="Y148" s="112">
        <f>J148*'Exchange Rates'!$B57</f>
        <v>606.3088</v>
      </c>
      <c r="Z148" s="112">
        <f>K148*'Exchange Rates'!$B57</f>
        <v>2887.85712</v>
      </c>
      <c r="AA148" s="112">
        <f>L148*'Exchange Rates'!$B57</f>
        <v>49.3103472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ht="12.75" customHeight="1">
      <c r="A149" s="210">
        <v>38565</v>
      </c>
      <c r="B149" s="79">
        <v>549</v>
      </c>
      <c r="C149" s="79">
        <v>682</v>
      </c>
      <c r="D149" s="79">
        <v>646</v>
      </c>
      <c r="E149" s="79">
        <v>407</v>
      </c>
      <c r="F149" s="79">
        <v>558</v>
      </c>
      <c r="G149" s="79">
        <v>550</v>
      </c>
      <c r="H149" s="79">
        <v>420</v>
      </c>
      <c r="I149" s="79">
        <v>421</v>
      </c>
      <c r="J149" s="79">
        <v>420</v>
      </c>
      <c r="K149" s="212">
        <v>3913</v>
      </c>
      <c r="L149" s="79">
        <v>67.02</v>
      </c>
      <c r="M149" s="2"/>
      <c r="N149" s="88">
        <f>D149-E149</f>
        <v>239</v>
      </c>
      <c r="O149" s="88">
        <f>D149-B149</f>
        <v>97</v>
      </c>
      <c r="P149" s="2"/>
      <c r="Q149" s="112">
        <f>B149*'Exchange Rates'!$B58</f>
        <v>446.60052</v>
      </c>
      <c r="R149" s="112">
        <f>C149*'Exchange Rates'!$B58</f>
        <v>554.79336</v>
      </c>
      <c r="S149" s="112">
        <f>D149*'Exchange Rates'!$B58</f>
        <v>525.5080799999999</v>
      </c>
      <c r="T149" s="112">
        <f>E149*'Exchange Rates'!$B58</f>
        <v>331.08636</v>
      </c>
      <c r="U149" s="112">
        <f>F149*'Exchange Rates'!$B58</f>
        <v>453.92184</v>
      </c>
      <c r="V149" s="112">
        <f>G149*'Exchange Rates'!$B58</f>
        <v>447.414</v>
      </c>
      <c r="W149" s="112">
        <f>H149*'Exchange Rates'!$B58</f>
        <v>341.6616</v>
      </c>
      <c r="X149" s="112">
        <f>I149*'Exchange Rates'!$B58</f>
        <v>342.47508</v>
      </c>
      <c r="Y149" s="112">
        <f>J149*'Exchange Rates'!$B58</f>
        <v>341.6616</v>
      </c>
      <c r="Z149" s="112">
        <f>K149*'Exchange Rates'!$B58</f>
        <v>3183.14724</v>
      </c>
      <c r="AA149" s="112">
        <f>L149*'Exchange Rates'!$B58</f>
        <v>54.5194296</v>
      </c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ht="12.75" customHeight="1">
      <c r="A150" s="210">
        <v>38596</v>
      </c>
      <c r="B150" s="79">
        <v>545</v>
      </c>
      <c r="C150" s="79">
        <v>683</v>
      </c>
      <c r="D150" s="79">
        <v>675</v>
      </c>
      <c r="E150" s="79">
        <v>421</v>
      </c>
      <c r="F150" s="79">
        <v>577</v>
      </c>
      <c r="G150" s="79">
        <v>559</v>
      </c>
      <c r="H150" s="79">
        <v>444</v>
      </c>
      <c r="I150" s="79">
        <v>444</v>
      </c>
      <c r="J150" s="79">
        <v>722</v>
      </c>
      <c r="K150" s="212">
        <v>4445</v>
      </c>
      <c r="L150" s="79">
        <v>63.48</v>
      </c>
      <c r="M150" s="2"/>
      <c r="N150" s="88">
        <f>D150-E150</f>
        <v>254</v>
      </c>
      <c r="O150" s="88">
        <f>D150-B150</f>
        <v>130</v>
      </c>
      <c r="P150" s="2"/>
      <c r="Q150" s="112">
        <f>B150*'Exchange Rates'!$B59</f>
        <v>444.19135</v>
      </c>
      <c r="R150" s="112">
        <f>C150*'Exchange Rates'!$B59</f>
        <v>556.66549</v>
      </c>
      <c r="S150" s="112">
        <f>D150*'Exchange Rates'!$B59</f>
        <v>550.14525</v>
      </c>
      <c r="T150" s="112">
        <f>E150*'Exchange Rates'!$B59</f>
        <v>343.12763</v>
      </c>
      <c r="U150" s="112">
        <f>F150*'Exchange Rates'!$B59</f>
        <v>470.27231</v>
      </c>
      <c r="V150" s="112">
        <f>G150*'Exchange Rates'!$B59</f>
        <v>455.60177</v>
      </c>
      <c r="W150" s="112">
        <f>H150*'Exchange Rates'!$B59</f>
        <v>361.87332</v>
      </c>
      <c r="X150" s="112">
        <f>I150*'Exchange Rates'!$B59</f>
        <v>361.87332</v>
      </c>
      <c r="Y150" s="112">
        <f>J150*'Exchange Rates'!$B59</f>
        <v>588.4516600000001</v>
      </c>
      <c r="Z150" s="112">
        <f>K150*'Exchange Rates'!$B59</f>
        <v>3622.80835</v>
      </c>
      <c r="AA150" s="112">
        <f>L150*'Exchange Rates'!$B59</f>
        <v>51.7381044</v>
      </c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ht="12.75" customHeight="1">
      <c r="A151" s="210">
        <v>38626</v>
      </c>
      <c r="B151" s="79">
        <v>579</v>
      </c>
      <c r="C151" s="79">
        <v>646</v>
      </c>
      <c r="D151" s="79">
        <v>736</v>
      </c>
      <c r="E151" s="79">
        <v>442</v>
      </c>
      <c r="F151" s="79">
        <v>619</v>
      </c>
      <c r="G151" s="79">
        <v>587</v>
      </c>
      <c r="H151" s="79">
        <v>455</v>
      </c>
      <c r="I151" s="79">
        <v>449</v>
      </c>
      <c r="J151" s="79">
        <v>720</v>
      </c>
      <c r="K151" s="212">
        <v>4775</v>
      </c>
      <c r="L151" s="79">
        <v>58.1</v>
      </c>
      <c r="M151" s="2"/>
      <c r="N151" s="88">
        <f>D151-E151</f>
        <v>294</v>
      </c>
      <c r="O151" s="88">
        <f>D151-B151</f>
        <v>157</v>
      </c>
      <c r="P151" s="2"/>
      <c r="Q151" s="112">
        <f>B151*'Exchange Rates'!$B60</f>
        <v>481.17216</v>
      </c>
      <c r="R151" s="112">
        <f>C151*'Exchange Rates'!$B60</f>
        <v>536.85184</v>
      </c>
      <c r="S151" s="112">
        <f>D151*'Exchange Rates'!$B60</f>
        <v>611.64544</v>
      </c>
      <c r="T151" s="112">
        <f>E151*'Exchange Rates'!$B60</f>
        <v>367.31968</v>
      </c>
      <c r="U151" s="112">
        <f>F151*'Exchange Rates'!$B60</f>
        <v>514.41376</v>
      </c>
      <c r="V151" s="112">
        <f>G151*'Exchange Rates'!$B60</f>
        <v>487.82048</v>
      </c>
      <c r="W151" s="112">
        <f>H151*'Exchange Rates'!$B60</f>
        <v>378.1232</v>
      </c>
      <c r="X151" s="112">
        <f>I151*'Exchange Rates'!$B60</f>
        <v>373.13696</v>
      </c>
      <c r="Y151" s="112">
        <f>J151*'Exchange Rates'!$B60</f>
        <v>598.3488</v>
      </c>
      <c r="Z151" s="112">
        <f>K151*'Exchange Rates'!$B60</f>
        <v>3968.216</v>
      </c>
      <c r="AA151" s="112">
        <f>L151*'Exchange Rates'!$B60</f>
        <v>48.283424</v>
      </c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ht="12.75" customHeight="1">
      <c r="A152" s="210">
        <v>38657</v>
      </c>
      <c r="B152" s="79">
        <v>560</v>
      </c>
      <c r="C152" s="79">
        <v>598</v>
      </c>
      <c r="D152" s="79">
        <v>723</v>
      </c>
      <c r="E152" s="79">
        <v>444</v>
      </c>
      <c r="F152" s="79">
        <v>614</v>
      </c>
      <c r="G152" s="79">
        <v>582</v>
      </c>
      <c r="H152" s="79">
        <v>459</v>
      </c>
      <c r="I152" s="79">
        <v>453</v>
      </c>
      <c r="J152" s="79">
        <v>725</v>
      </c>
      <c r="K152" s="212">
        <v>4433</v>
      </c>
      <c r="L152" s="79">
        <v>55.05</v>
      </c>
      <c r="M152" s="2"/>
      <c r="N152" s="88">
        <f>D152-E152</f>
        <v>279</v>
      </c>
      <c r="O152" s="88">
        <f>D152-B152</f>
        <v>163</v>
      </c>
      <c r="P152" s="2"/>
      <c r="Q152" s="112">
        <f>B152*'Exchange Rates'!$B61</f>
        <v>475.0368</v>
      </c>
      <c r="R152" s="112">
        <f>C152*'Exchange Rates'!$B61</f>
        <v>507.27144</v>
      </c>
      <c r="S152" s="112">
        <f>D152*'Exchange Rates'!$B61</f>
        <v>613.3064400000001</v>
      </c>
      <c r="T152" s="112">
        <f>E152*'Exchange Rates'!$B61</f>
        <v>376.63632</v>
      </c>
      <c r="U152" s="112">
        <f>F152*'Exchange Rates'!$B61</f>
        <v>520.84392</v>
      </c>
      <c r="V152" s="112">
        <f>G152*'Exchange Rates'!$B61</f>
        <v>493.69896</v>
      </c>
      <c r="W152" s="112">
        <f>H152*'Exchange Rates'!$B61</f>
        <v>389.36052</v>
      </c>
      <c r="X152" s="112">
        <f>I152*'Exchange Rates'!$B61</f>
        <v>384.27084</v>
      </c>
      <c r="Y152" s="112">
        <f>J152*'Exchange Rates'!$B61</f>
        <v>615.003</v>
      </c>
      <c r="Z152" s="112">
        <f>K152*'Exchange Rates'!$B61</f>
        <v>3760.42524</v>
      </c>
      <c r="AA152" s="112">
        <f>L152*'Exchange Rates'!$B61</f>
        <v>46.697814</v>
      </c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ht="12.75" customHeight="1">
      <c r="A153" s="210">
        <v>38687</v>
      </c>
      <c r="B153" s="79">
        <v>537</v>
      </c>
      <c r="C153" s="79">
        <v>602</v>
      </c>
      <c r="D153" s="79">
        <v>711</v>
      </c>
      <c r="E153" s="79">
        <v>429</v>
      </c>
      <c r="F153" s="79">
        <v>590</v>
      </c>
      <c r="G153" s="79">
        <v>553</v>
      </c>
      <c r="H153" s="79">
        <v>435</v>
      </c>
      <c r="I153" s="79">
        <v>441</v>
      </c>
      <c r="J153" s="79">
        <v>746</v>
      </c>
      <c r="K153" s="212">
        <v>4668</v>
      </c>
      <c r="L153" s="79">
        <v>58.98</v>
      </c>
      <c r="M153" s="2"/>
      <c r="N153" s="88">
        <f>D153-E153</f>
        <v>282</v>
      </c>
      <c r="O153" s="88">
        <f>D153-B153</f>
        <v>174</v>
      </c>
      <c r="P153" s="2"/>
      <c r="Q153" s="112">
        <f>B153*'Exchange Rates'!$B62</f>
        <v>453.10986</v>
      </c>
      <c r="R153" s="112">
        <f>C153*'Exchange Rates'!$B62</f>
        <v>507.95556</v>
      </c>
      <c r="S153" s="112">
        <f>D153*'Exchange Rates'!$B62</f>
        <v>599.92758</v>
      </c>
      <c r="T153" s="112">
        <f>E153*'Exchange Rates'!$B62</f>
        <v>361.98162</v>
      </c>
      <c r="U153" s="112">
        <f>F153*'Exchange Rates'!$B62</f>
        <v>497.8302</v>
      </c>
      <c r="V153" s="112">
        <f>G153*'Exchange Rates'!$B62</f>
        <v>466.61034</v>
      </c>
      <c r="W153" s="112">
        <f>H153*'Exchange Rates'!$B62</f>
        <v>367.0443</v>
      </c>
      <c r="X153" s="112">
        <f>I153*'Exchange Rates'!$B62</f>
        <v>372.10698</v>
      </c>
      <c r="Y153" s="112">
        <f>J153*'Exchange Rates'!$B62</f>
        <v>629.45988</v>
      </c>
      <c r="Z153" s="112">
        <f>K153*'Exchange Rates'!$B62</f>
        <v>3938.76504</v>
      </c>
      <c r="AA153" s="112">
        <f>L153*'Exchange Rates'!$B62</f>
        <v>49.76614439999999</v>
      </c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ht="12.75" customHeight="1">
      <c r="A154" s="210">
        <v>38718</v>
      </c>
      <c r="B154" s="79">
        <v>532</v>
      </c>
      <c r="C154" s="79">
        <v>591</v>
      </c>
      <c r="D154" s="79">
        <v>733</v>
      </c>
      <c r="E154" s="79">
        <v>424</v>
      </c>
      <c r="F154" s="79">
        <v>606</v>
      </c>
      <c r="G154" s="79">
        <v>569</v>
      </c>
      <c r="H154" s="79">
        <v>424</v>
      </c>
      <c r="I154" s="79">
        <v>445</v>
      </c>
      <c r="J154" s="79">
        <v>750</v>
      </c>
      <c r="K154" s="212">
        <v>5121</v>
      </c>
      <c r="L154" s="79">
        <v>65.98999999999999</v>
      </c>
      <c r="M154" s="2"/>
      <c r="N154" s="88">
        <f>D154-E154</f>
        <v>309</v>
      </c>
      <c r="O154" s="88">
        <f>D154-B154</f>
        <v>201</v>
      </c>
      <c r="P154" s="2"/>
      <c r="Q154" s="112">
        <f>B154*'Exchange Rates'!$B63</f>
        <v>440.12892</v>
      </c>
      <c r="R154" s="112">
        <f>C154*'Exchange Rates'!$B63</f>
        <v>488.94021</v>
      </c>
      <c r="S154" s="112">
        <f>D154*'Exchange Rates'!$B63</f>
        <v>606.41823</v>
      </c>
      <c r="T154" s="112">
        <f>E154*'Exchange Rates'!$B63</f>
        <v>350.77944</v>
      </c>
      <c r="U154" s="112">
        <f>F154*'Exchange Rates'!$B63</f>
        <v>501.34986</v>
      </c>
      <c r="V154" s="112">
        <f>G154*'Exchange Rates'!$B63</f>
        <v>470.73939</v>
      </c>
      <c r="W154" s="112">
        <f>H154*'Exchange Rates'!$B63</f>
        <v>350.77944</v>
      </c>
      <c r="X154" s="112">
        <f>I154*'Exchange Rates'!$B63</f>
        <v>368.15295</v>
      </c>
      <c r="Y154" s="112">
        <f>J154*'Exchange Rates'!$B63</f>
        <v>620.4825</v>
      </c>
      <c r="Z154" s="112">
        <f>K154*'Exchange Rates'!$B63</f>
        <v>4236.65451</v>
      </c>
      <c r="AA154" s="112">
        <f>L154*'Exchange Rates'!$B63</f>
        <v>54.5941869</v>
      </c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ht="12.75" customHeight="1">
      <c r="A155" s="210">
        <v>38749</v>
      </c>
      <c r="B155" s="79">
        <v>535</v>
      </c>
      <c r="C155" s="79">
        <v>595</v>
      </c>
      <c r="D155" s="79">
        <v>723</v>
      </c>
      <c r="E155" s="79">
        <v>445</v>
      </c>
      <c r="F155" s="79">
        <v>623</v>
      </c>
      <c r="G155" s="79">
        <v>591</v>
      </c>
      <c r="H155" s="79">
        <v>414</v>
      </c>
      <c r="I155" s="79">
        <v>430</v>
      </c>
      <c r="J155" s="79">
        <v>761</v>
      </c>
      <c r="K155" s="212">
        <v>5000</v>
      </c>
      <c r="L155" s="79">
        <v>61.76</v>
      </c>
      <c r="M155" s="2"/>
      <c r="N155" s="88">
        <f>D155-E155</f>
        <v>278</v>
      </c>
      <c r="O155" s="88">
        <f>D155-B155</f>
        <v>188</v>
      </c>
      <c r="P155" s="2"/>
      <c r="Q155" s="112">
        <f>B155*'Exchange Rates'!$B64</f>
        <v>447.69335</v>
      </c>
      <c r="R155" s="112">
        <f>C155*'Exchange Rates'!$B64</f>
        <v>497.9019500000001</v>
      </c>
      <c r="S155" s="112">
        <f>D155*'Exchange Rates'!$B64</f>
        <v>605.01363</v>
      </c>
      <c r="T155" s="112">
        <f>E155*'Exchange Rates'!$B64</f>
        <v>372.38045</v>
      </c>
      <c r="U155" s="112">
        <f>F155*'Exchange Rates'!$B64</f>
        <v>521.33263</v>
      </c>
      <c r="V155" s="112">
        <f>G155*'Exchange Rates'!$B64</f>
        <v>494.5547100000001</v>
      </c>
      <c r="W155" s="112">
        <f>H155*'Exchange Rates'!$B64</f>
        <v>346.43934</v>
      </c>
      <c r="X155" s="112">
        <f>I155*'Exchange Rates'!$B64</f>
        <v>359.8283</v>
      </c>
      <c r="Y155" s="112">
        <f>J155*'Exchange Rates'!$B64</f>
        <v>636.81241</v>
      </c>
      <c r="Z155" s="112">
        <f>K155*'Exchange Rates'!$B64</f>
        <v>4184.05</v>
      </c>
      <c r="AA155" s="112">
        <f>L155*'Exchange Rates'!$B64</f>
        <v>51.6813856</v>
      </c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ht="12.75" customHeight="1">
      <c r="A156" s="210">
        <v>38777</v>
      </c>
      <c r="B156" s="79">
        <v>539</v>
      </c>
      <c r="C156" s="79">
        <v>606</v>
      </c>
      <c r="D156" s="79">
        <v>742</v>
      </c>
      <c r="E156" s="79">
        <v>440</v>
      </c>
      <c r="F156" s="79">
        <v>591</v>
      </c>
      <c r="G156" s="79">
        <v>575</v>
      </c>
      <c r="H156" s="79">
        <v>410</v>
      </c>
      <c r="I156" s="79">
        <v>422</v>
      </c>
      <c r="J156" s="79">
        <v>807</v>
      </c>
      <c r="K156" s="212">
        <v>4769</v>
      </c>
      <c r="L156" s="79">
        <v>65.91</v>
      </c>
      <c r="M156" s="2"/>
      <c r="N156" s="88">
        <f>D156-E156</f>
        <v>302</v>
      </c>
      <c r="O156" s="88">
        <f>D156-B156</f>
        <v>203</v>
      </c>
      <c r="P156" s="2"/>
      <c r="Q156" s="112">
        <f>B156*'Exchange Rates'!$B65</f>
        <v>448.46417</v>
      </c>
      <c r="R156" s="112">
        <f>C156*'Exchange Rates'!$B65</f>
        <v>504.21018</v>
      </c>
      <c r="S156" s="112">
        <f>D156*'Exchange Rates'!$B65</f>
        <v>617.36626</v>
      </c>
      <c r="T156" s="112">
        <f>E156*'Exchange Rates'!$B65</f>
        <v>366.0932</v>
      </c>
      <c r="U156" s="112">
        <f>F156*'Exchange Rates'!$B65</f>
        <v>491.72973</v>
      </c>
      <c r="V156" s="112">
        <f>G156*'Exchange Rates'!$B65</f>
        <v>478.41725</v>
      </c>
      <c r="W156" s="112">
        <f>H156*'Exchange Rates'!$B65</f>
        <v>341.1323</v>
      </c>
      <c r="X156" s="112">
        <f>I156*'Exchange Rates'!$B65</f>
        <v>351.11666</v>
      </c>
      <c r="Y156" s="112">
        <f>J156*'Exchange Rates'!$B65</f>
        <v>671.44821</v>
      </c>
      <c r="Z156" s="112">
        <f>K156*'Exchange Rates'!$B65</f>
        <v>3967.95107</v>
      </c>
      <c r="AA156" s="112">
        <f>L156*'Exchange Rates'!$B65</f>
        <v>54.8390973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ht="12.75" customHeight="1">
      <c r="A157" s="210">
        <v>38808</v>
      </c>
      <c r="B157" s="79">
        <v>540</v>
      </c>
      <c r="C157" s="79">
        <v>659</v>
      </c>
      <c r="D157" s="79">
        <v>796</v>
      </c>
      <c r="E157" s="79">
        <v>439</v>
      </c>
      <c r="F157" s="79">
        <v>576</v>
      </c>
      <c r="G157" s="79">
        <v>578</v>
      </c>
      <c r="H157" s="79">
        <v>394</v>
      </c>
      <c r="I157" s="79">
        <v>404</v>
      </c>
      <c r="J157" s="79">
        <v>840</v>
      </c>
      <c r="K157" s="212">
        <v>4313</v>
      </c>
      <c r="L157" s="79">
        <v>72.02</v>
      </c>
      <c r="M157" s="2"/>
      <c r="N157" s="88">
        <f>D157-E157</f>
        <v>357</v>
      </c>
      <c r="O157" s="88">
        <f>D157-B157</f>
        <v>256</v>
      </c>
      <c r="P157" s="2"/>
      <c r="Q157" s="112">
        <f>B157*'Exchange Rates'!$B66</f>
        <v>441.1314</v>
      </c>
      <c r="R157" s="112">
        <f>C157*'Exchange Rates'!$B66</f>
        <v>538.34369</v>
      </c>
      <c r="S157" s="112">
        <f>D157*'Exchange Rates'!$B66</f>
        <v>650.26036</v>
      </c>
      <c r="T157" s="112">
        <f>E157*'Exchange Rates'!$B66</f>
        <v>358.62349</v>
      </c>
      <c r="U157" s="112">
        <f>F157*'Exchange Rates'!$B66</f>
        <v>470.54016</v>
      </c>
      <c r="V157" s="112">
        <f>G157*'Exchange Rates'!$B66</f>
        <v>472.17398</v>
      </c>
      <c r="W157" s="112">
        <f>H157*'Exchange Rates'!$B66</f>
        <v>321.86254</v>
      </c>
      <c r="X157" s="112">
        <f>I157*'Exchange Rates'!$B66</f>
        <v>330.03164</v>
      </c>
      <c r="Y157" s="112">
        <f>J157*'Exchange Rates'!$B66</f>
        <v>686.2044000000001</v>
      </c>
      <c r="Z157" s="112">
        <f>K157*'Exchange Rates'!$B66</f>
        <v>3523.33283</v>
      </c>
      <c r="AA157" s="112">
        <f>L157*'Exchange Rates'!$B66</f>
        <v>58.8338582</v>
      </c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ht="12.75" customHeight="1">
      <c r="A158" s="210">
        <v>38838</v>
      </c>
      <c r="B158" s="79">
        <v>590</v>
      </c>
      <c r="C158" s="79">
        <v>690</v>
      </c>
      <c r="D158" s="79">
        <v>853</v>
      </c>
      <c r="E158" s="79">
        <v>435</v>
      </c>
      <c r="F158" s="79">
        <v>545</v>
      </c>
      <c r="G158" s="79">
        <v>575</v>
      </c>
      <c r="H158" s="79">
        <v>400</v>
      </c>
      <c r="I158" s="79">
        <v>405</v>
      </c>
      <c r="J158" s="79">
        <v>840</v>
      </c>
      <c r="K158" s="212">
        <v>4076</v>
      </c>
      <c r="L158" s="79">
        <v>70.41</v>
      </c>
      <c r="M158" s="2"/>
      <c r="N158" s="88">
        <f>D158-E158</f>
        <v>418</v>
      </c>
      <c r="O158" s="88">
        <f>D158-B158</f>
        <v>263</v>
      </c>
      <c r="P158" s="2"/>
      <c r="Q158" s="112">
        <f>B158*'Exchange Rates'!$B67</f>
        <v>462.3535</v>
      </c>
      <c r="R158" s="112">
        <f>C158*'Exchange Rates'!$B67</f>
        <v>540.7184999999999</v>
      </c>
      <c r="S158" s="112">
        <f>D158*'Exchange Rates'!$B67</f>
        <v>668.45345</v>
      </c>
      <c r="T158" s="112">
        <f>E158*'Exchange Rates'!$B67</f>
        <v>340.88775</v>
      </c>
      <c r="U158" s="112">
        <f>F158*'Exchange Rates'!$B67</f>
        <v>427.08925</v>
      </c>
      <c r="V158" s="112">
        <f>G158*'Exchange Rates'!$B67</f>
        <v>450.59875</v>
      </c>
      <c r="W158" s="112">
        <f>H158*'Exchange Rates'!$B67</f>
        <v>313.46</v>
      </c>
      <c r="X158" s="112">
        <f>I158*'Exchange Rates'!$B67</f>
        <v>317.37825</v>
      </c>
      <c r="Y158" s="112">
        <f>J158*'Exchange Rates'!$B67</f>
        <v>658.266</v>
      </c>
      <c r="Z158" s="112">
        <f>K158*'Exchange Rates'!$B67</f>
        <v>3194.1574</v>
      </c>
      <c r="AA158" s="112">
        <f>L158*'Exchange Rates'!$B67</f>
        <v>55.17679649999999</v>
      </c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ht="12.75" customHeight="1">
      <c r="A159" s="210">
        <v>38869</v>
      </c>
      <c r="B159" s="79">
        <v>601</v>
      </c>
      <c r="C159" s="79">
        <v>666</v>
      </c>
      <c r="D159" s="79">
        <v>822</v>
      </c>
      <c r="E159" s="79">
        <v>437</v>
      </c>
      <c r="F159" s="79">
        <v>535</v>
      </c>
      <c r="G159" s="79">
        <v>575</v>
      </c>
      <c r="H159" s="79">
        <v>407</v>
      </c>
      <c r="I159" s="79">
        <v>404</v>
      </c>
      <c r="J159" s="79">
        <v>835</v>
      </c>
      <c r="K159" s="212">
        <v>3921</v>
      </c>
      <c r="L159" s="79">
        <v>73.51000000000001</v>
      </c>
      <c r="M159" s="2"/>
      <c r="N159" s="88">
        <f>D159-E159</f>
        <v>385</v>
      </c>
      <c r="O159" s="88">
        <f>D159-B159</f>
        <v>221</v>
      </c>
      <c r="P159" s="2"/>
      <c r="Q159" s="112">
        <f>B159*'Exchange Rates'!$B68</f>
        <v>474.37531</v>
      </c>
      <c r="R159" s="112">
        <f>C159*'Exchange Rates'!$B68</f>
        <v>525.6804599999999</v>
      </c>
      <c r="S159" s="112">
        <f>D159*'Exchange Rates'!$B68</f>
        <v>648.81282</v>
      </c>
      <c r="T159" s="112">
        <f>E159*'Exchange Rates'!$B68</f>
        <v>344.92847</v>
      </c>
      <c r="U159" s="112">
        <f>F159*'Exchange Rates'!$B68</f>
        <v>422.28085</v>
      </c>
      <c r="V159" s="112">
        <f>G159*'Exchange Rates'!$B68</f>
        <v>453.85325</v>
      </c>
      <c r="W159" s="112">
        <f>H159*'Exchange Rates'!$B68</f>
        <v>321.24917</v>
      </c>
      <c r="X159" s="112">
        <f>I159*'Exchange Rates'!$B68</f>
        <v>318.88124</v>
      </c>
      <c r="Y159" s="112">
        <f>J159*'Exchange Rates'!$B68</f>
        <v>659.07385</v>
      </c>
      <c r="Z159" s="112">
        <f>K159*'Exchange Rates'!$B68</f>
        <v>3094.88451</v>
      </c>
      <c r="AA159" s="112">
        <f>L159*'Exchange Rates'!$B68</f>
        <v>58.0221781</v>
      </c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ht="12.75" customHeight="1">
      <c r="A160" s="210">
        <v>38899</v>
      </c>
      <c r="B160" s="79">
        <v>630</v>
      </c>
      <c r="C160" s="79">
        <v>647</v>
      </c>
      <c r="D160" s="79">
        <v>822</v>
      </c>
      <c r="E160" s="79">
        <v>471</v>
      </c>
      <c r="F160" s="79">
        <v>557</v>
      </c>
      <c r="G160" s="79">
        <v>583</v>
      </c>
      <c r="H160" s="79">
        <v>431</v>
      </c>
      <c r="I160" s="79">
        <v>434</v>
      </c>
      <c r="J160" s="79">
        <v>824</v>
      </c>
      <c r="K160" s="212">
        <v>4019</v>
      </c>
      <c r="L160" s="79">
        <v>75.15000000000001</v>
      </c>
      <c r="M160" s="2"/>
      <c r="N160" s="88">
        <f>D160-E160</f>
        <v>351</v>
      </c>
      <c r="O160" s="88">
        <f>D160-B160</f>
        <v>192</v>
      </c>
      <c r="P160" s="2"/>
      <c r="Q160" s="112">
        <f>B160*'Exchange Rates'!$B69</f>
        <v>495.9549</v>
      </c>
      <c r="R160" s="112">
        <f>C160*'Exchange Rates'!$B69</f>
        <v>509.33781</v>
      </c>
      <c r="S160" s="112">
        <f>D160*'Exchange Rates'!$B69</f>
        <v>647.10306</v>
      </c>
      <c r="T160" s="112">
        <f>E160*'Exchange Rates'!$B69</f>
        <v>370.78533</v>
      </c>
      <c r="U160" s="112">
        <f>F160*'Exchange Rates'!$B69</f>
        <v>438.48711</v>
      </c>
      <c r="V160" s="112">
        <f>G160*'Exchange Rates'!$B69</f>
        <v>458.95509</v>
      </c>
      <c r="W160" s="112">
        <f>H160*'Exchange Rates'!$B69</f>
        <v>339.29613</v>
      </c>
      <c r="X160" s="112">
        <f>I160*'Exchange Rates'!$B69</f>
        <v>341.65782</v>
      </c>
      <c r="Y160" s="112">
        <f>J160*'Exchange Rates'!$B69</f>
        <v>648.67752</v>
      </c>
      <c r="Z160" s="112">
        <f>K160*'Exchange Rates'!$B69</f>
        <v>3163.87737</v>
      </c>
      <c r="AA160" s="112">
        <f>L160*'Exchange Rates'!$B69</f>
        <v>59.1603345</v>
      </c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ht="12.75" customHeight="1">
      <c r="A161" s="210">
        <v>38930</v>
      </c>
      <c r="B161" s="79">
        <v>629</v>
      </c>
      <c r="C161" s="79">
        <v>666</v>
      </c>
      <c r="D161" s="79">
        <v>812</v>
      </c>
      <c r="E161" s="79">
        <v>510</v>
      </c>
      <c r="F161" s="79">
        <v>572</v>
      </c>
      <c r="G161" s="79">
        <v>606</v>
      </c>
      <c r="H161" s="79">
        <v>465</v>
      </c>
      <c r="I161" s="79">
        <v>461</v>
      </c>
      <c r="J161" s="79">
        <v>828</v>
      </c>
      <c r="K161" s="212">
        <v>4087</v>
      </c>
      <c r="L161" s="79">
        <v>70.25</v>
      </c>
      <c r="M161" s="2"/>
      <c r="N161" s="88">
        <f>D161-E161</f>
        <v>302</v>
      </c>
      <c r="O161" s="88">
        <f>D161-B161</f>
        <v>183</v>
      </c>
      <c r="P161" s="2"/>
      <c r="Q161" s="112">
        <f>B161*'Exchange Rates'!$B70</f>
        <v>491.35593</v>
      </c>
      <c r="R161" s="112">
        <f>C161*'Exchange Rates'!$B70</f>
        <v>520.25922</v>
      </c>
      <c r="S161" s="112">
        <f>D161*'Exchange Rates'!$B70</f>
        <v>634.3100400000001</v>
      </c>
      <c r="T161" s="112">
        <f>E161*'Exchange Rates'!$B70</f>
        <v>398.3967</v>
      </c>
      <c r="U161" s="112">
        <f>F161*'Exchange Rates'!$B70</f>
        <v>446.82924</v>
      </c>
      <c r="V161" s="112">
        <f>G161*'Exchange Rates'!$B70</f>
        <v>473.38902</v>
      </c>
      <c r="W161" s="112">
        <f>H161*'Exchange Rates'!$B70</f>
        <v>363.24405</v>
      </c>
      <c r="X161" s="112">
        <f>I161*'Exchange Rates'!$B70</f>
        <v>360.11937</v>
      </c>
      <c r="Y161" s="112">
        <f>J161*'Exchange Rates'!$B70</f>
        <v>646.80876</v>
      </c>
      <c r="Z161" s="112">
        <f>K161*'Exchange Rates'!$B70</f>
        <v>3192.64179</v>
      </c>
      <c r="AA161" s="112">
        <f>L161*'Exchange Rates'!$B70</f>
        <v>54.8771925</v>
      </c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ht="12.75" customHeight="1">
      <c r="A162" s="210">
        <v>38961</v>
      </c>
      <c r="B162" s="79">
        <v>602</v>
      </c>
      <c r="C162" s="79">
        <v>669</v>
      </c>
      <c r="D162" s="79">
        <v>784</v>
      </c>
      <c r="E162" s="79">
        <v>497</v>
      </c>
      <c r="F162" s="79">
        <v>548</v>
      </c>
      <c r="G162" s="79">
        <v>609</v>
      </c>
      <c r="H162" s="79">
        <v>459</v>
      </c>
      <c r="I162" s="79">
        <v>454</v>
      </c>
      <c r="J162" s="79">
        <v>821</v>
      </c>
      <c r="K162" s="212">
        <v>3671</v>
      </c>
      <c r="L162" s="79">
        <v>62.48</v>
      </c>
      <c r="M162" s="2"/>
      <c r="N162" s="88">
        <f>D162-E162</f>
        <v>287</v>
      </c>
      <c r="O162" s="88">
        <f>D162-B162</f>
        <v>182</v>
      </c>
      <c r="P162" s="2"/>
      <c r="Q162" s="112">
        <f>B162*'Exchange Rates'!$B71</f>
        <v>472.63622</v>
      </c>
      <c r="R162" s="112">
        <f>C162*'Exchange Rates'!$B71</f>
        <v>525.2385899999999</v>
      </c>
      <c r="S162" s="112">
        <f>D162*'Exchange Rates'!$B71</f>
        <v>615.52624</v>
      </c>
      <c r="T162" s="112">
        <f>E162*'Exchange Rates'!$B71</f>
        <v>390.19967</v>
      </c>
      <c r="U162" s="112">
        <f>F162*'Exchange Rates'!$B71</f>
        <v>430.24028</v>
      </c>
      <c r="V162" s="112">
        <f>G162*'Exchange Rates'!$B71</f>
        <v>478.13199</v>
      </c>
      <c r="W162" s="112">
        <f>H162*'Exchange Rates'!$B71</f>
        <v>360.36549</v>
      </c>
      <c r="X162" s="112">
        <f>I162*'Exchange Rates'!$B71</f>
        <v>356.43994</v>
      </c>
      <c r="Y162" s="112">
        <f>J162*'Exchange Rates'!$B71</f>
        <v>644.5753099999999</v>
      </c>
      <c r="Z162" s="112">
        <f>K162*'Exchange Rates'!$B71</f>
        <v>2882.13881</v>
      </c>
      <c r="AA162" s="112">
        <f>L162*'Exchange Rates'!$B71</f>
        <v>49.05367279999999</v>
      </c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ht="12.75" customHeight="1">
      <c r="A163" s="210">
        <v>38991</v>
      </c>
      <c r="B163" s="79">
        <v>615</v>
      </c>
      <c r="C163" s="79">
        <v>666</v>
      </c>
      <c r="D163" s="79">
        <v>781</v>
      </c>
      <c r="E163" s="79">
        <v>507</v>
      </c>
      <c r="F163" s="79">
        <v>557</v>
      </c>
      <c r="G163" s="79">
        <v>626</v>
      </c>
      <c r="H163" s="79">
        <v>468</v>
      </c>
      <c r="I163" s="79">
        <v>461</v>
      </c>
      <c r="J163" s="79">
        <v>808</v>
      </c>
      <c r="K163" s="212">
        <v>3446</v>
      </c>
      <c r="L163" s="79">
        <v>59.03</v>
      </c>
      <c r="M163" s="2"/>
      <c r="N163" s="88">
        <f>D163-E163</f>
        <v>274</v>
      </c>
      <c r="O163" s="88">
        <f>D163-B163</f>
        <v>166</v>
      </c>
      <c r="P163" s="2"/>
      <c r="Q163" s="112">
        <f>B163*'Exchange Rates'!$B72</f>
        <v>487.51665</v>
      </c>
      <c r="R163" s="112">
        <f>C163*'Exchange Rates'!$B72</f>
        <v>527.9448600000001</v>
      </c>
      <c r="S163" s="112">
        <f>D163*'Exchange Rates'!$B72</f>
        <v>619.1065100000001</v>
      </c>
      <c r="T163" s="112">
        <f>E163*'Exchange Rates'!$B72</f>
        <v>401.90397</v>
      </c>
      <c r="U163" s="112">
        <f>F163*'Exchange Rates'!$B72</f>
        <v>441.53947</v>
      </c>
      <c r="V163" s="112">
        <f>G163*'Exchange Rates'!$B72</f>
        <v>496.23646</v>
      </c>
      <c r="W163" s="112">
        <f>H163*'Exchange Rates'!$B72</f>
        <v>370.98828</v>
      </c>
      <c r="X163" s="112">
        <f>I163*'Exchange Rates'!$B72</f>
        <v>365.43931</v>
      </c>
      <c r="Y163" s="112">
        <f>J163*'Exchange Rates'!$B72</f>
        <v>640.50968</v>
      </c>
      <c r="Z163" s="112">
        <f>K163*'Exchange Rates'!$B72</f>
        <v>2731.67866</v>
      </c>
      <c r="AA163" s="112">
        <f>L163*'Exchange Rates'!$B72</f>
        <v>46.7936713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ht="12.75" customHeight="1">
      <c r="A164" s="210">
        <v>39022</v>
      </c>
      <c r="B164" s="79">
        <v>675</v>
      </c>
      <c r="C164" s="79">
        <v>722</v>
      </c>
      <c r="D164" s="79">
        <v>814</v>
      </c>
      <c r="E164" s="79">
        <v>547</v>
      </c>
      <c r="F164" s="79">
        <v>601</v>
      </c>
      <c r="G164" s="79">
        <v>656</v>
      </c>
      <c r="H164" s="79">
        <v>516</v>
      </c>
      <c r="I164" s="79">
        <v>525</v>
      </c>
      <c r="J164" s="79">
        <v>806</v>
      </c>
      <c r="K164" s="212">
        <v>3423</v>
      </c>
      <c r="L164" s="79">
        <v>64.26000000000001</v>
      </c>
      <c r="M164" s="2"/>
      <c r="N164" s="88">
        <f>D164-E164</f>
        <v>267</v>
      </c>
      <c r="O164" s="88">
        <f>D164-B164</f>
        <v>139</v>
      </c>
      <c r="P164" s="2"/>
      <c r="Q164" s="112">
        <f>B164*'Exchange Rates'!$B73</f>
        <v>524.92725</v>
      </c>
      <c r="R164" s="112">
        <f>C164*'Exchange Rates'!$B73</f>
        <v>561.4777399999999</v>
      </c>
      <c r="S164" s="112">
        <f>D164*'Exchange Rates'!$B73</f>
        <v>633.02338</v>
      </c>
      <c r="T164" s="112">
        <f>E164*'Exchange Rates'!$B73</f>
        <v>425.38549</v>
      </c>
      <c r="U164" s="112">
        <f>F164*'Exchange Rates'!$B73</f>
        <v>467.37967</v>
      </c>
      <c r="V164" s="112">
        <f>G164*'Exchange Rates'!$B73</f>
        <v>510.15152</v>
      </c>
      <c r="W164" s="112">
        <f>H164*'Exchange Rates'!$B73</f>
        <v>401.27772</v>
      </c>
      <c r="X164" s="112">
        <f>I164*'Exchange Rates'!$B73</f>
        <v>408.27675</v>
      </c>
      <c r="Y164" s="112">
        <f>J164*'Exchange Rates'!$B73</f>
        <v>626.80202</v>
      </c>
      <c r="Z164" s="112">
        <f>K164*'Exchange Rates'!$B73</f>
        <v>2661.96441</v>
      </c>
      <c r="AA164" s="112">
        <f>L164*'Exchange Rates'!$B73</f>
        <v>49.9730742</v>
      </c>
      <c r="AB164" s="2"/>
      <c r="AC164" s="2"/>
      <c r="AD164" s="2"/>
      <c r="AE164" s="217"/>
      <c r="AF164" s="217"/>
      <c r="AG164" s="217"/>
      <c r="AH164" s="217"/>
      <c r="AI164" s="217"/>
      <c r="AJ164" s="217"/>
      <c r="AK164" s="217"/>
      <c r="AL164" s="217"/>
      <c r="AM164" s="217"/>
      <c r="AN164" s="217"/>
      <c r="AO164" s="217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ht="25.5" customHeight="1">
      <c r="A165" s="210">
        <v>39052</v>
      </c>
      <c r="B165" s="79">
        <v>699</v>
      </c>
      <c r="C165" s="79">
        <v>730</v>
      </c>
      <c r="D165" s="79">
        <v>856</v>
      </c>
      <c r="E165" s="79">
        <v>583</v>
      </c>
      <c r="F165" s="79">
        <v>647</v>
      </c>
      <c r="G165" s="79">
        <v>732</v>
      </c>
      <c r="H165" s="79">
        <v>560</v>
      </c>
      <c r="I165" s="79">
        <v>570</v>
      </c>
      <c r="J165" s="79">
        <v>820</v>
      </c>
      <c r="K165" s="212">
        <v>3283</v>
      </c>
      <c r="L165" s="79">
        <v>60.86</v>
      </c>
      <c r="M165" s="2"/>
      <c r="N165" s="88">
        <f>D165-E165</f>
        <v>273</v>
      </c>
      <c r="O165" s="88">
        <f>D165-B165</f>
        <v>157</v>
      </c>
      <c r="P165" s="2"/>
      <c r="Q165" s="112">
        <f>B165*'Exchange Rates'!$B74</f>
        <v>529.65327</v>
      </c>
      <c r="R165" s="112">
        <f>C165*'Exchange Rates'!$B74</f>
        <v>553.1429000000001</v>
      </c>
      <c r="S165" s="112">
        <f>D165*'Exchange Rates'!$B74</f>
        <v>648.61688</v>
      </c>
      <c r="T165" s="112">
        <f>E165*'Exchange Rates'!$B74</f>
        <v>441.75659</v>
      </c>
      <c r="U165" s="112">
        <f>F165*'Exchange Rates'!$B74</f>
        <v>490.25131</v>
      </c>
      <c r="V165" s="112">
        <f>G165*'Exchange Rates'!$B74</f>
        <v>554.65836</v>
      </c>
      <c r="W165" s="112">
        <f>H165*'Exchange Rates'!$B74</f>
        <v>424.3288</v>
      </c>
      <c r="X165" s="112">
        <f>I165*'Exchange Rates'!$B74</f>
        <v>431.9061</v>
      </c>
      <c r="Y165" s="112">
        <f>J165*'Exchange Rates'!$B74</f>
        <v>621.3386</v>
      </c>
      <c r="Z165" s="112">
        <f>K165*'Exchange Rates'!$B74</f>
        <v>2487.62759</v>
      </c>
      <c r="AA165" s="112">
        <f>L165*'Exchange Rates'!$B74</f>
        <v>46.1154478</v>
      </c>
      <c r="AB165" s="2"/>
      <c r="AC165" s="2"/>
      <c r="AD165" s="4"/>
      <c r="AE165" t="s" s="200">
        <v>51</v>
      </c>
      <c r="AF165" t="s" s="200">
        <v>52</v>
      </c>
      <c r="AG165" t="s" s="200">
        <v>53</v>
      </c>
      <c r="AH165" t="s" s="200">
        <v>54</v>
      </c>
      <c r="AI165" t="s" s="200">
        <v>55</v>
      </c>
      <c r="AJ165" t="s" s="200">
        <v>56</v>
      </c>
      <c r="AK165" t="s" s="200">
        <v>57</v>
      </c>
      <c r="AL165" t="s" s="200">
        <v>58</v>
      </c>
      <c r="AM165" t="s" s="200">
        <v>59</v>
      </c>
      <c r="AN165" t="s" s="200">
        <v>60</v>
      </c>
      <c r="AO165" t="s" s="200">
        <v>288</v>
      </c>
      <c r="AP165" s="11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ht="12.75" customHeight="1">
      <c r="A166" s="210">
        <v>39083</v>
      </c>
      <c r="B166" s="79">
        <v>697</v>
      </c>
      <c r="C166" s="79">
        <v>719</v>
      </c>
      <c r="D166" s="79">
        <v>818</v>
      </c>
      <c r="E166" s="79">
        <v>599</v>
      </c>
      <c r="F166" s="79">
        <v>653</v>
      </c>
      <c r="G166" s="79">
        <v>731</v>
      </c>
      <c r="H166" s="79">
        <v>565</v>
      </c>
      <c r="I166" s="79">
        <v>560</v>
      </c>
      <c r="J166" s="79">
        <v>865</v>
      </c>
      <c r="K166" s="212">
        <v>3245</v>
      </c>
      <c r="L166" s="79">
        <v>57.4</v>
      </c>
      <c r="M166" s="2"/>
      <c r="N166" s="88">
        <f>D166-E166</f>
        <v>219</v>
      </c>
      <c r="O166" s="88">
        <f>D166-B166</f>
        <v>121</v>
      </c>
      <c r="P166" s="2"/>
      <c r="Q166" s="112">
        <f>B166*'Exchange Rates'!$B75</f>
        <v>536.2927099999999</v>
      </c>
      <c r="R166" s="112">
        <f>C166*'Exchange Rates'!$B75</f>
        <v>553.2201699999999</v>
      </c>
      <c r="S166" s="112">
        <f>D166*'Exchange Rates'!$B75</f>
        <v>629.39374</v>
      </c>
      <c r="T166" s="112">
        <f>E166*'Exchange Rates'!$B75</f>
        <v>460.88857</v>
      </c>
      <c r="U166" s="112">
        <f>F166*'Exchange Rates'!$B75</f>
        <v>502.4377899999999</v>
      </c>
      <c r="V166" s="112">
        <f>G166*'Exchange Rates'!$B75</f>
        <v>562.4533299999999</v>
      </c>
      <c r="W166" s="112">
        <f>H166*'Exchange Rates'!$B75</f>
        <v>434.72795</v>
      </c>
      <c r="X166" s="112">
        <f>I166*'Exchange Rates'!$B75</f>
        <v>430.8808</v>
      </c>
      <c r="Y166" s="112">
        <f>J166*'Exchange Rates'!$B75</f>
        <v>665.5569499999999</v>
      </c>
      <c r="Z166" s="112">
        <f>K166*'Exchange Rates'!$B75</f>
        <v>2496.80035</v>
      </c>
      <c r="AA166" s="112">
        <f>L166*'Exchange Rates'!$B75</f>
        <v>44.165282</v>
      </c>
      <c r="AB166" s="2"/>
      <c r="AC166" s="2"/>
      <c r="AD166" s="2"/>
      <c r="AE166" s="216">
        <f>(B166/B$166)*100</f>
        <v>100</v>
      </c>
      <c r="AF166" s="216">
        <f>(C166/C$166)*100</f>
        <v>100</v>
      </c>
      <c r="AG166" s="216">
        <f>(D166/D$166)*100</f>
        <v>100</v>
      </c>
      <c r="AH166" s="216">
        <f>(E166/E$166)*100</f>
        <v>100</v>
      </c>
      <c r="AI166" s="216">
        <f>(F166/F$166)*100</f>
        <v>100</v>
      </c>
      <c r="AJ166" s="216">
        <f>(G166/G$166)*100</f>
        <v>100</v>
      </c>
      <c r="AK166" s="216">
        <f>(H166/H$166)*100</f>
        <v>100</v>
      </c>
      <c r="AL166" s="216">
        <f>(I166/I$166)*100</f>
        <v>100</v>
      </c>
      <c r="AM166" s="216">
        <f>(J166/J$166)*100</f>
        <v>100</v>
      </c>
      <c r="AN166" s="216">
        <f>(K166/K$166)*100</f>
        <v>100</v>
      </c>
      <c r="AO166" s="69"/>
      <c r="AP166" s="2"/>
      <c r="AQ166" s="112">
        <f>('Main dataset'!D5/'Main dataset'!D$5)*100</f>
        <v>100</v>
      </c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ht="12.75" customHeight="1">
      <c r="A167" s="210">
        <v>39114</v>
      </c>
      <c r="B167" s="79">
        <v>714</v>
      </c>
      <c r="C167" s="79">
        <v>709</v>
      </c>
      <c r="D167" s="79">
        <v>781</v>
      </c>
      <c r="E167" s="79">
        <v>605</v>
      </c>
      <c r="F167" s="79">
        <v>678</v>
      </c>
      <c r="G167" s="79">
        <v>763</v>
      </c>
      <c r="H167" s="79">
        <v>541</v>
      </c>
      <c r="I167" s="79">
        <v>556</v>
      </c>
      <c r="J167" s="79">
        <v>888</v>
      </c>
      <c r="K167" s="212">
        <v>3363</v>
      </c>
      <c r="L167" s="79">
        <v>61.89</v>
      </c>
      <c r="M167" s="2"/>
      <c r="N167" s="88">
        <f>D167-E167</f>
        <v>176</v>
      </c>
      <c r="O167" s="88">
        <f>D167-B167</f>
        <v>67</v>
      </c>
      <c r="P167" s="2"/>
      <c r="Q167" s="112">
        <f>B167*'Exchange Rates'!$B76</f>
        <v>546.567</v>
      </c>
      <c r="R167" s="112">
        <f>C167*'Exchange Rates'!$B76</f>
        <v>542.7395</v>
      </c>
      <c r="S167" s="112">
        <f>D167*'Exchange Rates'!$B76</f>
        <v>597.8555</v>
      </c>
      <c r="T167" s="112">
        <f>E167*'Exchange Rates'!$B76</f>
        <v>463.1275</v>
      </c>
      <c r="U167" s="112">
        <f>F167*'Exchange Rates'!$B76</f>
        <v>519.009</v>
      </c>
      <c r="V167" s="112">
        <f>G167*'Exchange Rates'!$B76</f>
        <v>584.0765</v>
      </c>
      <c r="W167" s="112">
        <f>H167*'Exchange Rates'!$B76</f>
        <v>414.1355</v>
      </c>
      <c r="X167" s="112">
        <f>I167*'Exchange Rates'!$B76</f>
        <v>425.618</v>
      </c>
      <c r="Y167" s="112">
        <f>J167*'Exchange Rates'!$B76</f>
        <v>679.764</v>
      </c>
      <c r="Z167" s="112">
        <f>K167*'Exchange Rates'!$B76</f>
        <v>2574.3765</v>
      </c>
      <c r="AA167" s="112">
        <f>L167*'Exchange Rates'!$B76</f>
        <v>47.376795</v>
      </c>
      <c r="AB167" s="2"/>
      <c r="AC167" s="2"/>
      <c r="AD167" s="2"/>
      <c r="AE167" s="112">
        <f>(B167/B$166)*100</f>
        <v>102.4390243902439</v>
      </c>
      <c r="AF167" s="112">
        <f>(C167/C$166)*100</f>
        <v>98.60917941585535</v>
      </c>
      <c r="AG167" s="112">
        <f>(D167/D$166)*100</f>
        <v>95.47677261613691</v>
      </c>
      <c r="AH167" s="112">
        <f>(E167/E$166)*100</f>
        <v>101.0016694490818</v>
      </c>
      <c r="AI167" s="112">
        <f>(F167/F$166)*100</f>
        <v>103.8284839203675</v>
      </c>
      <c r="AJ167" s="112">
        <f>(G167/G$166)*100</f>
        <v>104.3775649794802</v>
      </c>
      <c r="AK167" s="112">
        <f>(H167/H$166)*100</f>
        <v>95.75221238938053</v>
      </c>
      <c r="AL167" s="112">
        <f>(I167/I$166)*100</f>
        <v>99.28571428571429</v>
      </c>
      <c r="AM167" s="112">
        <f>(J167/J$166)*100</f>
        <v>102.6589595375722</v>
      </c>
      <c r="AN167" s="112">
        <f>(K167/K$166)*100</f>
        <v>103.6363636363636</v>
      </c>
      <c r="AO167" s="2"/>
      <c r="AP167" s="2"/>
      <c r="AQ167" s="112">
        <f>('Main dataset'!D6/'Main dataset'!D$5)*100</f>
        <v>98.53581321725366</v>
      </c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ht="12.75" customHeight="1">
      <c r="A168" s="210">
        <v>39142</v>
      </c>
      <c r="B168" s="79">
        <v>718</v>
      </c>
      <c r="C168" s="79">
        <v>713</v>
      </c>
      <c r="D168" s="79">
        <v>765</v>
      </c>
      <c r="E168" s="79">
        <v>622</v>
      </c>
      <c r="F168" s="79">
        <v>702</v>
      </c>
      <c r="G168" s="79">
        <v>769</v>
      </c>
      <c r="H168" s="79">
        <v>566</v>
      </c>
      <c r="I168" s="79">
        <v>564</v>
      </c>
      <c r="J168" s="79">
        <v>1252</v>
      </c>
      <c r="K168" s="212">
        <v>3580</v>
      </c>
      <c r="L168" s="79">
        <v>68.09999999999999</v>
      </c>
      <c r="M168" s="2"/>
      <c r="N168" s="88">
        <f>D168-E168</f>
        <v>143</v>
      </c>
      <c r="O168" s="88">
        <f>D168-B168</f>
        <v>47</v>
      </c>
      <c r="P168" s="2"/>
      <c r="Q168" s="112">
        <f>B168*'Exchange Rates'!$B77</f>
        <v>542.46336</v>
      </c>
      <c r="R168" s="112">
        <f>C168*'Exchange Rates'!$B77</f>
        <v>538.68576</v>
      </c>
      <c r="S168" s="112">
        <f>D168*'Exchange Rates'!$B77</f>
        <v>577.9728</v>
      </c>
      <c r="T168" s="112">
        <f>E168*'Exchange Rates'!$B77</f>
        <v>469.93344</v>
      </c>
      <c r="U168" s="112">
        <f>F168*'Exchange Rates'!$B77</f>
        <v>530.37504</v>
      </c>
      <c r="V168" s="112">
        <f>G168*'Exchange Rates'!$B77</f>
        <v>580.99488</v>
      </c>
      <c r="W168" s="112">
        <f>H168*'Exchange Rates'!$B77</f>
        <v>427.62432</v>
      </c>
      <c r="X168" s="112">
        <f>I168*'Exchange Rates'!$B77</f>
        <v>426.11328</v>
      </c>
      <c r="Y168" s="112">
        <f>J168*'Exchange Rates'!$B77</f>
        <v>945.91104</v>
      </c>
      <c r="Z168" s="112">
        <f>K168*'Exchange Rates'!$B77</f>
        <v>2704.7616</v>
      </c>
      <c r="AA168" s="112">
        <f>L168*'Exchange Rates'!$B77</f>
        <v>51.450912</v>
      </c>
      <c r="AB168" s="2"/>
      <c r="AC168" s="2"/>
      <c r="AD168" s="2"/>
      <c r="AE168" s="112">
        <f>(B168/B$166)*100</f>
        <v>103.012912482066</v>
      </c>
      <c r="AF168" s="112">
        <f>(C168/C$166)*100</f>
        <v>99.16550764951322</v>
      </c>
      <c r="AG168" s="112">
        <f>(D168/D$166)*100</f>
        <v>93.52078239608802</v>
      </c>
      <c r="AH168" s="112">
        <f>(E168/E$166)*100</f>
        <v>103.8397328881469</v>
      </c>
      <c r="AI168" s="112">
        <f>(F168/F$166)*100</f>
        <v>107.5038284839204</v>
      </c>
      <c r="AJ168" s="112">
        <f>(G168/G$166)*100</f>
        <v>105.1983584131327</v>
      </c>
      <c r="AK168" s="112">
        <f>(H168/H$166)*100</f>
        <v>100.1769911504425</v>
      </c>
      <c r="AL168" s="112">
        <f>(I168/I$166)*100</f>
        <v>100.7142857142857</v>
      </c>
      <c r="AM168" s="112">
        <f>(J168/J$166)*100</f>
        <v>144.7398843930636</v>
      </c>
      <c r="AN168" s="112">
        <f>(K168/K$166)*100</f>
        <v>110.3235747303544</v>
      </c>
      <c r="AO168" s="2"/>
      <c r="AP168" s="2"/>
      <c r="AQ168" s="112">
        <f>('Main dataset'!D7/'Main dataset'!D$5)*100</f>
        <v>100.8310249307479</v>
      </c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ht="12.75" customHeight="1">
      <c r="A169" s="210">
        <v>39173</v>
      </c>
      <c r="B169" s="79">
        <v>670</v>
      </c>
      <c r="C169" s="79">
        <v>755</v>
      </c>
      <c r="D169" s="79">
        <v>799</v>
      </c>
      <c r="E169" s="79">
        <v>710</v>
      </c>
      <c r="F169" s="79">
        <v>795</v>
      </c>
      <c r="G169" s="79">
        <v>828</v>
      </c>
      <c r="H169" s="79">
        <v>625</v>
      </c>
      <c r="I169" s="79">
        <v>628</v>
      </c>
      <c r="J169" s="79">
        <v>915</v>
      </c>
      <c r="K169" s="212">
        <v>3657</v>
      </c>
      <c r="L169" s="79">
        <v>67.65000000000001</v>
      </c>
      <c r="M169" s="79"/>
      <c r="N169" s="88">
        <f>D169-E169</f>
        <v>89</v>
      </c>
      <c r="O169" s="88">
        <f>D169-B169</f>
        <v>129</v>
      </c>
      <c r="P169" s="2"/>
      <c r="Q169" s="112">
        <f>B169*'Exchange Rates'!$B78</f>
        <v>496.4164</v>
      </c>
      <c r="R169" s="112">
        <f>C169*'Exchange Rates'!$B78</f>
        <v>559.3946</v>
      </c>
      <c r="S169" s="112">
        <f>D169*'Exchange Rates'!$B78</f>
        <v>591.99508</v>
      </c>
      <c r="T169" s="112">
        <f>E169*'Exchange Rates'!$B78</f>
        <v>526.0532000000001</v>
      </c>
      <c r="U169" s="112">
        <f>F169*'Exchange Rates'!$B78</f>
        <v>589.0314</v>
      </c>
      <c r="V169" s="112">
        <f>G169*'Exchange Rates'!$B78</f>
        <v>613.48176</v>
      </c>
      <c r="W169" s="112">
        <f>H169*'Exchange Rates'!$B78</f>
        <v>463.075</v>
      </c>
      <c r="X169" s="112">
        <f>I169*'Exchange Rates'!$B78</f>
        <v>465.29776</v>
      </c>
      <c r="Y169" s="112">
        <f>J169*'Exchange Rates'!$B78</f>
        <v>677.9418000000001</v>
      </c>
      <c r="Z169" s="112">
        <f>K169*'Exchange Rates'!$B78</f>
        <v>2709.54444</v>
      </c>
      <c r="AA169" s="112">
        <f>L169*'Exchange Rates'!$B78</f>
        <v>50.12323800000001</v>
      </c>
      <c r="AB169" s="2"/>
      <c r="AC169" s="2"/>
      <c r="AD169" s="2"/>
      <c r="AE169" s="112">
        <f>(B169/B$166)*100</f>
        <v>96.12625538020086</v>
      </c>
      <c r="AF169" s="112">
        <f>(C169/C$166)*100</f>
        <v>105.0069541029207</v>
      </c>
      <c r="AG169" s="112">
        <f>(D169/D$166)*100</f>
        <v>97.67726161369194</v>
      </c>
      <c r="AH169" s="112">
        <f>(E169/E$166)*100</f>
        <v>118.5308848080134</v>
      </c>
      <c r="AI169" s="112">
        <f>(F169/F$166)*100</f>
        <v>121.7457886676876</v>
      </c>
      <c r="AJ169" s="112">
        <f>(G169/G$166)*100</f>
        <v>113.2694938440493</v>
      </c>
      <c r="AK169" s="112">
        <f>(H169/H$166)*100</f>
        <v>110.6194690265487</v>
      </c>
      <c r="AL169" s="112">
        <f>(I169/I$166)*100</f>
        <v>112.1428571428571</v>
      </c>
      <c r="AM169" s="112">
        <f>(J169/J$166)*100</f>
        <v>105.7803468208093</v>
      </c>
      <c r="AN169" s="112">
        <f>(K169/K$166)*100</f>
        <v>112.6964560862866</v>
      </c>
      <c r="AO169" s="2"/>
      <c r="AP169" s="2"/>
      <c r="AQ169" s="112">
        <f>('Main dataset'!D8/'Main dataset'!D$5)*100</f>
        <v>105.3423031262366</v>
      </c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ht="12.75" customHeight="1">
      <c r="A170" s="210">
        <v>39203</v>
      </c>
      <c r="B170" s="79">
        <v>735</v>
      </c>
      <c r="C170" s="79">
        <v>831</v>
      </c>
      <c r="D170" s="79">
        <v>825</v>
      </c>
      <c r="E170" s="79">
        <v>772</v>
      </c>
      <c r="F170" s="79">
        <v>863</v>
      </c>
      <c r="G170" s="79">
        <v>894</v>
      </c>
      <c r="H170" s="79">
        <v>724</v>
      </c>
      <c r="I170" s="79">
        <v>737</v>
      </c>
      <c r="J170" s="79">
        <v>916</v>
      </c>
      <c r="K170" s="212">
        <v>3448</v>
      </c>
      <c r="L170" s="79">
        <v>68.04000000000001</v>
      </c>
      <c r="M170" s="79"/>
      <c r="N170" s="88">
        <f>D170-E170</f>
        <v>53</v>
      </c>
      <c r="O170" s="88">
        <f>D170-B170</f>
        <v>90</v>
      </c>
      <c r="P170" s="2"/>
      <c r="Q170" s="112">
        <f>B170*'Exchange Rates'!$B79</f>
        <v>543.61335</v>
      </c>
      <c r="R170" s="112">
        <f>C170*'Exchange Rates'!$B79</f>
        <v>614.61591</v>
      </c>
      <c r="S170" s="112">
        <f>D170*'Exchange Rates'!$B79</f>
        <v>610.17825</v>
      </c>
      <c r="T170" s="112">
        <f>E170*'Exchange Rates'!$B79</f>
        <v>570.97892</v>
      </c>
      <c r="U170" s="112">
        <f>F170*'Exchange Rates'!$B79</f>
        <v>638.28343</v>
      </c>
      <c r="V170" s="112">
        <f>G170*'Exchange Rates'!$B79</f>
        <v>661.21134</v>
      </c>
      <c r="W170" s="112">
        <f>H170*'Exchange Rates'!$B79</f>
        <v>535.47764</v>
      </c>
      <c r="X170" s="112">
        <f>I170*'Exchange Rates'!$B79</f>
        <v>545.09257</v>
      </c>
      <c r="Y170" s="112">
        <f>J170*'Exchange Rates'!$B79</f>
        <v>677.48276</v>
      </c>
      <c r="Z170" s="112">
        <f>K170*'Exchange Rates'!$B79</f>
        <v>2550.17528</v>
      </c>
      <c r="AA170" s="112">
        <f>L170*'Exchange Rates'!$B79</f>
        <v>50.32306440000001</v>
      </c>
      <c r="AB170" s="2"/>
      <c r="AC170" s="2"/>
      <c r="AD170" s="2"/>
      <c r="AE170" s="112">
        <f>(B170/B$166)*100</f>
        <v>105.4519368723099</v>
      </c>
      <c r="AF170" s="112">
        <f>(C170/C$166)*100</f>
        <v>115.577190542420</v>
      </c>
      <c r="AG170" s="112">
        <f>(D170/D$166)*100</f>
        <v>100.8557457212714</v>
      </c>
      <c r="AH170" s="112">
        <f>(E170/E$166)*100</f>
        <v>128.881469115192</v>
      </c>
      <c r="AI170" s="112">
        <f>(F170/F$166)*100</f>
        <v>132.1592649310873</v>
      </c>
      <c r="AJ170" s="112">
        <f>(G170/G$166)*100</f>
        <v>122.2982216142271</v>
      </c>
      <c r="AK170" s="112">
        <f>(H170/H$166)*100</f>
        <v>128.141592920354</v>
      </c>
      <c r="AL170" s="112">
        <f>(I170/I$166)*100</f>
        <v>131.6071428571429</v>
      </c>
      <c r="AM170" s="112">
        <f>(J170/J$166)*100</f>
        <v>105.8959537572254</v>
      </c>
      <c r="AN170" s="112">
        <f>(K170/K$166)*100</f>
        <v>106.2557781201849</v>
      </c>
      <c r="AO170" s="2"/>
      <c r="AP170" s="2"/>
      <c r="AQ170" s="112">
        <f>('Main dataset'!D9/'Main dataset'!D$5)*100</f>
        <v>110.7241788682232</v>
      </c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ht="12.75" customHeight="1">
      <c r="A171" s="210">
        <v>39234</v>
      </c>
      <c r="B171" s="79">
        <v>833</v>
      </c>
      <c r="C171" s="79">
        <v>916</v>
      </c>
      <c r="D171" s="79">
        <v>860</v>
      </c>
      <c r="E171" s="79">
        <v>805</v>
      </c>
      <c r="F171" s="79">
        <v>969</v>
      </c>
      <c r="G171" s="79">
        <v>979</v>
      </c>
      <c r="H171" s="79">
        <v>821</v>
      </c>
      <c r="I171" s="79">
        <v>823</v>
      </c>
      <c r="J171" s="79">
        <v>893</v>
      </c>
      <c r="K171" s="212">
        <v>3218</v>
      </c>
      <c r="L171" s="79">
        <v>71.41</v>
      </c>
      <c r="M171" s="79"/>
      <c r="N171" s="88">
        <f>D171-E171</f>
        <v>55</v>
      </c>
      <c r="O171" s="88">
        <f>D171-B171</f>
        <v>27</v>
      </c>
      <c r="P171" s="2"/>
      <c r="Q171" s="112">
        <f>B171*'Exchange Rates'!$B80</f>
        <v>620.8432300000001</v>
      </c>
      <c r="R171" s="112">
        <f>C171*'Exchange Rates'!$B80</f>
        <v>682.7039600000001</v>
      </c>
      <c r="S171" s="112">
        <f>D171*'Exchange Rates'!$B80</f>
        <v>640.9666</v>
      </c>
      <c r="T171" s="112">
        <f>E171*'Exchange Rates'!$B80</f>
        <v>599.97455</v>
      </c>
      <c r="U171" s="112">
        <f>F171*'Exchange Rates'!$B80</f>
        <v>722.2053900000001</v>
      </c>
      <c r="V171" s="112">
        <f>G171*'Exchange Rates'!$B80</f>
        <v>729.65849</v>
      </c>
      <c r="W171" s="112">
        <f>H171*'Exchange Rates'!$B80</f>
        <v>611.8995100000001</v>
      </c>
      <c r="X171" s="112">
        <f>I171*'Exchange Rates'!$B80</f>
        <v>613.39013</v>
      </c>
      <c r="Y171" s="112">
        <f>J171*'Exchange Rates'!$B80</f>
        <v>665.56183</v>
      </c>
      <c r="Z171" s="112">
        <f>K171*'Exchange Rates'!$B80</f>
        <v>2398.40758</v>
      </c>
      <c r="AA171" s="112">
        <f>L171*'Exchange Rates'!$B80</f>
        <v>53.2225871</v>
      </c>
      <c r="AB171" s="2"/>
      <c r="AC171" s="2"/>
      <c r="AD171" s="2"/>
      <c r="AE171" s="112">
        <f>(B171/B$166)*100</f>
        <v>119.5121951219512</v>
      </c>
      <c r="AF171" s="112">
        <f>(C171/C$166)*100</f>
        <v>127.3991655076495</v>
      </c>
      <c r="AG171" s="112">
        <f>(D171/D$166)*100</f>
        <v>105.1344743276284</v>
      </c>
      <c r="AH171" s="112">
        <f>(E171/E$166)*100</f>
        <v>134.3906510851419</v>
      </c>
      <c r="AI171" s="112">
        <f>(F171/F$166)*100</f>
        <v>148.3920367534456</v>
      </c>
      <c r="AJ171" s="112">
        <f>(G171/G$166)*100</f>
        <v>133.9261285909713</v>
      </c>
      <c r="AK171" s="112">
        <f>(H171/H$166)*100</f>
        <v>145.3097345132743</v>
      </c>
      <c r="AL171" s="112">
        <f>(I171/I$166)*100</f>
        <v>146.9642857142857</v>
      </c>
      <c r="AM171" s="112">
        <f>(J171/J$166)*100</f>
        <v>103.2369942196532</v>
      </c>
      <c r="AN171" s="112">
        <f>(K171/K$166)*100</f>
        <v>99.16795069337442</v>
      </c>
      <c r="AO171" s="2"/>
      <c r="AP171" s="2"/>
      <c r="AQ171" s="112">
        <f>('Main dataset'!D10/'Main dataset'!D$5)*100</f>
        <v>119.3114364859517</v>
      </c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ht="12.75" customHeight="1">
      <c r="A172" s="210">
        <v>39264</v>
      </c>
      <c r="B172" s="79">
        <v>885</v>
      </c>
      <c r="C172" s="79">
        <v>999</v>
      </c>
      <c r="D172" s="79">
        <v>921</v>
      </c>
      <c r="E172" s="79">
        <v>811</v>
      </c>
      <c r="F172" s="79">
        <v>924</v>
      </c>
      <c r="G172" s="79">
        <v>929</v>
      </c>
      <c r="H172" s="79">
        <v>793</v>
      </c>
      <c r="I172" s="79">
        <v>808</v>
      </c>
      <c r="J172" s="79">
        <v>905</v>
      </c>
      <c r="K172" s="212">
        <v>3258</v>
      </c>
      <c r="L172" s="79">
        <v>77.05</v>
      </c>
      <c r="M172" s="79"/>
      <c r="N172" s="88">
        <f>D172-E172</f>
        <v>110</v>
      </c>
      <c r="O172" s="88">
        <f>D172-B172</f>
        <v>36</v>
      </c>
      <c r="P172" s="2"/>
      <c r="Q172" s="112">
        <f>B172*'Exchange Rates'!$B81</f>
        <v>645.82875</v>
      </c>
      <c r="R172" s="112">
        <f>C172*'Exchange Rates'!$B81</f>
        <v>729.02025</v>
      </c>
      <c r="S172" s="112">
        <f>D172*'Exchange Rates'!$B81</f>
        <v>672.09975</v>
      </c>
      <c r="T172" s="112">
        <f>E172*'Exchange Rates'!$B81</f>
        <v>591.82725</v>
      </c>
      <c r="U172" s="112">
        <f>F172*'Exchange Rates'!$B81</f>
        <v>674.289</v>
      </c>
      <c r="V172" s="112">
        <f>G172*'Exchange Rates'!$B81</f>
        <v>677.9377500000001</v>
      </c>
      <c r="W172" s="112">
        <f>H172*'Exchange Rates'!$B81</f>
        <v>578.69175</v>
      </c>
      <c r="X172" s="112">
        <f>I172*'Exchange Rates'!$B81</f>
        <v>589.638</v>
      </c>
      <c r="Y172" s="112">
        <f>J172*'Exchange Rates'!$B81</f>
        <v>660.42375</v>
      </c>
      <c r="Z172" s="112">
        <f>K172*'Exchange Rates'!$B81</f>
        <v>2377.5255</v>
      </c>
      <c r="AA172" s="112">
        <f>L172*'Exchange Rates'!$B81</f>
        <v>56.2272375</v>
      </c>
      <c r="AB172" s="2"/>
      <c r="AC172" s="2"/>
      <c r="AD172" s="2"/>
      <c r="AE172" s="112">
        <f>(B172/B$166)*100</f>
        <v>126.9727403156385</v>
      </c>
      <c r="AF172" s="112">
        <f>(C172/C$166)*100</f>
        <v>138.9429763560501</v>
      </c>
      <c r="AG172" s="112">
        <f>(D172/D$166)*100</f>
        <v>112.5916870415648</v>
      </c>
      <c r="AH172" s="112">
        <f>(E172/E$166)*100</f>
        <v>135.3923205342237</v>
      </c>
      <c r="AI172" s="112">
        <f>(F172/F$166)*100</f>
        <v>141.5007656967841</v>
      </c>
      <c r="AJ172" s="112">
        <f>(G172/G$166)*100</f>
        <v>127.0861833105335</v>
      </c>
      <c r="AK172" s="112">
        <f>(H172/H$166)*100</f>
        <v>140.353982300885</v>
      </c>
      <c r="AL172" s="112">
        <f>(I172/I$166)*100</f>
        <v>144.2857142857143</v>
      </c>
      <c r="AM172" s="112">
        <f>(J172/J$166)*100</f>
        <v>104.6242774566474</v>
      </c>
      <c r="AN172" s="112">
        <f>(K172/K$166)*100</f>
        <v>100.4006163328197</v>
      </c>
      <c r="AO172" s="2"/>
      <c r="AP172" s="2"/>
      <c r="AQ172" s="112">
        <f>('Main dataset'!D11/'Main dataset'!D$5)*100</f>
        <v>135.575781559161</v>
      </c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ht="12.75" customHeight="1">
      <c r="A173" s="210">
        <v>39295</v>
      </c>
      <c r="B173" s="79">
        <v>908</v>
      </c>
      <c r="C173" s="79">
        <v>1114</v>
      </c>
      <c r="D173" s="79">
        <v>955</v>
      </c>
      <c r="E173" s="79">
        <v>821</v>
      </c>
      <c r="F173" s="79">
        <v>904</v>
      </c>
      <c r="G173" s="79">
        <v>910</v>
      </c>
      <c r="H173" s="79">
        <v>749</v>
      </c>
      <c r="I173" s="79">
        <v>731</v>
      </c>
      <c r="J173" s="79">
        <v>938</v>
      </c>
      <c r="K173" s="212">
        <v>3202</v>
      </c>
      <c r="L173" s="79">
        <v>72.69</v>
      </c>
      <c r="M173" s="2"/>
      <c r="N173" s="88">
        <f>D173-E173</f>
        <v>134</v>
      </c>
      <c r="O173" s="88">
        <f>D173-B173</f>
        <v>47</v>
      </c>
      <c r="P173" s="2"/>
      <c r="Q173" s="112">
        <f>B173*'Exchange Rates'!$B82</f>
        <v>666.21776</v>
      </c>
      <c r="R173" s="112">
        <f>C173*'Exchange Rates'!$B82</f>
        <v>817.3640800000001</v>
      </c>
      <c r="S173" s="112">
        <f>D173*'Exchange Rates'!$B82</f>
        <v>700.7026000000001</v>
      </c>
      <c r="T173" s="112">
        <f>E173*'Exchange Rates'!$B82</f>
        <v>602.3841200000001</v>
      </c>
      <c r="U173" s="112">
        <f>F173*'Exchange Rates'!$B82</f>
        <v>663.2828800000001</v>
      </c>
      <c r="V173" s="112">
        <f>G173*'Exchange Rates'!$B82</f>
        <v>667.6852</v>
      </c>
      <c r="W173" s="112">
        <f>H173*'Exchange Rates'!$B82</f>
        <v>549.55628</v>
      </c>
      <c r="X173" s="112">
        <f>I173*'Exchange Rates'!$B82</f>
        <v>536.34932</v>
      </c>
      <c r="Y173" s="112">
        <f>J173*'Exchange Rates'!$B82</f>
        <v>688.22936</v>
      </c>
      <c r="Z173" s="112">
        <f>K173*'Exchange Rates'!$B82</f>
        <v>2349.37144</v>
      </c>
      <c r="AA173" s="112">
        <f>L173*'Exchange Rates'!$B82</f>
        <v>53.3341068</v>
      </c>
      <c r="AB173" s="2"/>
      <c r="AC173" s="2"/>
      <c r="AD173" s="2"/>
      <c r="AE173" s="112">
        <f>(B173/B$166)*100</f>
        <v>130.2725968436155</v>
      </c>
      <c r="AF173" s="112">
        <f>(C173/C$166)*100</f>
        <v>154.9374130737135</v>
      </c>
      <c r="AG173" s="112">
        <f>(D173/D$166)*100</f>
        <v>116.7481662591687</v>
      </c>
      <c r="AH173" s="112">
        <f>(E173/E$166)*100</f>
        <v>137.0617696160267</v>
      </c>
      <c r="AI173" s="112">
        <f>(F173/F$166)*100</f>
        <v>138.4379785604901</v>
      </c>
      <c r="AJ173" s="112">
        <f>(G173/G$166)*100</f>
        <v>124.4870041039672</v>
      </c>
      <c r="AK173" s="112">
        <f>(H173/H$166)*100</f>
        <v>132.5663716814159</v>
      </c>
      <c r="AL173" s="112">
        <f>(I173/I$166)*100</f>
        <v>130.5357142857143</v>
      </c>
      <c r="AM173" s="112">
        <f>(J173/J$166)*100</f>
        <v>108.4393063583815</v>
      </c>
      <c r="AN173" s="112">
        <f>(K173/K$166)*100</f>
        <v>98.6748844375963</v>
      </c>
      <c r="AO173" s="2"/>
      <c r="AP173" s="2"/>
      <c r="AQ173" s="112">
        <f>('Main dataset'!D12/'Main dataset'!D$5)*100</f>
        <v>153.5417491096161</v>
      </c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ht="12.75" customHeight="1">
      <c r="A174" s="210">
        <v>39326</v>
      </c>
      <c r="B174" s="79">
        <v>959</v>
      </c>
      <c r="C174" s="79">
        <v>1279</v>
      </c>
      <c r="D174" s="79">
        <v>1051</v>
      </c>
      <c r="E174" s="79">
        <v>835</v>
      </c>
      <c r="F174" s="79">
        <v>923</v>
      </c>
      <c r="G174" s="79">
        <v>930</v>
      </c>
      <c r="H174" s="79">
        <v>754</v>
      </c>
      <c r="I174" s="79">
        <v>736</v>
      </c>
      <c r="J174" s="79">
        <v>966</v>
      </c>
      <c r="K174" s="212">
        <v>3355</v>
      </c>
      <c r="L174" s="79">
        <v>79.17</v>
      </c>
      <c r="M174" s="2"/>
      <c r="N174" s="88">
        <f>D174-E174</f>
        <v>216</v>
      </c>
      <c r="O174" s="88">
        <f>D174-B174</f>
        <v>92</v>
      </c>
      <c r="P174" s="2"/>
      <c r="Q174" s="112">
        <f>B174*'Exchange Rates'!$B83</f>
        <v>690.8827799999999</v>
      </c>
      <c r="R174" s="112">
        <f>C174*'Exchange Rates'!$B83</f>
        <v>921.4171799999999</v>
      </c>
      <c r="S174" s="112">
        <f>D174*'Exchange Rates'!$B83</f>
        <v>757.1614199999999</v>
      </c>
      <c r="T174" s="112">
        <f>E174*'Exchange Rates'!$B83</f>
        <v>601.5507</v>
      </c>
      <c r="U174" s="112">
        <f>F174*'Exchange Rates'!$B83</f>
        <v>664.9476599999999</v>
      </c>
      <c r="V174" s="112">
        <f>G174*'Exchange Rates'!$B83</f>
        <v>669.9906</v>
      </c>
      <c r="W174" s="112">
        <f>H174*'Exchange Rates'!$B83</f>
        <v>543.19668</v>
      </c>
      <c r="X174" s="112">
        <f>I174*'Exchange Rates'!$B83</f>
        <v>530.22912</v>
      </c>
      <c r="Y174" s="112">
        <f>J174*'Exchange Rates'!$B83</f>
        <v>695.92572</v>
      </c>
      <c r="Z174" s="112">
        <f>K174*'Exchange Rates'!$B83</f>
        <v>2417.0091</v>
      </c>
      <c r="AA174" s="112">
        <f>L174*'Exchange Rates'!$B83</f>
        <v>57.0356514</v>
      </c>
      <c r="AB174" s="2"/>
      <c r="AC174" s="2"/>
      <c r="AD174" s="2"/>
      <c r="AE174" s="112">
        <f>(B174/B$166)*100</f>
        <v>137.5896700143472</v>
      </c>
      <c r="AF174" s="112">
        <f>(C174/C$166)*100</f>
        <v>177.8859527121001</v>
      </c>
      <c r="AG174" s="112">
        <f>(D174/D$166)*100</f>
        <v>128.4841075794621</v>
      </c>
      <c r="AH174" s="112">
        <f>(E174/E$166)*100</f>
        <v>139.3989983305509</v>
      </c>
      <c r="AI174" s="112">
        <f>(F174/F$166)*100</f>
        <v>141.3476263399694</v>
      </c>
      <c r="AJ174" s="112">
        <f>(G174/G$166)*100</f>
        <v>127.2229822161423</v>
      </c>
      <c r="AK174" s="112">
        <f>(H174/H$166)*100</f>
        <v>133.4513274336283</v>
      </c>
      <c r="AL174" s="112">
        <f>(I174/I$166)*100</f>
        <v>131.4285714285714</v>
      </c>
      <c r="AM174" s="112">
        <f>(J174/J$166)*100</f>
        <v>111.6763005780347</v>
      </c>
      <c r="AN174" s="112">
        <f>(K174/K$166)*100</f>
        <v>103.3898305084746</v>
      </c>
      <c r="AO174" s="2"/>
      <c r="AP174" s="2"/>
      <c r="AQ174" s="112">
        <f>('Main dataset'!D13/'Main dataset'!D$5)*100</f>
        <v>161.4562722595963</v>
      </c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ht="12.75" customHeight="1">
      <c r="A175" s="210">
        <v>39356</v>
      </c>
      <c r="B175" s="79">
        <v>1012</v>
      </c>
      <c r="C175" s="79">
        <v>1358</v>
      </c>
      <c r="D175" s="79">
        <v>1195</v>
      </c>
      <c r="E175" s="79">
        <v>881</v>
      </c>
      <c r="F175" s="79">
        <v>1001</v>
      </c>
      <c r="G175" s="79">
        <v>1010</v>
      </c>
      <c r="H175" s="79">
        <v>781</v>
      </c>
      <c r="I175" s="79">
        <v>783</v>
      </c>
      <c r="J175" s="79">
        <v>1083</v>
      </c>
      <c r="K175" s="212">
        <v>3459</v>
      </c>
      <c r="L175" s="79">
        <v>90.63</v>
      </c>
      <c r="M175" s="2"/>
      <c r="N175" s="88">
        <f>D175-E175</f>
        <v>314</v>
      </c>
      <c r="O175" s="88">
        <f>D175-B175</f>
        <v>183</v>
      </c>
      <c r="P175" s="2"/>
      <c r="Q175" s="112">
        <f>B175*'Exchange Rates'!$B84</f>
        <v>711.4461200000001</v>
      </c>
      <c r="R175" s="112">
        <f>C175*'Exchange Rates'!$B84</f>
        <v>954.68758</v>
      </c>
      <c r="S175" s="112">
        <f>D175*'Exchange Rates'!$B84</f>
        <v>840.09695</v>
      </c>
      <c r="T175" s="112">
        <f>E175*'Exchange Rates'!$B84</f>
        <v>619.35181</v>
      </c>
      <c r="U175" s="112">
        <f>F175*'Exchange Rates'!$B84</f>
        <v>703.7130100000001</v>
      </c>
      <c r="V175" s="112">
        <f>G175*'Exchange Rates'!$B84</f>
        <v>710.0401000000001</v>
      </c>
      <c r="W175" s="112">
        <f>H175*'Exchange Rates'!$B84</f>
        <v>549.0508100000001</v>
      </c>
      <c r="X175" s="112">
        <f>I175*'Exchange Rates'!$B84</f>
        <v>550.45683</v>
      </c>
      <c r="Y175" s="112">
        <f>J175*'Exchange Rates'!$B84</f>
        <v>761.35983</v>
      </c>
      <c r="Z175" s="112">
        <f>K175*'Exchange Rates'!$B84</f>
        <v>2431.71159</v>
      </c>
      <c r="AA175" s="112">
        <f>L175*'Exchange Rates'!$B84</f>
        <v>63.7137963</v>
      </c>
      <c r="AB175" s="2"/>
      <c r="AC175" s="2"/>
      <c r="AD175" s="2"/>
      <c r="AE175" s="112">
        <f>(B175/B$166)*100</f>
        <v>145.193687230990</v>
      </c>
      <c r="AF175" s="112">
        <f>(C175/C$166)*100</f>
        <v>188.8734353268428</v>
      </c>
      <c r="AG175" s="112">
        <f>(D175/D$166)*100</f>
        <v>146.0880195599022</v>
      </c>
      <c r="AH175" s="112">
        <f>(E175/E$166)*100</f>
        <v>147.0784641068447</v>
      </c>
      <c r="AI175" s="112">
        <f>(F175/F$166)*100</f>
        <v>153.2924961715161</v>
      </c>
      <c r="AJ175" s="112">
        <f>(G175/G$166)*100</f>
        <v>138.1668946648427</v>
      </c>
      <c r="AK175" s="112">
        <f>(H175/H$166)*100</f>
        <v>138.2300884955752</v>
      </c>
      <c r="AL175" s="112">
        <f>(I175/I$166)*100</f>
        <v>139.8214285714286</v>
      </c>
      <c r="AM175" s="112">
        <f>(J175/J$166)*100</f>
        <v>125.2023121387283</v>
      </c>
      <c r="AN175" s="112">
        <f>(K175/K$166)*100</f>
        <v>106.5947611710323</v>
      </c>
      <c r="AO175" s="2"/>
      <c r="AP175" s="2"/>
      <c r="AQ175" s="112">
        <f>('Main dataset'!D14/'Main dataset'!D$5)*100</f>
        <v>164.9386624455877</v>
      </c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ht="12.75" customHeight="1">
      <c r="A176" s="210">
        <v>39387</v>
      </c>
      <c r="B176" s="79">
        <v>1138</v>
      </c>
      <c r="C176" s="79">
        <v>1401</v>
      </c>
      <c r="D176" s="79">
        <v>1273</v>
      </c>
      <c r="E176" s="79">
        <v>952</v>
      </c>
      <c r="F176" s="79">
        <v>1116</v>
      </c>
      <c r="G176" s="79">
        <v>1131</v>
      </c>
      <c r="H176" s="79">
        <v>840</v>
      </c>
      <c r="I176" s="79">
        <v>822</v>
      </c>
      <c r="J176" s="79">
        <v>1295</v>
      </c>
      <c r="K176" s="212">
        <v>3880</v>
      </c>
      <c r="L176" s="79">
        <v>88.26000000000001</v>
      </c>
      <c r="M176" s="2"/>
      <c r="N176" s="88">
        <f>D176-E176</f>
        <v>321</v>
      </c>
      <c r="O176" s="88">
        <f>D176-B176</f>
        <v>135</v>
      </c>
      <c r="P176" s="2"/>
      <c r="Q176" s="112">
        <f>B176*'Exchange Rates'!$B85</f>
        <v>776.0021999999999</v>
      </c>
      <c r="R176" s="112">
        <f>C176*'Exchange Rates'!$B85</f>
        <v>955.3418999999999</v>
      </c>
      <c r="S176" s="112">
        <f>D176*'Exchange Rates'!$B85</f>
        <v>868.0586999999999</v>
      </c>
      <c r="T176" s="112">
        <f>E176*'Exchange Rates'!$B85</f>
        <v>649.1687999999999</v>
      </c>
      <c r="U176" s="112">
        <f>F176*'Exchange Rates'!$B85</f>
        <v>761.0003999999999</v>
      </c>
      <c r="V176" s="112">
        <f>G176*'Exchange Rates'!$B85</f>
        <v>771.2289</v>
      </c>
      <c r="W176" s="112">
        <f>H176*'Exchange Rates'!$B85</f>
        <v>572.7959999999999</v>
      </c>
      <c r="X176" s="112">
        <f>I176*'Exchange Rates'!$B85</f>
        <v>560.5218</v>
      </c>
      <c r="Y176" s="112">
        <f>J176*'Exchange Rates'!$B85</f>
        <v>883.0604999999999</v>
      </c>
      <c r="Z176" s="112">
        <f>K176*'Exchange Rates'!$B85</f>
        <v>2645.772</v>
      </c>
      <c r="AA176" s="112">
        <f>L176*'Exchange Rates'!$B85</f>
        <v>60.184494</v>
      </c>
      <c r="AB176" s="2"/>
      <c r="AC176" s="2"/>
      <c r="AD176" s="2"/>
      <c r="AE176" s="112">
        <f>(B176/B$166)*100</f>
        <v>163.2711621233859</v>
      </c>
      <c r="AF176" s="112">
        <f>(C176/C$166)*100</f>
        <v>194.8539638386648</v>
      </c>
      <c r="AG176" s="112">
        <f>(D176/D$166)*100</f>
        <v>155.6234718826406</v>
      </c>
      <c r="AH176" s="112">
        <f>(E176/E$166)*100</f>
        <v>158.9315525876461</v>
      </c>
      <c r="AI176" s="112">
        <f>(F176/F$166)*100</f>
        <v>170.9035222052067</v>
      </c>
      <c r="AJ176" s="112">
        <f>(G176/G$166)*100</f>
        <v>154.7195622435021</v>
      </c>
      <c r="AK176" s="112">
        <f>(H176/H$166)*100</f>
        <v>148.6725663716814</v>
      </c>
      <c r="AL176" s="112">
        <f>(I176/I$166)*100</f>
        <v>146.7857142857143</v>
      </c>
      <c r="AM176" s="112">
        <f>(J176/J$166)*100</f>
        <v>149.7109826589596</v>
      </c>
      <c r="AN176" s="112">
        <f>(K176/K$166)*100</f>
        <v>119.5685670261941</v>
      </c>
      <c r="AO176" s="2"/>
      <c r="AP176" s="2"/>
      <c r="AQ176" s="112">
        <f>('Main dataset'!D15/'Main dataset'!D$5)*100</f>
        <v>156.9054214483577</v>
      </c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ht="12.75" customHeight="1">
      <c r="A177" s="210">
        <v>39417</v>
      </c>
      <c r="B177" s="79">
        <v>1164</v>
      </c>
      <c r="C177" s="79">
        <v>1469</v>
      </c>
      <c r="D177" s="79">
        <v>1386</v>
      </c>
      <c r="E177" s="79">
        <v>950</v>
      </c>
      <c r="F177" s="79">
        <v>1134</v>
      </c>
      <c r="G177" s="79">
        <v>1153</v>
      </c>
      <c r="H177" s="79">
        <v>825</v>
      </c>
      <c r="I177" s="79">
        <v>758</v>
      </c>
      <c r="J177" s="79">
        <v>1463</v>
      </c>
      <c r="K177" s="212">
        <v>3834</v>
      </c>
      <c r="L177" s="79">
        <v>93.84999999999999</v>
      </c>
      <c r="M177" s="2"/>
      <c r="N177" s="88">
        <f>D177-E177</f>
        <v>436</v>
      </c>
      <c r="O177" s="88">
        <f>D177-B177</f>
        <v>222</v>
      </c>
      <c r="P177" s="2"/>
      <c r="Q177" s="112">
        <f>B177*'Exchange Rates'!$B86</f>
        <v>799.64472</v>
      </c>
      <c r="R177" s="112">
        <f>C177*'Exchange Rates'!$B86</f>
        <v>1009.17362</v>
      </c>
      <c r="S177" s="112">
        <f>D177*'Exchange Rates'!$B86</f>
        <v>952.1542800000001</v>
      </c>
      <c r="T177" s="112">
        <f>E177*'Exchange Rates'!$B86</f>
        <v>652.6310000000001</v>
      </c>
      <c r="U177" s="112">
        <f>F177*'Exchange Rates'!$B86</f>
        <v>779.0353200000001</v>
      </c>
      <c r="V177" s="112">
        <f>G177*'Exchange Rates'!$B86</f>
        <v>792.08794</v>
      </c>
      <c r="W177" s="112">
        <f>H177*'Exchange Rates'!$B86</f>
        <v>566.7585</v>
      </c>
      <c r="X177" s="112">
        <f>I177*'Exchange Rates'!$B86</f>
        <v>520.7308400000001</v>
      </c>
      <c r="Y177" s="112">
        <f>J177*'Exchange Rates'!$B86</f>
        <v>1005.05174</v>
      </c>
      <c r="Z177" s="112">
        <f>K177*'Exchange Rates'!$B86</f>
        <v>2633.88132</v>
      </c>
      <c r="AA177" s="112">
        <f>L177*'Exchange Rates'!$B86</f>
        <v>64.473073</v>
      </c>
      <c r="AB177" s="2"/>
      <c r="AC177" s="2"/>
      <c r="AD177" s="2"/>
      <c r="AE177" s="112">
        <f>(B177/B$166)*100</f>
        <v>167.0014347202296</v>
      </c>
      <c r="AF177" s="112">
        <f>(C177/C$166)*100</f>
        <v>204.3115438108484</v>
      </c>
      <c r="AG177" s="112">
        <f>(D177/D$166)*100</f>
        <v>169.4376528117359</v>
      </c>
      <c r="AH177" s="112">
        <f>(E177/E$166)*100</f>
        <v>158.5976627712855</v>
      </c>
      <c r="AI177" s="112">
        <f>(F177/F$166)*100</f>
        <v>173.6600306278714</v>
      </c>
      <c r="AJ177" s="112">
        <f>(G177/G$166)*100</f>
        <v>157.7291381668947</v>
      </c>
      <c r="AK177" s="112">
        <f>(H177/H$166)*100</f>
        <v>146.0176991150443</v>
      </c>
      <c r="AL177" s="112">
        <f>(I177/I$166)*100</f>
        <v>135.3571428571429</v>
      </c>
      <c r="AM177" s="112">
        <f>(J177/J$166)*100</f>
        <v>169.1329479768786</v>
      </c>
      <c r="AN177" s="112">
        <f>(K177/K$166)*100</f>
        <v>118.151001540832</v>
      </c>
      <c r="AO177" s="2"/>
      <c r="AP177" s="2"/>
      <c r="AQ177" s="112">
        <f>('Main dataset'!D16/'Main dataset'!D$5)*100</f>
        <v>135.7340720221607</v>
      </c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ht="12.75" customHeight="1">
      <c r="A178" s="210">
        <v>39448</v>
      </c>
      <c r="B178" s="79">
        <v>1276</v>
      </c>
      <c r="C178" s="79">
        <v>1709</v>
      </c>
      <c r="D178" s="79">
        <v>1428</v>
      </c>
      <c r="E178" s="79">
        <v>1059</v>
      </c>
      <c r="F178" s="79">
        <v>1277</v>
      </c>
      <c r="G178" s="79">
        <v>1285</v>
      </c>
      <c r="H178" s="79">
        <v>914</v>
      </c>
      <c r="I178" s="79">
        <v>852</v>
      </c>
      <c r="J178" s="79">
        <v>1550</v>
      </c>
      <c r="K178" s="212">
        <v>3894</v>
      </c>
      <c r="L178" s="79">
        <v>92.20999999999999</v>
      </c>
      <c r="M178" s="2"/>
      <c r="N178" s="88">
        <f>D178-E178</f>
        <v>369</v>
      </c>
      <c r="O178" s="88">
        <f>D178-B178</f>
        <v>152</v>
      </c>
      <c r="P178" s="2"/>
      <c r="Q178" s="112">
        <f>B178*'Exchange Rates'!$B87</f>
        <v>868.10108</v>
      </c>
      <c r="R178" s="112">
        <f>C178*'Exchange Rates'!$B87</f>
        <v>1162.68397</v>
      </c>
      <c r="S178" s="112">
        <f>D178*'Exchange Rates'!$B87</f>
        <v>971.5112399999999</v>
      </c>
      <c r="T178" s="112">
        <f>E178*'Exchange Rates'!$B87</f>
        <v>720.46947</v>
      </c>
      <c r="U178" s="112">
        <f>F178*'Exchange Rates'!$B87</f>
        <v>868.7814099999999</v>
      </c>
      <c r="V178" s="112">
        <f>G178*'Exchange Rates'!$B87</f>
        <v>874.22405</v>
      </c>
      <c r="W178" s="112">
        <f>H178*'Exchange Rates'!$B87</f>
        <v>621.8216199999999</v>
      </c>
      <c r="X178" s="112">
        <f>I178*'Exchange Rates'!$B87</f>
        <v>579.64116</v>
      </c>
      <c r="Y178" s="112">
        <f>J178*'Exchange Rates'!$B87</f>
        <v>1054.5115</v>
      </c>
      <c r="Z178" s="112">
        <f>K178*'Exchange Rates'!$B87</f>
        <v>2649.20502</v>
      </c>
      <c r="AA178" s="112">
        <f>L178*'Exchange Rates'!$B87</f>
        <v>62.7332293</v>
      </c>
      <c r="AB178" s="2"/>
      <c r="AC178" s="2"/>
      <c r="AD178" s="2"/>
      <c r="AE178" s="112">
        <f>(B178/B$166)*100</f>
        <v>183.0703012912482</v>
      </c>
      <c r="AF178" s="112">
        <f>(C178/C$166)*100</f>
        <v>237.6912378303199</v>
      </c>
      <c r="AG178" s="112">
        <f>(D178/D$166)*100</f>
        <v>174.5721271393643</v>
      </c>
      <c r="AH178" s="112">
        <f>(E178/E$166)*100</f>
        <v>176.7946577629382</v>
      </c>
      <c r="AI178" s="112">
        <f>(F178/F$166)*100</f>
        <v>195.5589586523737</v>
      </c>
      <c r="AJ178" s="112">
        <f>(G178/G$166)*100</f>
        <v>175.7865937072503</v>
      </c>
      <c r="AK178" s="112">
        <f>(H178/H$166)*100</f>
        <v>161.7699115044248</v>
      </c>
      <c r="AL178" s="112">
        <f>(I178/I$166)*100</f>
        <v>152.1428571428571</v>
      </c>
      <c r="AM178" s="112">
        <f>(J178/J$166)*100</f>
        <v>179.1907514450867</v>
      </c>
      <c r="AN178" s="112">
        <f>(K178/K$166)*100</f>
        <v>120</v>
      </c>
      <c r="AO178" s="2"/>
      <c r="AP178" s="2"/>
      <c r="AQ178" s="112">
        <f>('Main dataset'!D17/'Main dataset'!D$5)*100</f>
        <v>116.5413533834587</v>
      </c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ht="12.75" customHeight="1">
      <c r="A179" s="210">
        <v>39479</v>
      </c>
      <c r="B179" s="79">
        <v>1400</v>
      </c>
      <c r="C179" s="79">
        <v>1839</v>
      </c>
      <c r="D179" s="79">
        <v>1434</v>
      </c>
      <c r="E179" s="79">
        <v>1160</v>
      </c>
      <c r="F179" s="79">
        <v>1386</v>
      </c>
      <c r="G179" s="79">
        <v>1382</v>
      </c>
      <c r="H179" s="79">
        <v>1020</v>
      </c>
      <c r="I179" s="79">
        <v>935</v>
      </c>
      <c r="J179" s="79">
        <v>1588</v>
      </c>
      <c r="K179" s="212">
        <v>3883</v>
      </c>
      <c r="L179" s="79">
        <v>100.1</v>
      </c>
      <c r="M179" s="2"/>
      <c r="N179" s="88">
        <f>D179-E179</f>
        <v>274</v>
      </c>
      <c r="O179" s="88">
        <f>D179-B179</f>
        <v>34</v>
      </c>
      <c r="P179" s="2"/>
      <c r="Q179" s="112">
        <f>B179*'Exchange Rates'!$B88</f>
        <v>951.076</v>
      </c>
      <c r="R179" s="112">
        <f>C179*'Exchange Rates'!$B88</f>
        <v>1249.30626</v>
      </c>
      <c r="S179" s="112">
        <f>D179*'Exchange Rates'!$B88</f>
        <v>974.1735600000001</v>
      </c>
      <c r="T179" s="112">
        <f>E179*'Exchange Rates'!$B88</f>
        <v>788.0344000000001</v>
      </c>
      <c r="U179" s="112">
        <f>F179*'Exchange Rates'!$B88</f>
        <v>941.5652400000001</v>
      </c>
      <c r="V179" s="112">
        <f>G179*'Exchange Rates'!$B88</f>
        <v>938.84788</v>
      </c>
      <c r="W179" s="112">
        <f>H179*'Exchange Rates'!$B88</f>
        <v>692.9268000000001</v>
      </c>
      <c r="X179" s="112">
        <f>I179*'Exchange Rates'!$B88</f>
        <v>635.1829</v>
      </c>
      <c r="Y179" s="112">
        <f>J179*'Exchange Rates'!$B88</f>
        <v>1078.79192</v>
      </c>
      <c r="Z179" s="112">
        <f>K179*'Exchange Rates'!$B88</f>
        <v>2637.87722</v>
      </c>
      <c r="AA179" s="112">
        <f>L179*'Exchange Rates'!$B88</f>
        <v>68.00193400000001</v>
      </c>
      <c r="AB179" s="2"/>
      <c r="AC179" s="2"/>
      <c r="AD179" s="2"/>
      <c r="AE179" s="112">
        <f>(B179/B$166)*100</f>
        <v>200.8608321377332</v>
      </c>
      <c r="AF179" s="112">
        <f>(C179/C$166)*100</f>
        <v>255.7719054242003</v>
      </c>
      <c r="AG179" s="112">
        <f>(D179/D$166)*100</f>
        <v>175.3056234718826</v>
      </c>
      <c r="AH179" s="112">
        <f>(E179/E$166)*100</f>
        <v>193.6560934891486</v>
      </c>
      <c r="AI179" s="112">
        <f>(F179/F$166)*100</f>
        <v>212.2511485451761</v>
      </c>
      <c r="AJ179" s="112">
        <f>(G179/G$166)*100</f>
        <v>189.0560875512996</v>
      </c>
      <c r="AK179" s="112">
        <f>(H179/H$166)*100</f>
        <v>180.5309734513274</v>
      </c>
      <c r="AL179" s="112">
        <f>(I179/I$166)*100</f>
        <v>166.9642857142857</v>
      </c>
      <c r="AM179" s="112">
        <f>(J179/J$166)*100</f>
        <v>183.5838150289017</v>
      </c>
      <c r="AN179" s="112">
        <f>(K179/K$166)*100</f>
        <v>119.6610169491525</v>
      </c>
      <c r="AO179" s="2"/>
      <c r="AP179" s="2"/>
      <c r="AQ179" s="112">
        <f>('Main dataset'!D18/'Main dataset'!D$5)*100</f>
        <v>116.4622081519588</v>
      </c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ht="12.75" customHeight="1">
      <c r="A180" s="210">
        <v>39508</v>
      </c>
      <c r="B180" s="79">
        <v>1476</v>
      </c>
      <c r="C180" s="79">
        <v>1863</v>
      </c>
      <c r="D180" s="79">
        <v>1519</v>
      </c>
      <c r="E180" s="79">
        <v>1249</v>
      </c>
      <c r="F180" s="79">
        <v>1462</v>
      </c>
      <c r="G180" s="79">
        <v>1471</v>
      </c>
      <c r="H180" s="79">
        <v>1116</v>
      </c>
      <c r="I180" s="79">
        <v>1020</v>
      </c>
      <c r="J180" s="79">
        <v>1719</v>
      </c>
      <c r="K180" s="212">
        <v>4088</v>
      </c>
      <c r="L180" s="79">
        <v>100.3</v>
      </c>
      <c r="M180" s="2"/>
      <c r="N180" s="88">
        <f>D180-E180</f>
        <v>270</v>
      </c>
      <c r="O180" s="88">
        <f>D180-B180</f>
        <v>43</v>
      </c>
      <c r="P180" s="2"/>
      <c r="Q180" s="112">
        <f>B180*'Exchange Rates'!$B89</f>
        <v>953.40744</v>
      </c>
      <c r="R180" s="112">
        <f>C180*'Exchange Rates'!$B89</f>
        <v>1203.38622</v>
      </c>
      <c r="S180" s="112">
        <f>D180*'Exchange Rates'!$B89</f>
        <v>981.1828599999999</v>
      </c>
      <c r="T180" s="112">
        <f>E180*'Exchange Rates'!$B89</f>
        <v>806.77906</v>
      </c>
      <c r="U180" s="112">
        <f>F180*'Exchange Rates'!$B89</f>
        <v>944.3642799999999</v>
      </c>
      <c r="V180" s="112">
        <f>G180*'Exchange Rates'!$B89</f>
        <v>950.17774</v>
      </c>
      <c r="W180" s="112">
        <f>H180*'Exchange Rates'!$B89</f>
        <v>720.8690399999999</v>
      </c>
      <c r="X180" s="112">
        <f>I180*'Exchange Rates'!$B89</f>
        <v>658.8588</v>
      </c>
      <c r="Y180" s="112">
        <f>J180*'Exchange Rates'!$B89</f>
        <v>1110.37086</v>
      </c>
      <c r="Z180" s="112">
        <f>K180*'Exchange Rates'!$B89</f>
        <v>2640.60272</v>
      </c>
      <c r="AA180" s="112">
        <f>L180*'Exchange Rates'!$B89</f>
        <v>64.78778199999999</v>
      </c>
      <c r="AB180" s="2"/>
      <c r="AC180" s="2"/>
      <c r="AD180" s="2"/>
      <c r="AE180" s="112">
        <f>(B180/B$166)*100</f>
        <v>211.764705882353</v>
      </c>
      <c r="AF180" s="112">
        <f>(C180/C$166)*100</f>
        <v>259.1098748261474</v>
      </c>
      <c r="AG180" s="112">
        <f>(D180/D$166)*100</f>
        <v>185.6968215158924</v>
      </c>
      <c r="AH180" s="112">
        <f>(E180/E$166)*100</f>
        <v>208.5141903171953</v>
      </c>
      <c r="AI180" s="112">
        <f>(F180/F$166)*100</f>
        <v>223.8897396630934</v>
      </c>
      <c r="AJ180" s="112">
        <f>(G180/G$166)*100</f>
        <v>201.2311901504788</v>
      </c>
      <c r="AK180" s="112">
        <f>(H180/H$166)*100</f>
        <v>197.5221238938053</v>
      </c>
      <c r="AL180" s="112">
        <f>(I180/I$166)*100</f>
        <v>182.1428571428571</v>
      </c>
      <c r="AM180" s="112">
        <f>(J180/J$166)*100</f>
        <v>198.728323699422</v>
      </c>
      <c r="AN180" s="112">
        <f>(K180/K$166)*100</f>
        <v>125.9784283513097</v>
      </c>
      <c r="AO180" s="2"/>
      <c r="AP180" s="2"/>
      <c r="AQ180" s="112">
        <f>('Main dataset'!D19/'Main dataset'!D$5)*100</f>
        <v>112.5445191927186</v>
      </c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ht="12.75" customHeight="1">
      <c r="A181" s="210">
        <v>39539</v>
      </c>
      <c r="B181" s="79">
        <v>1425</v>
      </c>
      <c r="C181" s="79">
        <v>1838</v>
      </c>
      <c r="D181" s="79">
        <v>1469</v>
      </c>
      <c r="E181" s="79">
        <v>1174</v>
      </c>
      <c r="F181" s="79">
        <v>1428</v>
      </c>
      <c r="G181" s="79">
        <v>1443</v>
      </c>
      <c r="H181" s="79">
        <v>1026</v>
      </c>
      <c r="I181" s="79">
        <v>992</v>
      </c>
      <c r="J181" s="79">
        <v>1800</v>
      </c>
      <c r="K181" s="212">
        <v>3936</v>
      </c>
      <c r="L181" s="79">
        <v>111.36</v>
      </c>
      <c r="M181" s="2"/>
      <c r="N181" s="88">
        <f>D181-E181</f>
        <v>295</v>
      </c>
      <c r="O181" s="88">
        <f>D181-B181</f>
        <v>44</v>
      </c>
      <c r="P181" s="2"/>
      <c r="Q181" s="112">
        <f>B181*'Exchange Rates'!$B90</f>
        <v>904.1624999999999</v>
      </c>
      <c r="R181" s="112">
        <f>C181*'Exchange Rates'!$B90</f>
        <v>1166.211</v>
      </c>
      <c r="S181" s="112">
        <f>D181*'Exchange Rates'!$B90</f>
        <v>932.0804999999999</v>
      </c>
      <c r="T181" s="112">
        <f>E181*'Exchange Rates'!$B90</f>
        <v>744.9029999999999</v>
      </c>
      <c r="U181" s="112">
        <f>F181*'Exchange Rates'!$B90</f>
        <v>906.0659999999999</v>
      </c>
      <c r="V181" s="112">
        <f>G181*'Exchange Rates'!$B90</f>
        <v>915.5835</v>
      </c>
      <c r="W181" s="112">
        <f>H181*'Exchange Rates'!$B90</f>
        <v>650.997</v>
      </c>
      <c r="X181" s="112">
        <f>I181*'Exchange Rates'!$B90</f>
        <v>629.424</v>
      </c>
      <c r="Y181" s="112">
        <f>J181*'Exchange Rates'!$B90</f>
        <v>1142.1</v>
      </c>
      <c r="Z181" s="112">
        <f>K181*'Exchange Rates'!$B90</f>
        <v>2497.392</v>
      </c>
      <c r="AA181" s="112">
        <f>L181*'Exchange Rates'!$B90</f>
        <v>70.65791999999999</v>
      </c>
      <c r="AB181" s="2"/>
      <c r="AC181" s="2"/>
      <c r="AD181" s="2"/>
      <c r="AE181" s="112">
        <f>(B181/B$166)*100</f>
        <v>204.4476327116212</v>
      </c>
      <c r="AF181" s="112">
        <f>(C181/C$166)*100</f>
        <v>255.6328233657858</v>
      </c>
      <c r="AG181" s="112">
        <f>(D181/D$166)*100</f>
        <v>179.5843520782396</v>
      </c>
      <c r="AH181" s="112">
        <f>(E181/E$166)*100</f>
        <v>195.9933222036728</v>
      </c>
      <c r="AI181" s="112">
        <f>(F181/F$166)*100</f>
        <v>218.6830015313936</v>
      </c>
      <c r="AJ181" s="112">
        <f>(G181/G$166)*100</f>
        <v>197.4008207934337</v>
      </c>
      <c r="AK181" s="112">
        <f>(H181/H$166)*100</f>
        <v>181.5929203539823</v>
      </c>
      <c r="AL181" s="112">
        <f>(I181/I$166)*100</f>
        <v>177.1428571428571</v>
      </c>
      <c r="AM181" s="112">
        <f>(J181/J$166)*100</f>
        <v>208.0924855491329</v>
      </c>
      <c r="AN181" s="112">
        <f>(K181/K$166)*100</f>
        <v>121.2942989214176</v>
      </c>
      <c r="AO181" s="2"/>
      <c r="AP181" s="2"/>
      <c r="AQ181" s="112">
        <f>('Main dataset'!D20/'Main dataset'!D$5)*100</f>
        <v>108.1519588444796</v>
      </c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ht="12.75" customHeight="1">
      <c r="A182" s="210">
        <v>39569</v>
      </c>
      <c r="B182" s="79">
        <v>1436</v>
      </c>
      <c r="C182" s="79">
        <v>1962</v>
      </c>
      <c r="D182" s="79">
        <v>1510</v>
      </c>
      <c r="E182" s="79">
        <v>1208</v>
      </c>
      <c r="F182" s="79">
        <v>1434</v>
      </c>
      <c r="G182" s="79">
        <v>1502</v>
      </c>
      <c r="H182" s="79">
        <v>1011</v>
      </c>
      <c r="I182" s="79">
        <v>1039</v>
      </c>
      <c r="J182" s="79">
        <v>1781</v>
      </c>
      <c r="K182" s="212">
        <v>3718</v>
      </c>
      <c r="L182" s="79">
        <v>127.78</v>
      </c>
      <c r="M182" s="2"/>
      <c r="N182" s="88">
        <f>D182-E182</f>
        <v>302</v>
      </c>
      <c r="O182" s="88">
        <f>D182-B182</f>
        <v>74</v>
      </c>
      <c r="P182" s="2"/>
      <c r="Q182" s="112">
        <f>B182*'Exchange Rates'!$B91</f>
        <v>922.96028</v>
      </c>
      <c r="R182" s="112">
        <f>C182*'Exchange Rates'!$B91</f>
        <v>1261.03626</v>
      </c>
      <c r="S182" s="112">
        <f>D182*'Exchange Rates'!$B91</f>
        <v>970.5223000000001</v>
      </c>
      <c r="T182" s="112">
        <f>E182*'Exchange Rates'!$B91</f>
        <v>776.4178400000001</v>
      </c>
      <c r="U182" s="112">
        <f>F182*'Exchange Rates'!$B91</f>
        <v>921.6748200000001</v>
      </c>
      <c r="V182" s="112">
        <f>G182*'Exchange Rates'!$B91</f>
        <v>965.3804600000001</v>
      </c>
      <c r="W182" s="112">
        <f>H182*'Exchange Rates'!$B91</f>
        <v>649.80003</v>
      </c>
      <c r="X182" s="112">
        <f>I182*'Exchange Rates'!$B91</f>
        <v>667.79647</v>
      </c>
      <c r="Y182" s="112">
        <f>J182*'Exchange Rates'!$B91</f>
        <v>1144.70213</v>
      </c>
      <c r="Z182" s="112">
        <f>K182*'Exchange Rates'!$B91</f>
        <v>2389.67014</v>
      </c>
      <c r="AA182" s="112">
        <f>L182*'Exchange Rates'!$B91</f>
        <v>82.12803940000001</v>
      </c>
      <c r="AB182" s="2"/>
      <c r="AC182" s="2"/>
      <c r="AD182" s="2"/>
      <c r="AE182" s="112">
        <f>(B182/B$166)*100</f>
        <v>206.025824964132</v>
      </c>
      <c r="AF182" s="112">
        <f>(C182/C$166)*100</f>
        <v>272.8789986091795</v>
      </c>
      <c r="AG182" s="112">
        <f>(D182/D$166)*100</f>
        <v>184.5965770171149</v>
      </c>
      <c r="AH182" s="112">
        <f>(E182/E$166)*100</f>
        <v>201.669449081803</v>
      </c>
      <c r="AI182" s="112">
        <f>(F182/F$166)*100</f>
        <v>219.6018376722818</v>
      </c>
      <c r="AJ182" s="112">
        <f>(G182/G$166)*100</f>
        <v>205.4719562243502</v>
      </c>
      <c r="AK182" s="112">
        <f>(H182/H$166)*100</f>
        <v>178.9380530973451</v>
      </c>
      <c r="AL182" s="112">
        <f>(I182/I$166)*100</f>
        <v>185.5357142857143</v>
      </c>
      <c r="AM182" s="112">
        <f>(J182/J$166)*100</f>
        <v>205.8959537572254</v>
      </c>
      <c r="AN182" s="112">
        <f>(K182/K$166)*100</f>
        <v>114.5762711864407</v>
      </c>
      <c r="AO182" s="2"/>
      <c r="AP182" s="2"/>
      <c r="AQ182" s="112">
        <f>('Main dataset'!D21/'Main dataset'!D$5)*100</f>
        <v>107.0439256034824</v>
      </c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ht="12.75" customHeight="1">
      <c r="A183" s="210">
        <v>39600</v>
      </c>
      <c r="B183" s="79">
        <v>1537</v>
      </c>
      <c r="C183" s="79">
        <v>2045</v>
      </c>
      <c r="D183" s="79">
        <v>1577</v>
      </c>
      <c r="E183" s="79">
        <v>1213</v>
      </c>
      <c r="F183" s="79">
        <v>1397</v>
      </c>
      <c r="G183" s="79">
        <v>1551</v>
      </c>
      <c r="H183" s="79">
        <v>1125</v>
      </c>
      <c r="I183" s="79">
        <v>1118</v>
      </c>
      <c r="J183" s="79">
        <v>1808</v>
      </c>
      <c r="K183" s="212">
        <v>3697</v>
      </c>
      <c r="L183" s="79">
        <v>139.83</v>
      </c>
      <c r="M183" s="2"/>
      <c r="N183" s="88">
        <f>D183-E183</f>
        <v>364</v>
      </c>
      <c r="O183" s="88">
        <f>D183-B183</f>
        <v>40</v>
      </c>
      <c r="P183" s="2"/>
      <c r="Q183" s="112">
        <f>B183*'Exchange Rates'!$B92</f>
        <v>987.19973</v>
      </c>
      <c r="R183" s="112">
        <f>C183*'Exchange Rates'!$B92</f>
        <v>1313.48305</v>
      </c>
      <c r="S183" s="112">
        <f>D183*'Exchange Rates'!$B92</f>
        <v>1012.89133</v>
      </c>
      <c r="T183" s="112">
        <f>E183*'Exchange Rates'!$B92</f>
        <v>779.0977700000001</v>
      </c>
      <c r="U183" s="112">
        <f>F183*'Exchange Rates'!$B92</f>
        <v>897.27913</v>
      </c>
      <c r="V183" s="112">
        <f>G183*'Exchange Rates'!$B92</f>
        <v>996.1917900000001</v>
      </c>
      <c r="W183" s="112">
        <f>H183*'Exchange Rates'!$B92</f>
        <v>722.5762500000001</v>
      </c>
      <c r="X183" s="112">
        <f>I183*'Exchange Rates'!$B92</f>
        <v>718.0802200000001</v>
      </c>
      <c r="Y183" s="112">
        <f>J183*'Exchange Rates'!$B92</f>
        <v>1161.26032</v>
      </c>
      <c r="Z183" s="112">
        <f>K183*'Exchange Rates'!$B92</f>
        <v>2374.54613</v>
      </c>
      <c r="AA183" s="112">
        <f>L183*'Exchange Rates'!$B92</f>
        <v>89.81141070000001</v>
      </c>
      <c r="AB183" s="2"/>
      <c r="AC183" s="2"/>
      <c r="AD183" s="2"/>
      <c r="AE183" s="112">
        <f>(B183/B$166)*100</f>
        <v>220.5164992826399</v>
      </c>
      <c r="AF183" s="112">
        <f>(C183/C$166)*100</f>
        <v>284.422809457580</v>
      </c>
      <c r="AG183" s="112">
        <f>(D183/D$166)*100</f>
        <v>192.7872860635697</v>
      </c>
      <c r="AH183" s="112">
        <f>(E183/E$166)*100</f>
        <v>202.5041736227045</v>
      </c>
      <c r="AI183" s="112">
        <f>(F183/F$166)*100</f>
        <v>213.9356814701378</v>
      </c>
      <c r="AJ183" s="112">
        <f>(G183/G$166)*100</f>
        <v>212.1751025991792</v>
      </c>
      <c r="AK183" s="112">
        <f>(H183/H$166)*100</f>
        <v>199.1150442477876</v>
      </c>
      <c r="AL183" s="112">
        <f>(I183/I$166)*100</f>
        <v>199.6428571428571</v>
      </c>
      <c r="AM183" s="112">
        <f>(J183/J$166)*100</f>
        <v>209.0173410404624</v>
      </c>
      <c r="AN183" s="112">
        <f>(K183/K$166)*100</f>
        <v>113.9291217257319</v>
      </c>
      <c r="AO183" s="2"/>
      <c r="AP183" s="2"/>
      <c r="AQ183" s="112">
        <f>('Main dataset'!D22/'Main dataset'!D$5)*100</f>
        <v>109.7744360902256</v>
      </c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ht="12.75" customHeight="1">
      <c r="A184" s="210">
        <v>39630</v>
      </c>
      <c r="B184" s="79">
        <v>1511</v>
      </c>
      <c r="C184" s="79">
        <v>1692</v>
      </c>
      <c r="D184" s="79">
        <v>1540</v>
      </c>
      <c r="E184" s="79">
        <v>1128</v>
      </c>
      <c r="F184" s="79">
        <v>1272</v>
      </c>
      <c r="G184" s="79">
        <v>1436</v>
      </c>
      <c r="H184" s="79">
        <v>1164</v>
      </c>
      <c r="I184" s="79">
        <v>1137</v>
      </c>
      <c r="J184" s="79">
        <v>1815</v>
      </c>
      <c r="K184" s="212">
        <v>3704</v>
      </c>
      <c r="L184" s="79">
        <v>123.98</v>
      </c>
      <c r="M184" s="2"/>
      <c r="N184" s="88">
        <f>D184-E184</f>
        <v>412</v>
      </c>
      <c r="O184" s="88">
        <f>D184-B184</f>
        <v>29</v>
      </c>
      <c r="P184" s="2"/>
      <c r="Q184" s="112">
        <f>B184*'Exchange Rates'!$B93</f>
        <v>957.5660300000001</v>
      </c>
      <c r="R184" s="112">
        <f>C184*'Exchange Rates'!$B93</f>
        <v>1072.27116</v>
      </c>
      <c r="S184" s="112">
        <f>D184*'Exchange Rates'!$B93</f>
        <v>975.9442</v>
      </c>
      <c r="T184" s="112">
        <f>E184*'Exchange Rates'!$B93</f>
        <v>714.84744</v>
      </c>
      <c r="U184" s="112">
        <f>F184*'Exchange Rates'!$B93</f>
        <v>806.10456</v>
      </c>
      <c r="V184" s="112">
        <f>G184*'Exchange Rates'!$B93</f>
        <v>910.03628</v>
      </c>
      <c r="W184" s="112">
        <f>H184*'Exchange Rates'!$B93</f>
        <v>737.6617200000001</v>
      </c>
      <c r="X184" s="112">
        <f>I184*'Exchange Rates'!$B93</f>
        <v>720.55101</v>
      </c>
      <c r="Y184" s="112">
        <f>J184*'Exchange Rates'!$B93</f>
        <v>1150.21995</v>
      </c>
      <c r="Z184" s="112">
        <f>K184*'Exchange Rates'!$B93</f>
        <v>2347.33592</v>
      </c>
      <c r="AA184" s="112">
        <f>L184*'Exchange Rates'!$B93</f>
        <v>78.56984540000001</v>
      </c>
      <c r="AB184" s="2"/>
      <c r="AC184" s="2"/>
      <c r="AD184" s="2"/>
      <c r="AE184" s="112">
        <f>(B184/B$166)*100</f>
        <v>216.7862266857963</v>
      </c>
      <c r="AF184" s="112">
        <f>(C184/C$166)*100</f>
        <v>235.326842837274</v>
      </c>
      <c r="AG184" s="112">
        <f>(D184/D$166)*100</f>
        <v>188.2640586797066</v>
      </c>
      <c r="AH184" s="112">
        <f>(E184/E$166)*100</f>
        <v>188.313856427379</v>
      </c>
      <c r="AI184" s="112">
        <f>(F184/F$166)*100</f>
        <v>194.7932618683001</v>
      </c>
      <c r="AJ184" s="112">
        <f>(G184/G$166)*100</f>
        <v>196.4432284541724</v>
      </c>
      <c r="AK184" s="112">
        <f>(H184/H$166)*100</f>
        <v>206.0176991150443</v>
      </c>
      <c r="AL184" s="112">
        <f>(I184/I$166)*100</f>
        <v>203.0357142857143</v>
      </c>
      <c r="AM184" s="112">
        <f>(J184/J$166)*100</f>
        <v>209.8265895953757</v>
      </c>
      <c r="AN184" s="112">
        <f>(K184/K$166)*100</f>
        <v>114.1448382126348</v>
      </c>
      <c r="AO184" s="2"/>
      <c r="AP184" s="2"/>
      <c r="AQ184" s="112">
        <f>('Main dataset'!D23/'Main dataset'!D$5)*100</f>
        <v>114.7605856747131</v>
      </c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ht="12.75" customHeight="1">
      <c r="A185" s="210">
        <v>39661</v>
      </c>
      <c r="B185" s="79">
        <v>1322</v>
      </c>
      <c r="C185" s="79">
        <v>1319</v>
      </c>
      <c r="D185" s="79">
        <v>1355</v>
      </c>
      <c r="E185" s="79">
        <v>885</v>
      </c>
      <c r="F185" s="79">
        <v>1072</v>
      </c>
      <c r="G185" s="79">
        <v>1193</v>
      </c>
      <c r="H185" s="79">
        <v>968</v>
      </c>
      <c r="I185" s="79">
        <v>960</v>
      </c>
      <c r="J185" s="79">
        <v>1775</v>
      </c>
      <c r="K185" s="212">
        <v>3503</v>
      </c>
      <c r="L185" s="79">
        <v>114.05</v>
      </c>
      <c r="M185" s="2"/>
      <c r="N185" s="88">
        <f>D185-E185</f>
        <v>470</v>
      </c>
      <c r="O185" s="88">
        <f>D185-B185</f>
        <v>33</v>
      </c>
      <c r="P185" s="2"/>
      <c r="Q185" s="112">
        <f>B185*'Exchange Rates'!$B94</f>
        <v>882.1045</v>
      </c>
      <c r="R185" s="112">
        <f>C185*'Exchange Rates'!$B94</f>
        <v>880.10275</v>
      </c>
      <c r="S185" s="112">
        <f>D185*'Exchange Rates'!$B94</f>
        <v>904.12375</v>
      </c>
      <c r="T185" s="112">
        <f>E185*'Exchange Rates'!$B94</f>
        <v>590.51625</v>
      </c>
      <c r="U185" s="112">
        <f>F185*'Exchange Rates'!$B94</f>
        <v>715.292</v>
      </c>
      <c r="V185" s="112">
        <f>G185*'Exchange Rates'!$B94</f>
        <v>796.02925</v>
      </c>
      <c r="W185" s="112">
        <f>H185*'Exchange Rates'!$B94</f>
        <v>645.898</v>
      </c>
      <c r="X185" s="112">
        <f>I185*'Exchange Rates'!$B94</f>
        <v>640.5600000000001</v>
      </c>
      <c r="Y185" s="112">
        <f>J185*'Exchange Rates'!$B94</f>
        <v>1184.36875</v>
      </c>
      <c r="Z185" s="112">
        <f>K185*'Exchange Rates'!$B94</f>
        <v>2337.37675</v>
      </c>
      <c r="AA185" s="112">
        <f>L185*'Exchange Rates'!$B94</f>
        <v>76.0998625</v>
      </c>
      <c r="AB185" s="2"/>
      <c r="AC185" s="2"/>
      <c r="AD185" s="2"/>
      <c r="AE185" s="112">
        <f>(B185/B$166)*100</f>
        <v>189.6700143472023</v>
      </c>
      <c r="AF185" s="112">
        <f>(C185/C$166)*100</f>
        <v>183.4492350486787</v>
      </c>
      <c r="AG185" s="112">
        <f>(D185/D$166)*100</f>
        <v>165.6479217603912</v>
      </c>
      <c r="AH185" s="112">
        <f>(E185/E$166)*100</f>
        <v>147.746243739566</v>
      </c>
      <c r="AI185" s="112">
        <f>(F185/F$166)*100</f>
        <v>164.1653905053599</v>
      </c>
      <c r="AJ185" s="112">
        <f>(G185/G$166)*100</f>
        <v>163.2010943912449</v>
      </c>
      <c r="AK185" s="112">
        <f>(H185/H$166)*100</f>
        <v>171.3274336283186</v>
      </c>
      <c r="AL185" s="112">
        <f>(I185/I$166)*100</f>
        <v>171.4285714285714</v>
      </c>
      <c r="AM185" s="112">
        <f>(J185/J$166)*100</f>
        <v>205.2023121387283</v>
      </c>
      <c r="AN185" s="112">
        <f>(K185/K$166)*100</f>
        <v>107.9506933744222</v>
      </c>
      <c r="AO185" s="2"/>
      <c r="AP185" s="2"/>
      <c r="AQ185" s="112">
        <f>('Main dataset'!D24/'Main dataset'!D$5)*100</f>
        <v>111.1199050257222</v>
      </c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ht="12.75" customHeight="1">
      <c r="A186" s="210">
        <v>39692</v>
      </c>
      <c r="B186" s="79">
        <v>1226</v>
      </c>
      <c r="C186" s="79">
        <v>1176</v>
      </c>
      <c r="D186" s="79">
        <v>1238</v>
      </c>
      <c r="E186" s="79">
        <v>771</v>
      </c>
      <c r="F186" s="79">
        <v>999</v>
      </c>
      <c r="G186" s="79">
        <v>1110</v>
      </c>
      <c r="H186" s="79">
        <v>968</v>
      </c>
      <c r="I186" s="79">
        <v>938</v>
      </c>
      <c r="J186" s="79">
        <v>1663</v>
      </c>
      <c r="K186" s="212">
        <v>3322</v>
      </c>
      <c r="L186" s="79">
        <v>98.17</v>
      </c>
      <c r="M186" s="2"/>
      <c r="N186" s="88">
        <f>D186-E186</f>
        <v>467</v>
      </c>
      <c r="O186" s="88">
        <f>D186-B186</f>
        <v>12</v>
      </c>
      <c r="P186" s="2"/>
      <c r="Q186" s="112">
        <f>B186*'Exchange Rates'!$B95</f>
        <v>851.9473999999999</v>
      </c>
      <c r="R186" s="112">
        <f>C186*'Exchange Rates'!$B95</f>
        <v>817.2024</v>
      </c>
      <c r="S186" s="112">
        <f>D186*'Exchange Rates'!$B95</f>
        <v>860.2862</v>
      </c>
      <c r="T186" s="112">
        <f>E186*'Exchange Rates'!$B95</f>
        <v>535.7678999999999</v>
      </c>
      <c r="U186" s="112">
        <f>F186*'Exchange Rates'!$B95</f>
        <v>694.2051</v>
      </c>
      <c r="V186" s="112">
        <f>G186*'Exchange Rates'!$B95</f>
        <v>771.3389999999999</v>
      </c>
      <c r="W186" s="112">
        <f>H186*'Exchange Rates'!$B95</f>
        <v>672.6632</v>
      </c>
      <c r="X186" s="112">
        <f>I186*'Exchange Rates'!$B95</f>
        <v>651.8162</v>
      </c>
      <c r="Y186" s="112">
        <f>J186*'Exchange Rates'!$B95</f>
        <v>1155.6187</v>
      </c>
      <c r="Z186" s="112">
        <f>K186*'Exchange Rates'!$B95</f>
        <v>2308.4578</v>
      </c>
      <c r="AA186" s="112">
        <f>L186*'Exchange Rates'!$B95</f>
        <v>68.218333</v>
      </c>
      <c r="AB186" s="2"/>
      <c r="AC186" s="2"/>
      <c r="AD186" s="2"/>
      <c r="AE186" s="112">
        <f>(B186/B$166)*100</f>
        <v>175.896700143472</v>
      </c>
      <c r="AF186" s="112">
        <f>(C186/C$166)*100</f>
        <v>163.5605006954103</v>
      </c>
      <c r="AG186" s="112">
        <f>(D186/D$166)*100</f>
        <v>151.3447432762836</v>
      </c>
      <c r="AH186" s="112">
        <f>(E186/E$166)*100</f>
        <v>128.7145242070117</v>
      </c>
      <c r="AI186" s="112">
        <f>(F186/F$166)*100</f>
        <v>152.9862174578867</v>
      </c>
      <c r="AJ186" s="112">
        <f>(G186/G$166)*100</f>
        <v>151.8467852257182</v>
      </c>
      <c r="AK186" s="112">
        <f>(H186/H$166)*100</f>
        <v>171.3274336283186</v>
      </c>
      <c r="AL186" s="112">
        <f>(I186/I$166)*100</f>
        <v>167.5</v>
      </c>
      <c r="AM186" s="112">
        <f>(J186/J$166)*100</f>
        <v>192.2543352601156</v>
      </c>
      <c r="AN186" s="112">
        <f>(K186/K$166)*100</f>
        <v>102.3728813559322</v>
      </c>
      <c r="AO186" s="2"/>
      <c r="AP186" s="2"/>
      <c r="AQ186" s="112">
        <f>('Main dataset'!D25/'Main dataset'!D$5)*100</f>
        <v>104.9861495844875</v>
      </c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ht="12.75" customHeight="1">
      <c r="A187" s="210">
        <v>39722</v>
      </c>
      <c r="B187" s="79">
        <v>928</v>
      </c>
      <c r="C187" s="79">
        <v>950</v>
      </c>
      <c r="D187" s="79">
        <v>1053</v>
      </c>
      <c r="E187" s="79">
        <v>545</v>
      </c>
      <c r="F187" s="79">
        <v>746</v>
      </c>
      <c r="G187" s="79">
        <v>856</v>
      </c>
      <c r="H187" s="79">
        <v>712</v>
      </c>
      <c r="I187" s="79">
        <v>708</v>
      </c>
      <c r="J187" s="79">
        <v>1320</v>
      </c>
      <c r="K187" s="212">
        <v>3047</v>
      </c>
      <c r="L187" s="79">
        <v>65.31999999999999</v>
      </c>
      <c r="M187" s="2"/>
      <c r="N187" s="88">
        <f>D187-E187</f>
        <v>508</v>
      </c>
      <c r="O187" s="88">
        <f>D187-B187</f>
        <v>125</v>
      </c>
      <c r="P187" s="2"/>
      <c r="Q187" s="112">
        <f>B187*'Exchange Rates'!$B96</f>
        <v>695.4339199999999</v>
      </c>
      <c r="R187" s="112">
        <f>C187*'Exchange Rates'!$B96</f>
        <v>711.9204999999999</v>
      </c>
      <c r="S187" s="112">
        <f>D187*'Exchange Rates'!$B96</f>
        <v>789.10767</v>
      </c>
      <c r="T187" s="112">
        <f>E187*'Exchange Rates'!$B96</f>
        <v>408.41755</v>
      </c>
      <c r="U187" s="112">
        <f>F187*'Exchange Rates'!$B96</f>
        <v>559.04494</v>
      </c>
      <c r="V187" s="112">
        <f>G187*'Exchange Rates'!$B96</f>
        <v>641.47784</v>
      </c>
      <c r="W187" s="112">
        <f>H187*'Exchange Rates'!$B96</f>
        <v>533.56568</v>
      </c>
      <c r="X187" s="112">
        <f>I187*'Exchange Rates'!$B96</f>
        <v>530.56812</v>
      </c>
      <c r="Y187" s="112">
        <f>J187*'Exchange Rates'!$B96</f>
        <v>989.1948</v>
      </c>
      <c r="Z187" s="112">
        <f>K187*'Exchange Rates'!$B96</f>
        <v>2283.39133</v>
      </c>
      <c r="AA187" s="112">
        <f>L187*'Exchange Rates'!$B96</f>
        <v>48.95015479999999</v>
      </c>
      <c r="AB187" s="2"/>
      <c r="AC187" s="2"/>
      <c r="AD187" s="2"/>
      <c r="AE187" s="112">
        <f>(B187/B$166)*100</f>
        <v>133.142037302726</v>
      </c>
      <c r="AF187" s="112">
        <f>(C187/C$166)*100</f>
        <v>132.1279554937413</v>
      </c>
      <c r="AG187" s="112">
        <f>(D187/D$166)*100</f>
        <v>128.7286063569682</v>
      </c>
      <c r="AH187" s="112">
        <f>(E187/E$166)*100</f>
        <v>90.98497495826378</v>
      </c>
      <c r="AI187" s="112">
        <f>(F187/F$166)*100</f>
        <v>114.2419601837672</v>
      </c>
      <c r="AJ187" s="112">
        <f>(G187/G$166)*100</f>
        <v>117.0998632010944</v>
      </c>
      <c r="AK187" s="112">
        <f>(H187/H$166)*100</f>
        <v>126.0176991150443</v>
      </c>
      <c r="AL187" s="112">
        <f>(I187/I$166)*100</f>
        <v>126.4285714285714</v>
      </c>
      <c r="AM187" s="112">
        <f>(J187/J$166)*100</f>
        <v>152.6011560693642</v>
      </c>
      <c r="AN187" s="112">
        <f>(K187/K$166)*100</f>
        <v>93.89830508474576</v>
      </c>
      <c r="AO187" s="2"/>
      <c r="AP187" s="2"/>
      <c r="AQ187" s="112">
        <f>('Main dataset'!D26/'Main dataset'!D$5)*100</f>
        <v>98.25880490700435</v>
      </c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ht="12.75" customHeight="1">
      <c r="A188" s="210">
        <v>39753</v>
      </c>
      <c r="B188" s="79">
        <v>824</v>
      </c>
      <c r="C188" s="79">
        <v>835</v>
      </c>
      <c r="D188" s="79">
        <v>991</v>
      </c>
      <c r="E188" s="79">
        <v>488</v>
      </c>
      <c r="F188" s="79">
        <v>527</v>
      </c>
      <c r="G188" s="79">
        <v>719</v>
      </c>
      <c r="H188" s="79">
        <v>475</v>
      </c>
      <c r="I188" s="79">
        <v>466</v>
      </c>
      <c r="J188" s="79">
        <v>1106</v>
      </c>
      <c r="K188" s="212">
        <v>2779</v>
      </c>
      <c r="L188" s="79">
        <v>53.49</v>
      </c>
      <c r="M188" s="2"/>
      <c r="N188" s="88">
        <f>D188-E188</f>
        <v>503</v>
      </c>
      <c r="O188" s="88">
        <f>D188-B188</f>
        <v>167</v>
      </c>
      <c r="P188" s="2"/>
      <c r="Q188" s="112">
        <f>B188*'Exchange Rates'!$B97</f>
        <v>648.4880000000001</v>
      </c>
      <c r="R188" s="112">
        <f>C188*'Exchange Rates'!$B97</f>
        <v>657.145</v>
      </c>
      <c r="S188" s="112">
        <f>D188*'Exchange Rates'!$B97</f>
        <v>779.917</v>
      </c>
      <c r="T188" s="112">
        <f>E188*'Exchange Rates'!$B97</f>
        <v>384.056</v>
      </c>
      <c r="U188" s="112">
        <f>F188*'Exchange Rates'!$B97</f>
        <v>414.749</v>
      </c>
      <c r="V188" s="112">
        <f>G188*'Exchange Rates'!$B97</f>
        <v>565.8530000000001</v>
      </c>
      <c r="W188" s="112">
        <f>H188*'Exchange Rates'!$B97</f>
        <v>373.825</v>
      </c>
      <c r="X188" s="112">
        <f>I188*'Exchange Rates'!$B97</f>
        <v>366.742</v>
      </c>
      <c r="Y188" s="112">
        <f>J188*'Exchange Rates'!$B97</f>
        <v>870.422</v>
      </c>
      <c r="Z188" s="112">
        <f>K188*'Exchange Rates'!$B97</f>
        <v>2187.073</v>
      </c>
      <c r="AA188" s="112">
        <f>L188*'Exchange Rates'!$B97</f>
        <v>42.09663</v>
      </c>
      <c r="AB188" s="2"/>
      <c r="AC188" s="2"/>
      <c r="AD188" s="2"/>
      <c r="AE188" s="112">
        <f>(B188/B$166)*100</f>
        <v>118.2209469153515</v>
      </c>
      <c r="AF188" s="112">
        <f>(C188/C$166)*100</f>
        <v>116.1335187760779</v>
      </c>
      <c r="AG188" s="112">
        <f>(D188/D$166)*100</f>
        <v>121.1491442542787</v>
      </c>
      <c r="AH188" s="112">
        <f>(E188/E$166)*100</f>
        <v>81.46911519198665</v>
      </c>
      <c r="AI188" s="112">
        <f>(F188/F$166)*100</f>
        <v>80.70444104134764</v>
      </c>
      <c r="AJ188" s="112">
        <f>(G188/G$166)*100</f>
        <v>98.35841313269493</v>
      </c>
      <c r="AK188" s="112">
        <f>(H188/H$166)*100</f>
        <v>84.07079646017699</v>
      </c>
      <c r="AL188" s="112">
        <f>(I188/I$166)*100</f>
        <v>83.21428571428572</v>
      </c>
      <c r="AM188" s="112">
        <f>(J188/J$166)*100</f>
        <v>127.8612716763006</v>
      </c>
      <c r="AN188" s="112">
        <f>(K188/K$166)*100</f>
        <v>85.63944530046224</v>
      </c>
      <c r="AO188" s="2"/>
      <c r="AP188" s="2"/>
      <c r="AQ188" s="112">
        <f>('Main dataset'!D27/'Main dataset'!D$5)*100</f>
        <v>91.65017807677087</v>
      </c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ht="12.75" customHeight="1">
      <c r="A189" s="210">
        <v>39783</v>
      </c>
      <c r="B189" s="79">
        <v>738</v>
      </c>
      <c r="C189" s="79">
        <v>759</v>
      </c>
      <c r="D189" s="79">
        <v>836</v>
      </c>
      <c r="E189" s="79">
        <v>503</v>
      </c>
      <c r="F189" s="79">
        <v>554</v>
      </c>
      <c r="G189" s="79">
        <v>740</v>
      </c>
      <c r="H189" s="79">
        <v>480</v>
      </c>
      <c r="I189" s="79">
        <v>456</v>
      </c>
      <c r="J189" s="79">
        <v>983</v>
      </c>
      <c r="K189" s="212">
        <v>2825</v>
      </c>
      <c r="L189" s="79">
        <v>45.59</v>
      </c>
      <c r="M189" s="2"/>
      <c r="N189" s="88">
        <f>D189-E189</f>
        <v>333</v>
      </c>
      <c r="O189" s="88">
        <f>D189-B189</f>
        <v>98</v>
      </c>
      <c r="P189" s="2"/>
      <c r="Q189" s="112">
        <f>B189*'Exchange Rates'!$B98</f>
        <v>549.0941399999999</v>
      </c>
      <c r="R189" s="112">
        <f>C189*'Exchange Rates'!$B98</f>
        <v>564.7187699999999</v>
      </c>
      <c r="S189" s="112">
        <f>D189*'Exchange Rates'!$B98</f>
        <v>622.0090799999999</v>
      </c>
      <c r="T189" s="112">
        <f>E189*'Exchange Rates'!$B98</f>
        <v>374.24709</v>
      </c>
      <c r="U189" s="112">
        <f>F189*'Exchange Rates'!$B98</f>
        <v>412.19262</v>
      </c>
      <c r="V189" s="112">
        <f>G189*'Exchange Rates'!$B98</f>
        <v>550.5821999999999</v>
      </c>
      <c r="W189" s="112">
        <f>H189*'Exchange Rates'!$B98</f>
        <v>357.1344</v>
      </c>
      <c r="X189" s="112">
        <f>I189*'Exchange Rates'!$B98</f>
        <v>339.27768</v>
      </c>
      <c r="Y189" s="112">
        <f>J189*'Exchange Rates'!$B98</f>
        <v>731.38149</v>
      </c>
      <c r="Z189" s="112">
        <f>K189*'Exchange Rates'!$B98</f>
        <v>2101.88475</v>
      </c>
      <c r="AA189" s="112">
        <f>L189*'Exchange Rates'!$B98</f>
        <v>33.9203277</v>
      </c>
      <c r="AB189" s="2"/>
      <c r="AC189" s="2"/>
      <c r="AD189" s="2"/>
      <c r="AE189" s="112">
        <f>(B189/B$166)*100</f>
        <v>105.8823529411765</v>
      </c>
      <c r="AF189" s="112">
        <f>(C189/C$166)*100</f>
        <v>105.5632823365786</v>
      </c>
      <c r="AG189" s="112">
        <f>(D189/D$166)*100</f>
        <v>102.200488997555</v>
      </c>
      <c r="AH189" s="112">
        <f>(E189/E$166)*100</f>
        <v>83.97328881469114</v>
      </c>
      <c r="AI189" s="112">
        <f>(F189/F$166)*100</f>
        <v>84.83920367534456</v>
      </c>
      <c r="AJ189" s="112">
        <f>(G189/G$166)*100</f>
        <v>101.2311901504788</v>
      </c>
      <c r="AK189" s="112">
        <f>(H189/H$166)*100</f>
        <v>84.95575221238938</v>
      </c>
      <c r="AL189" s="112">
        <f>(I189/I$166)*100</f>
        <v>81.42857142857143</v>
      </c>
      <c r="AM189" s="112">
        <f>(J189/J$166)*100</f>
        <v>113.6416184971098</v>
      </c>
      <c r="AN189" s="112">
        <f>(K189/K$166)*100</f>
        <v>87.05701078582435</v>
      </c>
      <c r="AO189" s="2"/>
      <c r="AP189" s="2"/>
      <c r="AQ189" s="112">
        <f>('Main dataset'!D28/'Main dataset'!D$5)*100</f>
        <v>89.43411159477641</v>
      </c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ht="12.75" customHeight="1">
      <c r="A190" s="210">
        <v>39814</v>
      </c>
      <c r="B190" s="79">
        <v>789</v>
      </c>
      <c r="C190" s="79">
        <v>817</v>
      </c>
      <c r="D190" s="79">
        <v>817</v>
      </c>
      <c r="E190" s="79">
        <v>562</v>
      </c>
      <c r="F190" s="79">
        <v>570</v>
      </c>
      <c r="G190" s="79">
        <v>734</v>
      </c>
      <c r="H190" s="79">
        <v>604</v>
      </c>
      <c r="I190" s="79">
        <v>585</v>
      </c>
      <c r="J190" s="79">
        <v>910</v>
      </c>
      <c r="K190" s="212">
        <v>2609</v>
      </c>
      <c r="L190" s="79">
        <v>45.88</v>
      </c>
      <c r="M190" s="2"/>
      <c r="N190" s="88">
        <f>D190-E190</f>
        <v>255</v>
      </c>
      <c r="O190" s="88">
        <f>D190-B190</f>
        <v>28</v>
      </c>
      <c r="P190" s="2"/>
      <c r="Q190" s="112">
        <f>B190*'Exchange Rates'!$B99</f>
        <v>591.1976999999999</v>
      </c>
      <c r="R190" s="112">
        <f>C190*'Exchange Rates'!$B99</f>
        <v>612.1781</v>
      </c>
      <c r="S190" s="112">
        <f>D190*'Exchange Rates'!$B99</f>
        <v>612.1781</v>
      </c>
      <c r="T190" s="112">
        <f>E190*'Exchange Rates'!$B99</f>
        <v>421.1066</v>
      </c>
      <c r="U190" s="112">
        <f>F190*'Exchange Rates'!$B99</f>
        <v>427.101</v>
      </c>
      <c r="V190" s="112">
        <f>G190*'Exchange Rates'!$B99</f>
        <v>549.9861999999999</v>
      </c>
      <c r="W190" s="112">
        <f>H190*'Exchange Rates'!$B99</f>
        <v>452.5772</v>
      </c>
      <c r="X190" s="112">
        <f>I190*'Exchange Rates'!$B99</f>
        <v>438.3405</v>
      </c>
      <c r="Y190" s="112">
        <f>J190*'Exchange Rates'!$B99</f>
        <v>681.8629999999999</v>
      </c>
      <c r="Z190" s="112">
        <f>K190*'Exchange Rates'!$B99</f>
        <v>1954.9237</v>
      </c>
      <c r="AA190" s="112">
        <f>L190*'Exchange Rates'!$B99</f>
        <v>34.377884</v>
      </c>
      <c r="AB190" s="2"/>
      <c r="AC190" s="2"/>
      <c r="AD190" s="2"/>
      <c r="AE190" s="112">
        <f>(B190/B$166)*100</f>
        <v>113.1994261119082</v>
      </c>
      <c r="AF190" s="112">
        <f>(C190/C$166)*100</f>
        <v>113.6300417246175</v>
      </c>
      <c r="AG190" s="112">
        <f>(D190/D$166)*100</f>
        <v>99.87775061124694</v>
      </c>
      <c r="AH190" s="112">
        <f>(E190/E$166)*100</f>
        <v>93.82303839732889</v>
      </c>
      <c r="AI190" s="112">
        <f>(F190/F$166)*100</f>
        <v>87.28943338437979</v>
      </c>
      <c r="AJ190" s="112">
        <f>(G190/G$166)*100</f>
        <v>100.4103967168263</v>
      </c>
      <c r="AK190" s="112">
        <f>(H190/H$166)*100</f>
        <v>106.9026548672566</v>
      </c>
      <c r="AL190" s="112">
        <f>(I190/I$166)*100</f>
        <v>104.4642857142857</v>
      </c>
      <c r="AM190" s="112">
        <f>(J190/J$166)*100</f>
        <v>105.2023121387283</v>
      </c>
      <c r="AN190" s="112">
        <f>(K190/K$166)*100</f>
        <v>80.40061633281972</v>
      </c>
      <c r="AO190" s="2"/>
      <c r="AP190" s="2"/>
      <c r="AQ190" s="112">
        <f>('Main dataset'!D29/'Main dataset'!D$5)*100</f>
        <v>87.57419865453106</v>
      </c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ht="12.75" customHeight="1">
      <c r="A191" s="210">
        <v>39845</v>
      </c>
      <c r="B191" s="79">
        <v>748</v>
      </c>
      <c r="C191" s="79">
        <v>805</v>
      </c>
      <c r="D191" s="79">
        <v>760</v>
      </c>
      <c r="E191" s="79">
        <v>572</v>
      </c>
      <c r="F191" s="79">
        <v>575</v>
      </c>
      <c r="G191" s="79">
        <v>673</v>
      </c>
      <c r="H191" s="79">
        <v>571</v>
      </c>
      <c r="I191" s="79">
        <v>551</v>
      </c>
      <c r="J191" s="79">
        <v>775</v>
      </c>
      <c r="K191" s="212">
        <v>2557</v>
      </c>
      <c r="L191" s="79">
        <v>46.35</v>
      </c>
      <c r="M191" s="2"/>
      <c r="N191" s="88">
        <f>D191-E191</f>
        <v>188</v>
      </c>
      <c r="O191" s="88">
        <f>D191-B191</f>
        <v>12</v>
      </c>
      <c r="P191" s="2"/>
      <c r="Q191" s="112">
        <f>B191*'Exchange Rates'!$B100</f>
        <v>583.814</v>
      </c>
      <c r="R191" s="112">
        <f>C191*'Exchange Rates'!$B100</f>
        <v>628.3025</v>
      </c>
      <c r="S191" s="112">
        <f>D191*'Exchange Rates'!$B100</f>
        <v>593.1799999999999</v>
      </c>
      <c r="T191" s="112">
        <f>E191*'Exchange Rates'!$B100</f>
        <v>446.446</v>
      </c>
      <c r="U191" s="112">
        <f>F191*'Exchange Rates'!$B100</f>
        <v>448.7875</v>
      </c>
      <c r="V191" s="112">
        <f>G191*'Exchange Rates'!$B100</f>
        <v>525.2764999999999</v>
      </c>
      <c r="W191" s="112">
        <f>H191*'Exchange Rates'!$B100</f>
        <v>445.6655</v>
      </c>
      <c r="X191" s="112">
        <f>I191*'Exchange Rates'!$B100</f>
        <v>430.0555</v>
      </c>
      <c r="Y191" s="112">
        <f>J191*'Exchange Rates'!$B100</f>
        <v>604.8874999999999</v>
      </c>
      <c r="Z191" s="112">
        <f>K191*'Exchange Rates'!$B100</f>
        <v>1995.7385</v>
      </c>
      <c r="AA191" s="112">
        <f>L191*'Exchange Rates'!$B100</f>
        <v>36.176175</v>
      </c>
      <c r="AB191" s="2"/>
      <c r="AC191" s="2"/>
      <c r="AD191" s="2"/>
      <c r="AE191" s="112">
        <f>(B191/B$166)*100</f>
        <v>107.3170731707317</v>
      </c>
      <c r="AF191" s="112">
        <f>(C191/C$166)*100</f>
        <v>111.9610570236439</v>
      </c>
      <c r="AG191" s="112">
        <f>(D191/D$166)*100</f>
        <v>92.90953545232273</v>
      </c>
      <c r="AH191" s="112">
        <f>(E191/E$166)*100</f>
        <v>95.49248747913188</v>
      </c>
      <c r="AI191" s="112">
        <f>(F191/F$166)*100</f>
        <v>88.05513016845329</v>
      </c>
      <c r="AJ191" s="112">
        <f>(G191/G$166)*100</f>
        <v>92.0656634746922</v>
      </c>
      <c r="AK191" s="112">
        <f>(H191/H$166)*100</f>
        <v>101.0619469026549</v>
      </c>
      <c r="AL191" s="112">
        <f>(I191/I$166)*100</f>
        <v>98.39285714285714</v>
      </c>
      <c r="AM191" s="112">
        <f>(J191/J$166)*100</f>
        <v>89.59537572254335</v>
      </c>
      <c r="AN191" s="112">
        <f>(K191/K$166)*100</f>
        <v>78.79815100154083</v>
      </c>
      <c r="AO191" s="2"/>
      <c r="AP191" s="2"/>
      <c r="AQ191" s="112">
        <f>('Main dataset'!D30/'Main dataset'!D$5)*100</f>
        <v>84.804115552038</v>
      </c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ht="12.75" customHeight="1">
      <c r="A192" s="210">
        <v>39873</v>
      </c>
      <c r="B192" s="79">
        <v>727</v>
      </c>
      <c r="C192" s="79">
        <v>757</v>
      </c>
      <c r="D192" s="79">
        <v>709</v>
      </c>
      <c r="E192" s="79">
        <v>598</v>
      </c>
      <c r="F192" s="79">
        <v>587</v>
      </c>
      <c r="G192" s="79">
        <v>625</v>
      </c>
      <c r="H192" s="79">
        <v>500</v>
      </c>
      <c r="I192" s="79">
        <v>480</v>
      </c>
      <c r="J192" s="79">
        <v>691</v>
      </c>
      <c r="K192" s="212">
        <v>2466</v>
      </c>
      <c r="L192" s="79">
        <v>49.23</v>
      </c>
      <c r="M192" s="2"/>
      <c r="N192" s="88">
        <f>D192-E192</f>
        <v>111</v>
      </c>
      <c r="O192" s="88">
        <f>D192-B192</f>
        <v>-18</v>
      </c>
      <c r="P192" s="2"/>
      <c r="Q192" s="112">
        <f>B192*'Exchange Rates'!$B101</f>
        <v>558.28511</v>
      </c>
      <c r="R192" s="112">
        <f>C192*'Exchange Rates'!$B101</f>
        <v>581.32301</v>
      </c>
      <c r="S192" s="112">
        <f>D192*'Exchange Rates'!$B101</f>
        <v>544.46237</v>
      </c>
      <c r="T192" s="112">
        <f>E192*'Exchange Rates'!$B101</f>
        <v>459.22214</v>
      </c>
      <c r="U192" s="112">
        <f>F192*'Exchange Rates'!$B101</f>
        <v>450.77491</v>
      </c>
      <c r="V192" s="112">
        <f>G192*'Exchange Rates'!$B101</f>
        <v>479.95625</v>
      </c>
      <c r="W192" s="112">
        <f>H192*'Exchange Rates'!$B101</f>
        <v>383.965</v>
      </c>
      <c r="X192" s="112">
        <f>I192*'Exchange Rates'!$B101</f>
        <v>368.6064</v>
      </c>
      <c r="Y192" s="112">
        <f>J192*'Exchange Rates'!$B101</f>
        <v>530.63963</v>
      </c>
      <c r="Z192" s="112">
        <f>K192*'Exchange Rates'!$B101</f>
        <v>1893.71538</v>
      </c>
      <c r="AA192" s="112">
        <f>L192*'Exchange Rates'!$B101</f>
        <v>37.8051939</v>
      </c>
      <c r="AB192" s="2"/>
      <c r="AC192" s="2"/>
      <c r="AD192" s="2"/>
      <c r="AE192" s="112">
        <f>(B192/B$166)*100</f>
        <v>104.3041606886657</v>
      </c>
      <c r="AF192" s="112">
        <f>(C192/C$166)*100</f>
        <v>105.2851182197497</v>
      </c>
      <c r="AG192" s="112">
        <f>(D192/D$166)*100</f>
        <v>86.67481662591688</v>
      </c>
      <c r="AH192" s="112">
        <f>(E192/E$166)*100</f>
        <v>99.8330550918197</v>
      </c>
      <c r="AI192" s="112">
        <f>(F192/F$166)*100</f>
        <v>89.89280245022971</v>
      </c>
      <c r="AJ192" s="112">
        <f>(G192/G$166)*100</f>
        <v>85.49931600547195</v>
      </c>
      <c r="AK192" s="112">
        <f>(H192/H$166)*100</f>
        <v>88.49557522123894</v>
      </c>
      <c r="AL192" s="112">
        <f>(I192/I$166)*100</f>
        <v>85.71428571428571</v>
      </c>
      <c r="AM192" s="112">
        <f>(J192/J$166)*100</f>
        <v>79.88439306358381</v>
      </c>
      <c r="AN192" s="112">
        <f>(K192/K$166)*100</f>
        <v>75.99383667180277</v>
      </c>
      <c r="AO192" s="2"/>
      <c r="AP192" s="2"/>
      <c r="AQ192" s="112">
        <f>('Main dataset'!D31/'Main dataset'!D$5)*100</f>
        <v>84.84368816778789</v>
      </c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ht="12.75" customHeight="1">
      <c r="A193" s="210">
        <v>39904</v>
      </c>
      <c r="B193" s="79">
        <v>801</v>
      </c>
      <c r="C193" s="79">
        <v>843</v>
      </c>
      <c r="D193" s="79">
        <v>807</v>
      </c>
      <c r="E193" s="79">
        <v>702</v>
      </c>
      <c r="F193" s="79">
        <v>717</v>
      </c>
      <c r="G193" s="79">
        <v>747</v>
      </c>
      <c r="H193" s="79">
        <v>620</v>
      </c>
      <c r="I193" s="79">
        <v>600</v>
      </c>
      <c r="J193" s="79">
        <v>620</v>
      </c>
      <c r="K193" s="212">
        <v>2411</v>
      </c>
      <c r="L193" s="79">
        <v>50.8</v>
      </c>
      <c r="M193" s="2"/>
      <c r="N193" s="88">
        <f>D193-E193</f>
        <v>105</v>
      </c>
      <c r="O193" s="88">
        <f>D193-B193</f>
        <v>6</v>
      </c>
      <c r="P193" s="2"/>
      <c r="Q193" s="112">
        <f>B193*'Exchange Rates'!$B102</f>
        <v>606.66939</v>
      </c>
      <c r="R193" s="112">
        <f>C193*'Exchange Rates'!$B102</f>
        <v>638.47977</v>
      </c>
      <c r="S193" s="112">
        <f>D193*'Exchange Rates'!$B102</f>
        <v>611.2137300000001</v>
      </c>
      <c r="T193" s="112">
        <f>E193*'Exchange Rates'!$B102</f>
        <v>531.68778</v>
      </c>
      <c r="U193" s="112">
        <f>F193*'Exchange Rates'!$B102</f>
        <v>543.04863</v>
      </c>
      <c r="V193" s="112">
        <f>G193*'Exchange Rates'!$B102</f>
        <v>565.7703300000001</v>
      </c>
      <c r="W193" s="112">
        <f>H193*'Exchange Rates'!$B102</f>
        <v>469.5818</v>
      </c>
      <c r="X193" s="112">
        <f>I193*'Exchange Rates'!$B102</f>
        <v>454.434</v>
      </c>
      <c r="Y193" s="112">
        <f>J193*'Exchange Rates'!$B102</f>
        <v>469.5818</v>
      </c>
      <c r="Z193" s="112">
        <f>K193*'Exchange Rates'!$B102</f>
        <v>1826.06729</v>
      </c>
      <c r="AA193" s="112">
        <f>L193*'Exchange Rates'!$B102</f>
        <v>38.475412</v>
      </c>
      <c r="AB193" s="2"/>
      <c r="AC193" s="2"/>
      <c r="AD193" s="2"/>
      <c r="AE193" s="112">
        <f>(B193/B$166)*100</f>
        <v>114.9210903873745</v>
      </c>
      <c r="AF193" s="112">
        <f>(C193/C$166)*100</f>
        <v>117.2461752433936</v>
      </c>
      <c r="AG193" s="112">
        <f>(D193/D$166)*100</f>
        <v>98.65525672371638</v>
      </c>
      <c r="AH193" s="112">
        <f>(E193/E$166)*100</f>
        <v>117.195325542571</v>
      </c>
      <c r="AI193" s="112">
        <f>(F193/F$166)*100</f>
        <v>109.8009188361409</v>
      </c>
      <c r="AJ193" s="112">
        <f>(G193/G$166)*100</f>
        <v>102.1887824897401</v>
      </c>
      <c r="AK193" s="112">
        <f>(H193/H$166)*100</f>
        <v>109.7345132743363</v>
      </c>
      <c r="AL193" s="112">
        <f>(I193/I$166)*100</f>
        <v>107.1428571428571</v>
      </c>
      <c r="AM193" s="112">
        <f>(J193/J$166)*100</f>
        <v>71.67630057803468</v>
      </c>
      <c r="AN193" s="112">
        <f>(K193/K$166)*100</f>
        <v>74.2989214175655</v>
      </c>
      <c r="AO193" s="2"/>
      <c r="AP193" s="2"/>
      <c r="AQ193" s="112">
        <f>('Main dataset'!D32/'Main dataset'!D$5)*100</f>
        <v>86.18915710328453</v>
      </c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ht="12.75" customHeight="1">
      <c r="A194" s="210">
        <v>39934</v>
      </c>
      <c r="B194" s="79">
        <v>892</v>
      </c>
      <c r="C194" s="79">
        <v>941</v>
      </c>
      <c r="D194" s="79">
        <v>933</v>
      </c>
      <c r="E194" s="79">
        <v>801</v>
      </c>
      <c r="F194" s="79">
        <v>830</v>
      </c>
      <c r="G194" s="79">
        <v>843</v>
      </c>
      <c r="H194" s="79">
        <v>750</v>
      </c>
      <c r="I194" s="79">
        <v>730</v>
      </c>
      <c r="J194" s="79">
        <v>681</v>
      </c>
      <c r="K194" s="212">
        <v>2397</v>
      </c>
      <c r="L194" s="79">
        <v>65.52</v>
      </c>
      <c r="M194" s="2"/>
      <c r="N194" s="88">
        <f>D194-E194</f>
        <v>132</v>
      </c>
      <c r="O194" s="88">
        <f>D194-B194</f>
        <v>41</v>
      </c>
      <c r="P194" s="2"/>
      <c r="Q194" s="112">
        <f>B194*'Exchange Rates'!$B103</f>
        <v>654.56744</v>
      </c>
      <c r="R194" s="112">
        <f>C194*'Exchange Rates'!$B103</f>
        <v>690.52462</v>
      </c>
      <c r="S194" s="112">
        <f>D194*'Exchange Rates'!$B103</f>
        <v>684.6540600000001</v>
      </c>
      <c r="T194" s="112">
        <f>E194*'Exchange Rates'!$B103</f>
        <v>587.7898200000001</v>
      </c>
      <c r="U194" s="112">
        <f>F194*'Exchange Rates'!$B103</f>
        <v>609.0706</v>
      </c>
      <c r="V194" s="112">
        <f>G194*'Exchange Rates'!$B103</f>
        <v>618.61026</v>
      </c>
      <c r="W194" s="112">
        <f>H194*'Exchange Rates'!$B103</f>
        <v>550.365</v>
      </c>
      <c r="X194" s="112">
        <f>I194*'Exchange Rates'!$B103</f>
        <v>535.6886000000001</v>
      </c>
      <c r="Y194" s="112">
        <f>J194*'Exchange Rates'!$B103</f>
        <v>499.73142</v>
      </c>
      <c r="Z194" s="112">
        <f>K194*'Exchange Rates'!$B103</f>
        <v>1758.96654</v>
      </c>
      <c r="AA194" s="112">
        <f>L194*'Exchange Rates'!$B103</f>
        <v>48.0798864</v>
      </c>
      <c r="AB194" s="2"/>
      <c r="AC194" s="2"/>
      <c r="AD194" s="2"/>
      <c r="AE194" s="112">
        <f>(B194/B$166)*100</f>
        <v>127.9770444763271</v>
      </c>
      <c r="AF194" s="112">
        <f>(C194/C$166)*100</f>
        <v>130.8762169680111</v>
      </c>
      <c r="AG194" s="112">
        <f>(D194/D$166)*100</f>
        <v>114.0586797066015</v>
      </c>
      <c r="AH194" s="112">
        <f>(E194/E$166)*100</f>
        <v>133.7228714524207</v>
      </c>
      <c r="AI194" s="112">
        <f>(F194/F$166)*100</f>
        <v>127.1056661562021</v>
      </c>
      <c r="AJ194" s="112">
        <f>(G194/G$166)*100</f>
        <v>115.3214774281806</v>
      </c>
      <c r="AK194" s="112">
        <f>(H194/H$166)*100</f>
        <v>132.7433628318584</v>
      </c>
      <c r="AL194" s="112">
        <f>(I194/I$166)*100</f>
        <v>130.3571428571429</v>
      </c>
      <c r="AM194" s="112">
        <f>(J194/J$166)*100</f>
        <v>78.72832369942196</v>
      </c>
      <c r="AN194" s="112">
        <f>(K194/K$166)*100</f>
        <v>73.86748844375963</v>
      </c>
      <c r="AO194" s="2"/>
      <c r="AP194" s="2"/>
      <c r="AQ194" s="112">
        <f>('Main dataset'!D33/'Main dataset'!D$5)*100</f>
        <v>86.42659279778393</v>
      </c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ht="12.75" customHeight="1">
      <c r="A195" s="210">
        <v>39965</v>
      </c>
      <c r="B195" s="79">
        <v>896</v>
      </c>
      <c r="C195" s="79">
        <v>907</v>
      </c>
      <c r="D195" s="79">
        <v>920</v>
      </c>
      <c r="E195" s="79">
        <v>726</v>
      </c>
      <c r="F195" s="79">
        <v>741</v>
      </c>
      <c r="G195" s="79">
        <v>747</v>
      </c>
      <c r="H195" s="79">
        <v>763</v>
      </c>
      <c r="I195" s="79">
        <v>743</v>
      </c>
      <c r="J195" s="79">
        <v>794</v>
      </c>
      <c r="K195" s="212">
        <v>2621</v>
      </c>
      <c r="L195" s="212"/>
      <c r="M195" s="2"/>
      <c r="N195" s="88">
        <f>D195-E195</f>
        <v>194</v>
      </c>
      <c r="O195" s="88">
        <f>D195-B195</f>
        <v>24</v>
      </c>
      <c r="P195" s="2"/>
      <c r="Q195" s="112">
        <f>B195*'Exchange Rates'!$B104</f>
        <v>639.4752</v>
      </c>
      <c r="R195" s="112">
        <f>C195*'Exchange Rates'!$B104</f>
        <v>647.3259</v>
      </c>
      <c r="S195" s="112">
        <f>D195*'Exchange Rates'!$B104</f>
        <v>656.604</v>
      </c>
      <c r="T195" s="112">
        <f>E195*'Exchange Rates'!$B104</f>
        <v>518.1462</v>
      </c>
      <c r="U195" s="112">
        <f>F195*'Exchange Rates'!$B104</f>
        <v>528.8517000000001</v>
      </c>
      <c r="V195" s="112">
        <f>G195*'Exchange Rates'!$B104</f>
        <v>533.1339</v>
      </c>
      <c r="W195" s="112">
        <f>H195*'Exchange Rates'!$B104</f>
        <v>544.5531</v>
      </c>
      <c r="X195" s="112">
        <f>I195*'Exchange Rates'!$B104</f>
        <v>530.2791</v>
      </c>
      <c r="Y195" s="112">
        <f>J195*'Exchange Rates'!$B104</f>
        <v>566.6778</v>
      </c>
      <c r="Z195" s="112">
        <f>K195*'Exchange Rates'!$B104</f>
        <v>1870.6077</v>
      </c>
      <c r="AA195" s="112">
        <f>L195*'Exchange Rates'!$B104</f>
        <v>0</v>
      </c>
      <c r="AB195" s="2"/>
      <c r="AC195" s="2"/>
      <c r="AD195" s="2"/>
      <c r="AE195" s="112">
        <f>(B195/B$166)*100</f>
        <v>128.5509325681492</v>
      </c>
      <c r="AF195" s="112">
        <f>(C195/C$166)*100</f>
        <v>126.1474269819193</v>
      </c>
      <c r="AG195" s="112">
        <f>(D195/D$166)*100</f>
        <v>112.4694376528117</v>
      </c>
      <c r="AH195" s="112">
        <f>(E195/E$166)*100</f>
        <v>121.2020033388982</v>
      </c>
      <c r="AI195" s="112">
        <f>(F195/F$166)*100</f>
        <v>113.4762633996937</v>
      </c>
      <c r="AJ195" s="112">
        <f>(G195/G$166)*100</f>
        <v>102.1887824897401</v>
      </c>
      <c r="AK195" s="112">
        <f>(H195/H$166)*100</f>
        <v>135.0442477876106</v>
      </c>
      <c r="AL195" s="112">
        <f>(I195/I$166)*100</f>
        <v>132.6785714285714</v>
      </c>
      <c r="AM195" s="112">
        <f>(J195/J$166)*100</f>
        <v>91.79190751445087</v>
      </c>
      <c r="AN195" s="112">
        <f>(K195/K$166)*100</f>
        <v>80.77041602465331</v>
      </c>
      <c r="AO195" s="2"/>
      <c r="AP195" s="2"/>
      <c r="AQ195" s="112">
        <f>('Main dataset'!D34/'Main dataset'!D$5)*100</f>
        <v>87.17847249703206</v>
      </c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ht="12.75" customHeight="1">
      <c r="A196" s="210">
        <v>39995</v>
      </c>
      <c r="B196" s="79">
        <v>837</v>
      </c>
      <c r="C196" s="79">
        <v>804</v>
      </c>
      <c r="D196" s="79">
        <v>846</v>
      </c>
      <c r="E196" s="79">
        <v>640</v>
      </c>
      <c r="F196" s="79">
        <v>666</v>
      </c>
      <c r="G196" s="79">
        <v>686</v>
      </c>
      <c r="H196" s="79">
        <v>684</v>
      </c>
      <c r="I196" s="79">
        <v>664</v>
      </c>
      <c r="J196" s="79">
        <v>792</v>
      </c>
      <c r="K196" s="212">
        <v>2810</v>
      </c>
      <c r="L196" s="212"/>
      <c r="M196" s="2"/>
      <c r="N196" s="88">
        <f>D196-E196</f>
        <v>206</v>
      </c>
      <c r="O196" s="88">
        <f>D196-B196</f>
        <v>9</v>
      </c>
      <c r="P196" s="2"/>
      <c r="Q196" s="112">
        <f>B196*'Exchange Rates'!$B105</f>
        <v>594.91449</v>
      </c>
      <c r="R196" s="112">
        <f>C196*'Exchange Rates'!$B105</f>
        <v>571.45908</v>
      </c>
      <c r="S196" s="112">
        <f>D196*'Exchange Rates'!$B105</f>
        <v>601.31142</v>
      </c>
      <c r="T196" s="112">
        <f>E196*'Exchange Rates'!$B105</f>
        <v>454.8928</v>
      </c>
      <c r="U196" s="112">
        <f>F196*'Exchange Rates'!$B105</f>
        <v>473.37282</v>
      </c>
      <c r="V196" s="112">
        <f>G196*'Exchange Rates'!$B105</f>
        <v>487.58822</v>
      </c>
      <c r="W196" s="112">
        <f>H196*'Exchange Rates'!$B105</f>
        <v>486.16668</v>
      </c>
      <c r="X196" s="112">
        <f>I196*'Exchange Rates'!$B105</f>
        <v>471.95128</v>
      </c>
      <c r="Y196" s="112">
        <f>J196*'Exchange Rates'!$B105</f>
        <v>562.92984</v>
      </c>
      <c r="Z196" s="112">
        <f>K196*'Exchange Rates'!$B105</f>
        <v>1997.2637</v>
      </c>
      <c r="AA196" s="112">
        <f>L196*'Exchange Rates'!$B105</f>
        <v>0</v>
      </c>
      <c r="AB196" s="2"/>
      <c r="AC196" s="2"/>
      <c r="AD196" s="2"/>
      <c r="AE196" s="112">
        <f>(B196/B$166)*100</f>
        <v>120.0860832137733</v>
      </c>
      <c r="AF196" s="112">
        <f>(C196/C$166)*100</f>
        <v>111.8219749652295</v>
      </c>
      <c r="AG196" s="112">
        <f>(D196/D$166)*100</f>
        <v>103.4229828850856</v>
      </c>
      <c r="AH196" s="112">
        <f>(E196/E$166)*100</f>
        <v>106.8447412353923</v>
      </c>
      <c r="AI196" s="112">
        <f>(F196/F$166)*100</f>
        <v>101.9908116385911</v>
      </c>
      <c r="AJ196" s="112">
        <f>(G196/G$166)*100</f>
        <v>93.84404924760602</v>
      </c>
      <c r="AK196" s="112">
        <f>(H196/H$166)*100</f>
        <v>121.0619469026549</v>
      </c>
      <c r="AL196" s="112">
        <f>(I196/I$166)*100</f>
        <v>118.5714285714286</v>
      </c>
      <c r="AM196" s="112">
        <f>(J196/J$166)*100</f>
        <v>91.5606936416185</v>
      </c>
      <c r="AN196" s="112">
        <f>(K196/K$166)*100</f>
        <v>86.59476117103236</v>
      </c>
      <c r="AO196" s="2"/>
      <c r="AP196" s="2"/>
      <c r="AQ196" s="112">
        <f>('Main dataset'!D35/'Main dataset'!D$5)*100</f>
        <v>88.7613771270281</v>
      </c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ht="12.75" customHeight="1">
      <c r="A197" s="210">
        <v>40026</v>
      </c>
      <c r="B197" s="79">
        <v>886</v>
      </c>
      <c r="C197" s="79">
        <v>820</v>
      </c>
      <c r="D197" s="79">
        <v>887</v>
      </c>
      <c r="E197" s="79">
        <v>723</v>
      </c>
      <c r="F197" s="79">
        <v>729</v>
      </c>
      <c r="G197" s="79">
        <v>747</v>
      </c>
      <c r="H197" s="79">
        <v>828</v>
      </c>
      <c r="I197" s="79">
        <v>808</v>
      </c>
      <c r="J197" s="79">
        <v>785</v>
      </c>
      <c r="K197" s="212">
        <v>3327</v>
      </c>
      <c r="L197" s="212"/>
      <c r="M197" s="2"/>
      <c r="N197" s="88">
        <f>D197-E197</f>
        <v>164</v>
      </c>
      <c r="O197" s="88">
        <f>D197-B197</f>
        <v>1</v>
      </c>
      <c r="P197" s="2"/>
      <c r="Q197" s="112">
        <f>B197*'Exchange Rates'!$B106</f>
        <v>621.6176</v>
      </c>
      <c r="R197" s="112">
        <f>C197*'Exchange Rates'!$B106</f>
        <v>575.312</v>
      </c>
      <c r="S197" s="112">
        <f>D197*'Exchange Rates'!$B106</f>
        <v>622.3192</v>
      </c>
      <c r="T197" s="112">
        <f>E197*'Exchange Rates'!$B106</f>
        <v>507.2568</v>
      </c>
      <c r="U197" s="112">
        <f>F197*'Exchange Rates'!$B106</f>
        <v>511.4664</v>
      </c>
      <c r="V197" s="112">
        <f>G197*'Exchange Rates'!$B106</f>
        <v>524.0952</v>
      </c>
      <c r="W197" s="112">
        <f>H197*'Exchange Rates'!$B106</f>
        <v>580.9248</v>
      </c>
      <c r="X197" s="112">
        <f>I197*'Exchange Rates'!$B106</f>
        <v>566.8928</v>
      </c>
      <c r="Y197" s="112">
        <f>J197*'Exchange Rates'!$B106</f>
        <v>550.756</v>
      </c>
      <c r="Z197" s="112">
        <f>K197*'Exchange Rates'!$B106</f>
        <v>2334.2232</v>
      </c>
      <c r="AA197" s="112">
        <f>L197*'Exchange Rates'!$B106</f>
        <v>0</v>
      </c>
      <c r="AB197" s="2"/>
      <c r="AC197" s="2"/>
      <c r="AD197" s="2"/>
      <c r="AE197" s="112">
        <f>(B197/B$166)*100</f>
        <v>127.116212338594</v>
      </c>
      <c r="AF197" s="112">
        <f>(C197/C$166)*100</f>
        <v>114.0472878998609</v>
      </c>
      <c r="AG197" s="112">
        <f>(D197/D$166)*100</f>
        <v>108.4352078239609</v>
      </c>
      <c r="AH197" s="112">
        <f>(E197/E$166)*100</f>
        <v>120.7011686143573</v>
      </c>
      <c r="AI197" s="112">
        <f>(F197/F$166)*100</f>
        <v>111.6385911179173</v>
      </c>
      <c r="AJ197" s="112">
        <f>(G197/G$166)*100</f>
        <v>102.1887824897401</v>
      </c>
      <c r="AK197" s="112">
        <f>(H197/H$166)*100</f>
        <v>146.5486725663717</v>
      </c>
      <c r="AL197" s="112">
        <f>(I197/I$166)*100</f>
        <v>144.2857142857143</v>
      </c>
      <c r="AM197" s="112">
        <f>(J197/J$166)*100</f>
        <v>90.7514450867052</v>
      </c>
      <c r="AN197" s="112">
        <f>(K197/K$166)*100</f>
        <v>102.5269645608629</v>
      </c>
      <c r="AO197" s="2"/>
      <c r="AP197" s="2"/>
      <c r="AQ197" s="112">
        <f>('Main dataset'!D36/'Main dataset'!D$5)*100</f>
        <v>91.25445191927186</v>
      </c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ht="12.75" customHeight="1">
      <c r="A198" s="210">
        <v>40057</v>
      </c>
      <c r="B198" s="79">
        <v>846</v>
      </c>
      <c r="C198" s="79">
        <v>809</v>
      </c>
      <c r="D198" s="79">
        <v>857</v>
      </c>
      <c r="E198" s="79">
        <v>674</v>
      </c>
      <c r="F198" s="79">
        <v>704</v>
      </c>
      <c r="G198" s="79">
        <v>701</v>
      </c>
      <c r="H198" s="79">
        <v>861</v>
      </c>
      <c r="I198" s="79">
        <v>841</v>
      </c>
      <c r="J198" s="79">
        <v>800</v>
      </c>
      <c r="K198" s="212">
        <v>3665</v>
      </c>
      <c r="L198" s="212"/>
      <c r="M198" s="2"/>
      <c r="N198" s="88">
        <f>D198-E198</f>
        <v>183</v>
      </c>
      <c r="O198" s="88">
        <f>D198-B198</f>
        <v>11</v>
      </c>
      <c r="P198" s="2"/>
      <c r="Q198" s="112">
        <f>B198*'Exchange Rates'!$B107</f>
        <v>581.5996200000001</v>
      </c>
      <c r="R198" s="112">
        <f>C198*'Exchange Rates'!$B107</f>
        <v>556.16323</v>
      </c>
      <c r="S198" s="112">
        <f>D198*'Exchange Rates'!$B107</f>
        <v>589.16179</v>
      </c>
      <c r="T198" s="112">
        <f>E198*'Exchange Rates'!$B107</f>
        <v>463.35478</v>
      </c>
      <c r="U198" s="112">
        <f>F198*'Exchange Rates'!$B107</f>
        <v>483.97888</v>
      </c>
      <c r="V198" s="112">
        <f>G198*'Exchange Rates'!$B107</f>
        <v>481.91647</v>
      </c>
      <c r="W198" s="112">
        <f>H198*'Exchange Rates'!$B107</f>
        <v>591.9116700000001</v>
      </c>
      <c r="X198" s="112">
        <f>I198*'Exchange Rates'!$B107</f>
        <v>578.16227</v>
      </c>
      <c r="Y198" s="112">
        <f>J198*'Exchange Rates'!$B107</f>
        <v>549.976</v>
      </c>
      <c r="Z198" s="112">
        <f>K198*'Exchange Rates'!$B107</f>
        <v>2519.57755</v>
      </c>
      <c r="AA198" s="112">
        <f>L198*'Exchange Rates'!$B107</f>
        <v>0</v>
      </c>
      <c r="AB198" s="2"/>
      <c r="AC198" s="2"/>
      <c r="AD198" s="2"/>
      <c r="AE198" s="112">
        <f>(B198/B$166)*100</f>
        <v>121.377331420373</v>
      </c>
      <c r="AF198" s="112">
        <f>(C198/C$166)*100</f>
        <v>112.5173852573018</v>
      </c>
      <c r="AG198" s="112">
        <f>(D198/D$166)*100</f>
        <v>104.7677261613692</v>
      </c>
      <c r="AH198" s="112">
        <f>(E198/E$166)*100</f>
        <v>112.5208681135225</v>
      </c>
      <c r="AI198" s="112">
        <f>(F198/F$166)*100</f>
        <v>107.8101071975498</v>
      </c>
      <c r="AJ198" s="112">
        <f>(G198/G$166)*100</f>
        <v>95.89603283173734</v>
      </c>
      <c r="AK198" s="112">
        <f>(H198/H$166)*100</f>
        <v>152.3893805309735</v>
      </c>
      <c r="AL198" s="112">
        <f>(I198/I$166)*100</f>
        <v>150.1785714285714</v>
      </c>
      <c r="AM198" s="112">
        <f>(J198/J$166)*100</f>
        <v>92.48554913294798</v>
      </c>
      <c r="AN198" s="112">
        <f>(K198/K$166)*100</f>
        <v>112.9429892141757</v>
      </c>
      <c r="AO198" s="2"/>
      <c r="AP198" s="2"/>
      <c r="AQ198" s="112">
        <f>('Main dataset'!D37/'Main dataset'!D$5)*100</f>
        <v>95.29085872576178</v>
      </c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ht="12.75" customHeight="1">
      <c r="A199" s="210">
        <v>40087</v>
      </c>
      <c r="B199" s="79">
        <v>897</v>
      </c>
      <c r="C199" s="79">
        <v>846</v>
      </c>
      <c r="D199" s="79">
        <v>896</v>
      </c>
      <c r="E199" s="79">
        <v>680</v>
      </c>
      <c r="F199" s="79">
        <v>726</v>
      </c>
      <c r="G199" s="79">
        <v>706</v>
      </c>
      <c r="H199" s="79">
        <v>962</v>
      </c>
      <c r="I199" s="79">
        <v>680</v>
      </c>
      <c r="J199" s="79">
        <v>815</v>
      </c>
      <c r="K199" s="79">
        <v>3615</v>
      </c>
      <c r="L199" s="2"/>
      <c r="M199" s="2"/>
      <c r="N199" s="88">
        <f>D199-E199</f>
        <v>216</v>
      </c>
      <c r="O199" s="88">
        <f>D199-B199</f>
        <v>-1</v>
      </c>
      <c r="P199" s="2"/>
      <c r="Q199" s="112">
        <f>B199*'Exchange Rates'!$B108</f>
        <v>605.8607099999999</v>
      </c>
      <c r="R199" s="112">
        <f>C199*'Exchange Rates'!$B108</f>
        <v>571.41378</v>
      </c>
      <c r="S199" s="112">
        <f>D199*'Exchange Rates'!$B108</f>
        <v>605.1852799999999</v>
      </c>
      <c r="T199" s="112">
        <f>E199*'Exchange Rates'!$B108</f>
        <v>459.2924</v>
      </c>
      <c r="U199" s="112">
        <f>F199*'Exchange Rates'!$B108</f>
        <v>490.36218</v>
      </c>
      <c r="V199" s="112">
        <f>G199*'Exchange Rates'!$B108</f>
        <v>476.85358</v>
      </c>
      <c r="W199" s="112">
        <f>H199*'Exchange Rates'!$B108</f>
        <v>649.76366</v>
      </c>
      <c r="X199" s="112">
        <f>I199*'Exchange Rates'!$B108</f>
        <v>459.2924</v>
      </c>
      <c r="Y199" s="112">
        <f>J199*'Exchange Rates'!$B108</f>
        <v>550.47545</v>
      </c>
      <c r="Z199" s="112">
        <f>K199*'Exchange Rates'!$B108</f>
        <v>2441.67945</v>
      </c>
      <c r="AA199" s="112">
        <f>L199*'Exchange Rates'!$B108</f>
        <v>0</v>
      </c>
      <c r="AB199" s="2"/>
      <c r="AC199" s="2"/>
      <c r="AD199" s="2"/>
      <c r="AE199" s="112">
        <f>(B199/B$166)*100</f>
        <v>128.6944045911047</v>
      </c>
      <c r="AF199" s="112">
        <f>(C199/C$166)*100</f>
        <v>117.663421418637</v>
      </c>
      <c r="AG199" s="112">
        <f>(D199/D$166)*100</f>
        <v>109.5354523227384</v>
      </c>
      <c r="AH199" s="112">
        <f>(E199/E$166)*100</f>
        <v>113.5225375626043</v>
      </c>
      <c r="AI199" s="112">
        <f>(F199/F$166)*100</f>
        <v>111.1791730474732</v>
      </c>
      <c r="AJ199" s="112">
        <f>(G199/G$166)*100</f>
        <v>96.58002735978111</v>
      </c>
      <c r="AK199" s="112">
        <f>(H199/H$166)*100</f>
        <v>170.2654867256637</v>
      </c>
      <c r="AL199" s="112">
        <f>(I199/I$166)*100</f>
        <v>121.4285714285714</v>
      </c>
      <c r="AM199" s="112">
        <f>(J199/J$166)*100</f>
        <v>94.21965317919076</v>
      </c>
      <c r="AN199" s="112">
        <f>(K199/K$166)*100</f>
        <v>111.402157164869</v>
      </c>
      <c r="AO199" s="2"/>
      <c r="AP199" s="2"/>
      <c r="AQ199" s="112">
        <f>('Main dataset'!D38/'Main dataset'!D$5)*100</f>
        <v>104.6695686584883</v>
      </c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ht="12.75" customHeight="1">
      <c r="A200" s="210">
        <v>40118</v>
      </c>
      <c r="B200" s="79">
        <v>931</v>
      </c>
      <c r="C200" s="79">
        <v>921</v>
      </c>
      <c r="D200" s="79">
        <v>928</v>
      </c>
      <c r="E200" s="79">
        <v>725</v>
      </c>
      <c r="F200" s="79">
        <v>753</v>
      </c>
      <c r="G200" s="79">
        <v>729</v>
      </c>
      <c r="H200" s="79">
        <v>748</v>
      </c>
      <c r="I200" s="79">
        <v>733</v>
      </c>
      <c r="J200" s="79">
        <v>886</v>
      </c>
      <c r="K200" s="79">
        <v>3259</v>
      </c>
      <c r="L200" s="2"/>
      <c r="M200" s="2"/>
      <c r="N200" s="88">
        <f>D200-E200</f>
        <v>203</v>
      </c>
      <c r="O200" s="88">
        <f>D200-B200</f>
        <v>-3</v>
      </c>
      <c r="P200" s="2"/>
      <c r="Q200" s="112">
        <f>B200*'Exchange Rates'!$B109</f>
        <v>625.0640900000001</v>
      </c>
      <c r="R200" s="112">
        <f>C200*'Exchange Rates'!$B109</f>
        <v>618.35019</v>
      </c>
      <c r="S200" s="112">
        <f>D200*'Exchange Rates'!$B109</f>
        <v>623.04992</v>
      </c>
      <c r="T200" s="112">
        <f>E200*'Exchange Rates'!$B109</f>
        <v>486.75775</v>
      </c>
      <c r="U200" s="112">
        <f>F200*'Exchange Rates'!$B109</f>
        <v>505.5566700000001</v>
      </c>
      <c r="V200" s="112">
        <f>G200*'Exchange Rates'!$B109</f>
        <v>489.4433100000001</v>
      </c>
      <c r="W200" s="112">
        <f>H200*'Exchange Rates'!$B109</f>
        <v>502.19972</v>
      </c>
      <c r="X200" s="112">
        <f>I200*'Exchange Rates'!$B109</f>
        <v>492.12887</v>
      </c>
      <c r="Y200" s="112">
        <f>J200*'Exchange Rates'!$B109</f>
        <v>594.85154</v>
      </c>
      <c r="Z200" s="112">
        <f>K200*'Exchange Rates'!$B109</f>
        <v>2188.06001</v>
      </c>
      <c r="AA200" s="112">
        <f>L200*'Exchange Rates'!$B109</f>
        <v>0</v>
      </c>
      <c r="AB200" s="2"/>
      <c r="AC200" s="2"/>
      <c r="AD200" s="2"/>
      <c r="AE200" s="112">
        <f>(B200/B$166)*100</f>
        <v>133.5724533715925</v>
      </c>
      <c r="AF200" s="112">
        <f>(C200/C$166)*100</f>
        <v>128.0945757997218</v>
      </c>
      <c r="AG200" s="112">
        <f>(D200/D$166)*100</f>
        <v>113.4474327628362</v>
      </c>
      <c r="AH200" s="112">
        <f>(E200/E$166)*100</f>
        <v>121.0350584307179</v>
      </c>
      <c r="AI200" s="112">
        <f>(F200/F$166)*100</f>
        <v>115.3139356814701</v>
      </c>
      <c r="AJ200" s="112">
        <f>(G200/G$166)*100</f>
        <v>99.72640218878249</v>
      </c>
      <c r="AK200" s="112">
        <f>(H200/H$166)*100</f>
        <v>132.3893805309735</v>
      </c>
      <c r="AL200" s="112">
        <f>(I200/I$166)*100</f>
        <v>130.8928571428571</v>
      </c>
      <c r="AM200" s="112">
        <f>(J200/J$166)*100</f>
        <v>102.4277456647399</v>
      </c>
      <c r="AN200" s="112">
        <f>(K200/K$166)*100</f>
        <v>100.4314329738059</v>
      </c>
      <c r="AO200" s="2"/>
      <c r="AP200" s="2"/>
      <c r="AQ200" s="112">
        <f>('Main dataset'!D39/'Main dataset'!D$5)*100</f>
        <v>114.6814404432133</v>
      </c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ht="12.75" customHeight="1">
      <c r="A201" s="210">
        <v>40148</v>
      </c>
      <c r="B201" s="79">
        <v>935</v>
      </c>
      <c r="C201" s="79">
        <v>986</v>
      </c>
      <c r="D201" s="79">
        <v>944</v>
      </c>
      <c r="E201" s="79">
        <v>792</v>
      </c>
      <c r="F201" s="79">
        <v>829</v>
      </c>
      <c r="G201" s="79">
        <v>768</v>
      </c>
      <c r="H201" s="79">
        <v>746</v>
      </c>
      <c r="I201" s="79">
        <v>754</v>
      </c>
      <c r="J201" s="79">
        <v>924</v>
      </c>
      <c r="K201" s="79">
        <v>2997</v>
      </c>
      <c r="L201" s="2"/>
      <c r="M201" s="2"/>
      <c r="N201" s="88">
        <f>D201-E201</f>
        <v>152</v>
      </c>
      <c r="O201" s="88">
        <f>D201-B201</f>
        <v>9</v>
      </c>
      <c r="P201" s="2"/>
      <c r="Q201" s="112">
        <f>B201*'Exchange Rates'!$B110</f>
        <v>640.4937</v>
      </c>
      <c r="R201" s="112">
        <f>C201*'Exchange Rates'!$B110</f>
        <v>675.42972</v>
      </c>
      <c r="S201" s="112">
        <f>D201*'Exchange Rates'!$B110</f>
        <v>646.65888</v>
      </c>
      <c r="T201" s="112">
        <f>E201*'Exchange Rates'!$B110</f>
        <v>542.53584</v>
      </c>
      <c r="U201" s="112">
        <f>F201*'Exchange Rates'!$B110</f>
        <v>567.88158</v>
      </c>
      <c r="V201" s="112">
        <f>G201*'Exchange Rates'!$B110</f>
        <v>526.09536</v>
      </c>
      <c r="W201" s="112">
        <f>H201*'Exchange Rates'!$B110</f>
        <v>511.02492</v>
      </c>
      <c r="X201" s="112">
        <f>I201*'Exchange Rates'!$B110</f>
        <v>516.50508</v>
      </c>
      <c r="Y201" s="112">
        <f>J201*'Exchange Rates'!$B110</f>
        <v>632.95848</v>
      </c>
      <c r="Z201" s="112">
        <f>K201*'Exchange Rates'!$B110</f>
        <v>2053.00494</v>
      </c>
      <c r="AA201" s="112">
        <f>L201*'Exchange Rates'!$B110</f>
        <v>0</v>
      </c>
      <c r="AB201" s="2"/>
      <c r="AC201" s="2"/>
      <c r="AD201" s="2"/>
      <c r="AE201" s="112">
        <f>(B201/B$166)*100</f>
        <v>134.1463414634146</v>
      </c>
      <c r="AF201" s="112">
        <f>(C201/C$166)*100</f>
        <v>137.134909596662</v>
      </c>
      <c r="AG201" s="112">
        <f>(D201/D$166)*100</f>
        <v>115.4034229828851</v>
      </c>
      <c r="AH201" s="112">
        <f>(E201/E$166)*100</f>
        <v>132.220367278798</v>
      </c>
      <c r="AI201" s="112">
        <f>(F201/F$166)*100</f>
        <v>126.9525267993874</v>
      </c>
      <c r="AJ201" s="112">
        <f>(G201/G$166)*100</f>
        <v>105.0615595075239</v>
      </c>
      <c r="AK201" s="112">
        <f>(H201/H$166)*100</f>
        <v>132.0353982300885</v>
      </c>
      <c r="AL201" s="112">
        <f>(I201/I$166)*100</f>
        <v>134.6428571428572</v>
      </c>
      <c r="AM201" s="112">
        <f>(J201/J$166)*100</f>
        <v>106.8208092485549</v>
      </c>
      <c r="AN201" s="112">
        <f>(K201/K$166)*100</f>
        <v>92.35747303543914</v>
      </c>
      <c r="AO201" s="2"/>
      <c r="AP201" s="2"/>
      <c r="AQ201" s="112">
        <f>('Main dataset'!D40/'Main dataset'!D$5)*100</f>
        <v>120.3007518796992</v>
      </c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ht="12.75" customHeight="1">
      <c r="A202" s="210">
        <v>40179</v>
      </c>
      <c r="B202" s="79">
        <v>923</v>
      </c>
      <c r="C202" s="79">
        <v>968</v>
      </c>
      <c r="D202" s="79">
        <v>916</v>
      </c>
      <c r="E202" s="79">
        <v>793</v>
      </c>
      <c r="F202" s="79">
        <v>878</v>
      </c>
      <c r="G202" s="79">
        <v>784</v>
      </c>
      <c r="H202" s="79">
        <v>728</v>
      </c>
      <c r="I202" s="79">
        <v>738</v>
      </c>
      <c r="J202" s="79">
        <v>926</v>
      </c>
      <c r="K202" s="79">
        <v>3011</v>
      </c>
      <c r="L202" s="2"/>
      <c r="M202" s="2"/>
      <c r="N202" s="88">
        <f>D202-E202</f>
        <v>123</v>
      </c>
      <c r="O202" s="88">
        <f>D202-B202</f>
        <v>-7</v>
      </c>
      <c r="P202" s="2"/>
      <c r="Q202" s="112">
        <f>B202*'Exchange Rates'!$B111</f>
        <v>646.42305</v>
      </c>
      <c r="R202" s="112">
        <f>C202*'Exchange Rates'!$B111</f>
        <v>677.9388</v>
      </c>
      <c r="S202" s="112">
        <f>D202*'Exchange Rates'!$B111</f>
        <v>641.5206000000001</v>
      </c>
      <c r="T202" s="112">
        <f>E202*'Exchange Rates'!$B111</f>
        <v>555.37755</v>
      </c>
      <c r="U202" s="112">
        <f>F202*'Exchange Rates'!$B111</f>
        <v>614.9073000000001</v>
      </c>
      <c r="V202" s="112">
        <f>G202*'Exchange Rates'!$B111</f>
        <v>549.0744</v>
      </c>
      <c r="W202" s="112">
        <f>H202*'Exchange Rates'!$B111</f>
        <v>509.8548</v>
      </c>
      <c r="X202" s="112">
        <f>I202*'Exchange Rates'!$B111</f>
        <v>516.8583</v>
      </c>
      <c r="Y202" s="112">
        <f>J202*'Exchange Rates'!$B111</f>
        <v>648.5241</v>
      </c>
      <c r="Z202" s="112">
        <f>K202*'Exchange Rates'!$B111</f>
        <v>2108.75385</v>
      </c>
      <c r="AA202" s="112">
        <f>L202*'Exchange Rates'!$B111</f>
        <v>0</v>
      </c>
      <c r="AB202" s="2"/>
      <c r="AC202" s="2"/>
      <c r="AD202" s="2"/>
      <c r="AE202" s="112">
        <f>(B202/B$166)*100</f>
        <v>132.4246771879484</v>
      </c>
      <c r="AF202" s="112">
        <f>(C202/C$166)*100</f>
        <v>134.6314325452017</v>
      </c>
      <c r="AG202" s="112">
        <f>(D202/D$166)*100</f>
        <v>111.9804400977995</v>
      </c>
      <c r="AH202" s="112">
        <f>(E202/E$166)*100</f>
        <v>132.3873121869783</v>
      </c>
      <c r="AI202" s="112">
        <f>(F202/F$166)*100</f>
        <v>134.4563552833078</v>
      </c>
      <c r="AJ202" s="112">
        <f>(G202/G$166)*100</f>
        <v>107.250341997264</v>
      </c>
      <c r="AK202" s="112">
        <f>(H202/H$166)*100</f>
        <v>128.8495575221239</v>
      </c>
      <c r="AL202" s="112">
        <f>(I202/I$166)*100</f>
        <v>131.7857142857143</v>
      </c>
      <c r="AM202" s="112">
        <f>(J202/J$166)*100</f>
        <v>107.0520231213873</v>
      </c>
      <c r="AN202" s="112">
        <f>(K202/K$166)*100</f>
        <v>92.78890600924498</v>
      </c>
      <c r="AO202" s="2"/>
      <c r="AP202" s="2"/>
      <c r="AQ202" s="112">
        <f>('Main dataset'!D41/'Main dataset'!D$5)*100</f>
        <v>116.1851998417095</v>
      </c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ht="12.75" customHeight="1">
      <c r="A203" s="210">
        <v>40210</v>
      </c>
      <c r="B203" s="79">
        <v>914</v>
      </c>
      <c r="C203" s="79">
        <v>948</v>
      </c>
      <c r="D203" s="79">
        <v>893</v>
      </c>
      <c r="E203" s="79">
        <v>798</v>
      </c>
      <c r="F203" s="79">
        <v>894</v>
      </c>
      <c r="G203" s="79">
        <v>798</v>
      </c>
      <c r="H203" s="79">
        <v>735</v>
      </c>
      <c r="I203" s="79">
        <v>753</v>
      </c>
      <c r="J203" s="79">
        <v>888</v>
      </c>
      <c r="K203" s="79">
        <v>2912</v>
      </c>
      <c r="L203" s="2"/>
      <c r="M203" s="2"/>
      <c r="N203" s="88">
        <f>D203-E203</f>
        <v>95</v>
      </c>
      <c r="O203" s="88">
        <f>D203-B203</f>
        <v>-21</v>
      </c>
      <c r="P203" s="2"/>
      <c r="Q203" s="112">
        <f>B203*'Exchange Rates'!$B112</f>
        <v>668.15228</v>
      </c>
      <c r="R203" s="112">
        <f>C203*'Exchange Rates'!$B112</f>
        <v>693.00696</v>
      </c>
      <c r="S203" s="112">
        <f>D203*'Exchange Rates'!$B112</f>
        <v>652.8008600000001</v>
      </c>
      <c r="T203" s="112">
        <f>E203*'Exchange Rates'!$B112</f>
        <v>583.35396</v>
      </c>
      <c r="U203" s="112">
        <f>F203*'Exchange Rates'!$B112</f>
        <v>653.53188</v>
      </c>
      <c r="V203" s="112">
        <f>G203*'Exchange Rates'!$B112</f>
        <v>583.35396</v>
      </c>
      <c r="W203" s="112">
        <f>H203*'Exchange Rates'!$B112</f>
        <v>537.2997</v>
      </c>
      <c r="X203" s="112">
        <f>I203*'Exchange Rates'!$B112</f>
        <v>550.45806</v>
      </c>
      <c r="Y203" s="112">
        <f>J203*'Exchange Rates'!$B112</f>
        <v>649.14576</v>
      </c>
      <c r="Z203" s="112">
        <f>K203*'Exchange Rates'!$B112</f>
        <v>2128.73024</v>
      </c>
      <c r="AA203" s="112">
        <f>L203*'Exchange Rates'!$B112</f>
        <v>0</v>
      </c>
      <c r="AB203" s="2"/>
      <c r="AC203" s="2"/>
      <c r="AD203" s="2"/>
      <c r="AE203" s="112">
        <f>(B203/B$166)*100</f>
        <v>131.1334289813486</v>
      </c>
      <c r="AF203" s="112">
        <f>(C203/C$166)*100</f>
        <v>131.8497913769124</v>
      </c>
      <c r="AG203" s="112">
        <f>(D203/D$166)*100</f>
        <v>109.1687041564792</v>
      </c>
      <c r="AH203" s="112">
        <f>(E203/E$166)*100</f>
        <v>133.2220367278798</v>
      </c>
      <c r="AI203" s="112">
        <f>(F203/F$166)*100</f>
        <v>136.906584992343</v>
      </c>
      <c r="AJ203" s="112">
        <f>(G203/G$166)*100</f>
        <v>109.1655266757866</v>
      </c>
      <c r="AK203" s="112">
        <f>(H203/H$166)*100</f>
        <v>130.0884955752212</v>
      </c>
      <c r="AL203" s="112">
        <f>(I203/I$166)*100</f>
        <v>134.4642857142857</v>
      </c>
      <c r="AM203" s="112">
        <f>(J203/J$166)*100</f>
        <v>102.6589595375722</v>
      </c>
      <c r="AN203" s="112">
        <f>(K203/K$166)*100</f>
        <v>89.73805855161787</v>
      </c>
      <c r="AO203" s="2"/>
      <c r="AP203" s="2"/>
      <c r="AQ203" s="112">
        <f>('Main dataset'!D42/'Main dataset'!D$5)*100</f>
        <v>111.990502572220</v>
      </c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ht="12.75" customHeight="1">
      <c r="A204" s="210">
        <v>40238</v>
      </c>
      <c r="B204" s="79">
        <v>915</v>
      </c>
      <c r="C204" s="79">
        <v>949</v>
      </c>
      <c r="D204" s="79">
        <v>897</v>
      </c>
      <c r="E204" s="79">
        <v>832</v>
      </c>
      <c r="F204" s="79">
        <v>995</v>
      </c>
      <c r="G204" s="79">
        <v>921</v>
      </c>
      <c r="H204" s="79">
        <v>825</v>
      </c>
      <c r="I204" s="79">
        <v>836</v>
      </c>
      <c r="J204" s="79">
        <v>955</v>
      </c>
      <c r="K204" s="79">
        <v>2925</v>
      </c>
      <c r="L204" s="2"/>
      <c r="M204" s="2"/>
      <c r="N204" s="88">
        <f>D204-E204</f>
        <v>65</v>
      </c>
      <c r="O204" s="88">
        <f>D204-B204</f>
        <v>-18</v>
      </c>
      <c r="P204" s="2"/>
      <c r="Q204" s="112">
        <f>B204*'Exchange Rates'!$B113</f>
        <v>673.9158</v>
      </c>
      <c r="R204" s="112">
        <f>C204*'Exchange Rates'!$B113</f>
        <v>698.9574799999999</v>
      </c>
      <c r="S204" s="112">
        <f>D204*'Exchange Rates'!$B113</f>
        <v>660.6584399999999</v>
      </c>
      <c r="T204" s="112">
        <f>E204*'Exchange Rates'!$B113</f>
        <v>612.78464</v>
      </c>
      <c r="U204" s="112">
        <f>F204*'Exchange Rates'!$B113</f>
        <v>732.8374</v>
      </c>
      <c r="V204" s="112">
        <f>G204*'Exchange Rates'!$B113</f>
        <v>678.33492</v>
      </c>
      <c r="W204" s="112">
        <f>H204*'Exchange Rates'!$B113</f>
        <v>607.6289999999999</v>
      </c>
      <c r="X204" s="112">
        <f>I204*'Exchange Rates'!$B113</f>
        <v>615.7307199999999</v>
      </c>
      <c r="Y204" s="112">
        <f>J204*'Exchange Rates'!$B113</f>
        <v>703.3765999999999</v>
      </c>
      <c r="Z204" s="112">
        <f>K204*'Exchange Rates'!$B113</f>
        <v>2154.321</v>
      </c>
      <c r="AA204" s="112">
        <f>L204*'Exchange Rates'!$B113</f>
        <v>0</v>
      </c>
      <c r="AB204" s="2"/>
      <c r="AC204" s="2"/>
      <c r="AD204" s="2"/>
      <c r="AE204" s="112">
        <f>(B204/B$166)*100</f>
        <v>131.2769010043042</v>
      </c>
      <c r="AF204" s="112">
        <f>(C204/C$166)*100</f>
        <v>131.9888734353268</v>
      </c>
      <c r="AG204" s="112">
        <f>(D204/D$166)*100</f>
        <v>109.6577017114915</v>
      </c>
      <c r="AH204" s="112">
        <f>(E204/E$166)*100</f>
        <v>138.898163606010</v>
      </c>
      <c r="AI204" s="112">
        <f>(F204/F$166)*100</f>
        <v>152.3736600306279</v>
      </c>
      <c r="AJ204" s="112">
        <f>(G204/G$166)*100</f>
        <v>125.9917920656635</v>
      </c>
      <c r="AK204" s="112">
        <f>(H204/H$166)*100</f>
        <v>146.0176991150443</v>
      </c>
      <c r="AL204" s="112">
        <f>(I204/I$166)*100</f>
        <v>149.2857142857143</v>
      </c>
      <c r="AM204" s="112">
        <f>(J204/J$166)*100</f>
        <v>110.4046242774566</v>
      </c>
      <c r="AN204" s="112">
        <f>(K204/K$166)*100</f>
        <v>90.13867488443759</v>
      </c>
      <c r="AO204" s="2"/>
      <c r="AP204" s="2"/>
      <c r="AQ204" s="112">
        <f>('Main dataset'!D43/'Main dataset'!D$5)*100</f>
        <v>110.7241788682232</v>
      </c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ht="12.75" customHeight="1">
      <c r="A205" s="210">
        <v>40269</v>
      </c>
      <c r="B205" s="79">
        <v>902</v>
      </c>
      <c r="C205" s="79">
        <v>924</v>
      </c>
      <c r="D205" s="79">
        <v>909</v>
      </c>
      <c r="E205" s="79">
        <v>830</v>
      </c>
      <c r="F205" s="79">
        <v>1020</v>
      </c>
      <c r="G205" s="79">
        <v>940</v>
      </c>
      <c r="H205" s="79">
        <v>841</v>
      </c>
      <c r="I205" s="79">
        <v>853</v>
      </c>
      <c r="J205" s="79">
        <v>1090</v>
      </c>
      <c r="K205" s="79">
        <v>2896</v>
      </c>
      <c r="L205" s="2"/>
      <c r="M205" s="2"/>
      <c r="N205" s="88">
        <f>D205-E205</f>
        <v>79</v>
      </c>
      <c r="O205" s="88">
        <f>D205-B205</f>
        <v>7</v>
      </c>
      <c r="P205" s="2"/>
      <c r="Q205" s="112">
        <f>B205*'Exchange Rates'!$B114</f>
        <v>671.0970199999999</v>
      </c>
      <c r="R205" s="112">
        <f>C205*'Exchange Rates'!$B114</f>
        <v>687.46524</v>
      </c>
      <c r="S205" s="112">
        <f>D205*'Exchange Rates'!$B114</f>
        <v>676.30509</v>
      </c>
      <c r="T205" s="112">
        <f>E205*'Exchange Rates'!$B114</f>
        <v>617.5282999999999</v>
      </c>
      <c r="U205" s="112">
        <f>F205*'Exchange Rates'!$B114</f>
        <v>758.8901999999999</v>
      </c>
      <c r="V205" s="112">
        <f>G205*'Exchange Rates'!$B114</f>
        <v>699.3693999999999</v>
      </c>
      <c r="W205" s="112">
        <f>H205*'Exchange Rates'!$B114</f>
        <v>625.71241</v>
      </c>
      <c r="X205" s="112">
        <f>I205*'Exchange Rates'!$B114</f>
        <v>634.64053</v>
      </c>
      <c r="Y205" s="112">
        <f>J205*'Exchange Rates'!$B114</f>
        <v>810.9708999999999</v>
      </c>
      <c r="Z205" s="112">
        <f>K205*'Exchange Rates'!$B114</f>
        <v>2154.65296</v>
      </c>
      <c r="AA205" s="112">
        <f>L205*'Exchange Rates'!$B114</f>
        <v>0</v>
      </c>
      <c r="AB205" s="2"/>
      <c r="AC205" s="2"/>
      <c r="AD205" s="2"/>
      <c r="AE205" s="112">
        <f>(B205/B$166)*100</f>
        <v>129.4117647058823</v>
      </c>
      <c r="AF205" s="112">
        <f>(C205/C$166)*100</f>
        <v>128.5118219749652</v>
      </c>
      <c r="AG205" s="112">
        <f>(D205/D$166)*100</f>
        <v>111.1246943765281</v>
      </c>
      <c r="AH205" s="112">
        <f>(E205/E$166)*100</f>
        <v>138.5642737896494</v>
      </c>
      <c r="AI205" s="112">
        <f>(F205/F$166)*100</f>
        <v>156.2021439509954</v>
      </c>
      <c r="AJ205" s="112">
        <f>(G205/G$166)*100</f>
        <v>128.5909712722298</v>
      </c>
      <c r="AK205" s="112">
        <f>(H205/H$166)*100</f>
        <v>148.8495575221239</v>
      </c>
      <c r="AL205" s="112">
        <f>(I205/I$166)*100</f>
        <v>152.3214285714286</v>
      </c>
      <c r="AM205" s="112">
        <f>(J205/J$166)*100</f>
        <v>126.0115606936416</v>
      </c>
      <c r="AN205" s="112">
        <f>(K205/K$166)*100</f>
        <v>89.24499229583975</v>
      </c>
      <c r="AO205" s="2"/>
      <c r="AP205" s="2"/>
      <c r="AQ205" s="112">
        <f>('Main dataset'!D44/'Main dataset'!D$5)*100</f>
        <v>114.8793035219628</v>
      </c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ht="12.75" customHeight="1">
      <c r="A206" s="210">
        <v>40299</v>
      </c>
      <c r="B206" s="79">
        <v>865</v>
      </c>
      <c r="C206" s="79">
        <v>910</v>
      </c>
      <c r="D206" s="79">
        <v>864</v>
      </c>
      <c r="E206" s="79">
        <v>811</v>
      </c>
      <c r="F206" s="79">
        <v>1030</v>
      </c>
      <c r="G206" s="79">
        <v>932</v>
      </c>
      <c r="H206" s="79">
        <v>851</v>
      </c>
      <c r="I206" s="79">
        <v>861</v>
      </c>
      <c r="J206" s="79">
        <v>1175</v>
      </c>
      <c r="K206" s="79">
        <v>2629</v>
      </c>
      <c r="L206" s="2"/>
      <c r="M206" s="2"/>
      <c r="N206" s="88">
        <f>D206-E206</f>
        <v>53</v>
      </c>
      <c r="O206" s="88">
        <f>D206-B206</f>
        <v>-1</v>
      </c>
      <c r="P206" s="2"/>
      <c r="Q206" s="112">
        <f>B206*'Exchange Rates'!$B115</f>
        <v>685.8585</v>
      </c>
      <c r="R206" s="112">
        <f>C206*'Exchange Rates'!$B115</f>
        <v>721.5390000000001</v>
      </c>
      <c r="S206" s="112">
        <f>D206*'Exchange Rates'!$B115</f>
        <v>685.0656</v>
      </c>
      <c r="T206" s="112">
        <f>E206*'Exchange Rates'!$B115</f>
        <v>643.0419000000001</v>
      </c>
      <c r="U206" s="112">
        <f>F206*'Exchange Rates'!$B115</f>
        <v>816.687</v>
      </c>
      <c r="V206" s="112">
        <f>G206*'Exchange Rates'!$B115</f>
        <v>738.9828</v>
      </c>
      <c r="W206" s="112">
        <f>H206*'Exchange Rates'!$B115</f>
        <v>674.7579000000001</v>
      </c>
      <c r="X206" s="112">
        <f>I206*'Exchange Rates'!$B115</f>
        <v>682.6869</v>
      </c>
      <c r="Y206" s="112">
        <f>J206*'Exchange Rates'!$B115</f>
        <v>931.6575</v>
      </c>
      <c r="Z206" s="112">
        <f>K206*'Exchange Rates'!$B115</f>
        <v>2084.5341</v>
      </c>
      <c r="AA206" s="112">
        <f>L206*'Exchange Rates'!$B115</f>
        <v>0</v>
      </c>
      <c r="AB206" s="2"/>
      <c r="AC206" s="2"/>
      <c r="AD206" s="2"/>
      <c r="AE206" s="112">
        <f>(B206/B$166)*100</f>
        <v>124.103299856528</v>
      </c>
      <c r="AF206" s="112">
        <f>(C206/C$166)*100</f>
        <v>126.5646731571627</v>
      </c>
      <c r="AG206" s="112">
        <f>(D206/D$166)*100</f>
        <v>105.6234718826406</v>
      </c>
      <c r="AH206" s="112">
        <f>(E206/E$166)*100</f>
        <v>135.3923205342237</v>
      </c>
      <c r="AI206" s="112">
        <f>(F206/F$166)*100</f>
        <v>157.7335375191424</v>
      </c>
      <c r="AJ206" s="112">
        <f>(G206/G$166)*100</f>
        <v>127.4965800273598</v>
      </c>
      <c r="AK206" s="112">
        <f>(H206/H$166)*100</f>
        <v>150.6194690265487</v>
      </c>
      <c r="AL206" s="112">
        <f>(I206/I$166)*100</f>
        <v>153.75</v>
      </c>
      <c r="AM206" s="112">
        <f>(J206/J$166)*100</f>
        <v>135.8381502890173</v>
      </c>
      <c r="AN206" s="112">
        <f>(K206/K$166)*100</f>
        <v>81.01694915254237</v>
      </c>
      <c r="AO206" s="2"/>
      <c r="AP206" s="2"/>
      <c r="AQ206" s="112">
        <f>('Main dataset'!D45/'Main dataset'!D$5)*100</f>
        <v>128.8484368816779</v>
      </c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ht="12.75" customHeight="1">
      <c r="A207" s="210">
        <v>40330</v>
      </c>
      <c r="B207" s="79">
        <v>859</v>
      </c>
      <c r="C207" s="79">
        <v>889</v>
      </c>
      <c r="D207" s="79">
        <v>880</v>
      </c>
      <c r="E207" s="79">
        <v>798</v>
      </c>
      <c r="F207" s="79">
        <v>1051</v>
      </c>
      <c r="G207" s="79">
        <v>993</v>
      </c>
      <c r="H207" s="79">
        <v>847</v>
      </c>
      <c r="I207" s="79">
        <v>858</v>
      </c>
      <c r="J207" s="79">
        <v>981</v>
      </c>
      <c r="K207" s="79">
        <v>2475</v>
      </c>
      <c r="L207" s="2"/>
      <c r="M207" s="2"/>
      <c r="N207" s="88">
        <f>D207-E207</f>
        <v>82</v>
      </c>
      <c r="O207" s="88">
        <f>D207-B207</f>
        <v>21</v>
      </c>
      <c r="P207" s="2"/>
      <c r="Q207" s="112">
        <f>B207*'Exchange Rates'!$B116</f>
        <v>703.4350999999999</v>
      </c>
      <c r="R207" s="112">
        <f>C207*'Exchange Rates'!$B116</f>
        <v>728.0020999999999</v>
      </c>
      <c r="S207" s="112">
        <f>D207*'Exchange Rates'!$B116</f>
        <v>720.6319999999999</v>
      </c>
      <c r="T207" s="112">
        <f>E207*'Exchange Rates'!$B116</f>
        <v>653.4821999999999</v>
      </c>
      <c r="U207" s="112">
        <f>F207*'Exchange Rates'!$B116</f>
        <v>860.6639</v>
      </c>
      <c r="V207" s="112">
        <f>G207*'Exchange Rates'!$B116</f>
        <v>813.1677</v>
      </c>
      <c r="W207" s="112">
        <f>H207*'Exchange Rates'!$B116</f>
        <v>693.6083</v>
      </c>
      <c r="X207" s="112">
        <f>I207*'Exchange Rates'!$B116</f>
        <v>702.6161999999999</v>
      </c>
      <c r="Y207" s="112">
        <f>J207*'Exchange Rates'!$B116</f>
        <v>803.3408999999999</v>
      </c>
      <c r="Z207" s="112">
        <f>K207*'Exchange Rates'!$B116</f>
        <v>2026.7775</v>
      </c>
      <c r="AA207" s="112">
        <f>L207*'Exchange Rates'!$B116</f>
        <v>0</v>
      </c>
      <c r="AB207" s="2"/>
      <c r="AC207" s="2"/>
      <c r="AD207" s="2"/>
      <c r="AE207" s="112">
        <f>(B207/B$166)*100</f>
        <v>123.2424677187948</v>
      </c>
      <c r="AF207" s="112">
        <f>(C207/C$166)*100</f>
        <v>123.643949930459</v>
      </c>
      <c r="AG207" s="112">
        <f>(D207/D$166)*100</f>
        <v>107.5794621026895</v>
      </c>
      <c r="AH207" s="112">
        <f>(E207/E$166)*100</f>
        <v>133.2220367278798</v>
      </c>
      <c r="AI207" s="112">
        <f>(F207/F$166)*100</f>
        <v>160.9494640122512</v>
      </c>
      <c r="AJ207" s="112">
        <f>(G207/G$166)*100</f>
        <v>135.8413132694938</v>
      </c>
      <c r="AK207" s="112">
        <f>(H207/H$166)*100</f>
        <v>149.9115044247788</v>
      </c>
      <c r="AL207" s="112">
        <f>(I207/I$166)*100</f>
        <v>153.2142857142857</v>
      </c>
      <c r="AM207" s="112">
        <f>(J207/J$166)*100</f>
        <v>113.4104046242774</v>
      </c>
      <c r="AN207" s="112">
        <f>(K207/K$166)*100</f>
        <v>76.27118644067797</v>
      </c>
      <c r="AO207" s="2"/>
      <c r="AP207" s="2"/>
      <c r="AQ207" s="112">
        <f>('Main dataset'!D46/'Main dataset'!D$5)*100</f>
        <v>137.6335575781559</v>
      </c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ht="12.75" customHeight="1">
      <c r="A208" s="210">
        <v>40360</v>
      </c>
      <c r="B208" s="79">
        <v>907</v>
      </c>
      <c r="C208" s="79">
        <v>937</v>
      </c>
      <c r="D208" s="79">
        <v>946</v>
      </c>
      <c r="E208" s="79">
        <v>807</v>
      </c>
      <c r="F208" s="79">
        <v>1059</v>
      </c>
      <c r="G208" s="79">
        <v>1031</v>
      </c>
      <c r="H208" s="79">
        <v>803</v>
      </c>
      <c r="I208" s="79">
        <v>816</v>
      </c>
      <c r="J208" s="79">
        <v>1015</v>
      </c>
      <c r="K208" s="79">
        <v>2556</v>
      </c>
      <c r="L208" s="2"/>
      <c r="M208" s="2"/>
      <c r="N208" s="88">
        <f>D208-E208</f>
        <v>139</v>
      </c>
      <c r="O208" s="88">
        <f>D208-B208</f>
        <v>39</v>
      </c>
      <c r="P208" s="2"/>
      <c r="Q208" s="112">
        <f>B208*'Exchange Rates'!$B117</f>
        <v>711.2421900000001</v>
      </c>
      <c r="R208" s="112">
        <f>C208*'Exchange Rates'!$B117</f>
        <v>734.76729</v>
      </c>
      <c r="S208" s="112">
        <f>D208*'Exchange Rates'!$B117</f>
        <v>741.82482</v>
      </c>
      <c r="T208" s="112">
        <f>E208*'Exchange Rates'!$B117</f>
        <v>632.82519</v>
      </c>
      <c r="U208" s="112">
        <f>F208*'Exchange Rates'!$B117</f>
        <v>830.4360300000001</v>
      </c>
      <c r="V208" s="112">
        <f>G208*'Exchange Rates'!$B117</f>
        <v>808.47927</v>
      </c>
      <c r="W208" s="112">
        <f>H208*'Exchange Rates'!$B117</f>
        <v>629.6885100000001</v>
      </c>
      <c r="X208" s="112">
        <f>I208*'Exchange Rates'!$B117</f>
        <v>639.8827200000001</v>
      </c>
      <c r="Y208" s="112">
        <f>J208*'Exchange Rates'!$B117</f>
        <v>795.93255</v>
      </c>
      <c r="Z208" s="112">
        <f>K208*'Exchange Rates'!$B117</f>
        <v>2004.33852</v>
      </c>
      <c r="AA208" s="112">
        <f>L208*'Exchange Rates'!$B117</f>
        <v>0</v>
      </c>
      <c r="AB208" s="2"/>
      <c r="AC208" s="2"/>
      <c r="AD208" s="2"/>
      <c r="AE208" s="112">
        <f>(B208/B$166)*100</f>
        <v>130.129124820660</v>
      </c>
      <c r="AF208" s="112">
        <f>(C208/C$166)*100</f>
        <v>130.3198887343533</v>
      </c>
      <c r="AG208" s="112">
        <f>(D208/D$166)*100</f>
        <v>115.6479217603912</v>
      </c>
      <c r="AH208" s="112">
        <f>(E208/E$166)*100</f>
        <v>134.7245409015025</v>
      </c>
      <c r="AI208" s="112">
        <f>(F208/F$166)*100</f>
        <v>162.1745788667688</v>
      </c>
      <c r="AJ208" s="112">
        <f>(G208/G$166)*100</f>
        <v>141.0396716826265</v>
      </c>
      <c r="AK208" s="112">
        <f>(H208/H$166)*100</f>
        <v>142.1238938053097</v>
      </c>
      <c r="AL208" s="112">
        <f>(I208/I$166)*100</f>
        <v>145.7142857142857</v>
      </c>
      <c r="AM208" s="112">
        <f>(J208/J$166)*100</f>
        <v>117.3410404624277</v>
      </c>
      <c r="AN208" s="112">
        <f>(K208/K$166)*100</f>
        <v>78.7673343605547</v>
      </c>
      <c r="AO208" s="2"/>
      <c r="AP208" s="2"/>
      <c r="AQ208" s="112">
        <f>('Main dataset'!D47/'Main dataset'!D$5)*100</f>
        <v>143.7673130193906</v>
      </c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ht="12.75" customHeight="1">
      <c r="A209" s="210">
        <v>40391</v>
      </c>
      <c r="B209" s="79">
        <v>1002</v>
      </c>
      <c r="C209" s="79">
        <v>1074</v>
      </c>
      <c r="D209" s="79">
        <v>1013</v>
      </c>
      <c r="E209" s="79">
        <v>905</v>
      </c>
      <c r="F209" s="79">
        <v>1165</v>
      </c>
      <c r="G209" s="79">
        <v>1170</v>
      </c>
      <c r="H209" s="79">
        <v>833</v>
      </c>
      <c r="I209" s="79">
        <v>838</v>
      </c>
      <c r="J209" s="79">
        <v>1100</v>
      </c>
      <c r="K209" s="79">
        <v>2570</v>
      </c>
      <c r="L209" s="2"/>
      <c r="M209" s="2"/>
      <c r="N209" s="88">
        <f>D209-E209</f>
        <v>108</v>
      </c>
      <c r="O209" s="88">
        <f>D209-B209</f>
        <v>11</v>
      </c>
      <c r="P209" s="2"/>
      <c r="Q209" s="112">
        <f>B209*'Exchange Rates'!$B118</f>
        <v>776.2494</v>
      </c>
      <c r="R209" s="112">
        <f>C209*'Exchange Rates'!$B118</f>
        <v>832.0278000000001</v>
      </c>
      <c r="S209" s="112">
        <f>D209*'Exchange Rates'!$B118</f>
        <v>784.7711</v>
      </c>
      <c r="T209" s="112">
        <f>E209*'Exchange Rates'!$B118</f>
        <v>701.1035000000001</v>
      </c>
      <c r="U209" s="112">
        <f>F209*'Exchange Rates'!$B118</f>
        <v>902.5255000000001</v>
      </c>
      <c r="V209" s="112">
        <f>G209*'Exchange Rates'!$B118</f>
        <v>906.3990000000001</v>
      </c>
      <c r="W209" s="112">
        <f>H209*'Exchange Rates'!$B118</f>
        <v>645.3251</v>
      </c>
      <c r="X209" s="112">
        <f>I209*'Exchange Rates'!$B118</f>
        <v>649.1986000000001</v>
      </c>
      <c r="Y209" s="112">
        <f>J209*'Exchange Rates'!$B118</f>
        <v>852.1700000000001</v>
      </c>
      <c r="Z209" s="112">
        <f>K209*'Exchange Rates'!$B118</f>
        <v>1990.979</v>
      </c>
      <c r="AA209" s="112">
        <f>L209*'Exchange Rates'!$B118</f>
        <v>0</v>
      </c>
      <c r="AB209" s="2"/>
      <c r="AC209" s="2"/>
      <c r="AD209" s="2"/>
      <c r="AE209" s="112">
        <f>(B209/B$166)*100</f>
        <v>143.7589670014347</v>
      </c>
      <c r="AF209" s="112">
        <f>(C209/C$166)*100</f>
        <v>149.3741307371349</v>
      </c>
      <c r="AG209" s="112">
        <f>(D209/D$166)*100</f>
        <v>123.838630806846</v>
      </c>
      <c r="AH209" s="112">
        <f>(E209/E$166)*100</f>
        <v>151.0851419031719</v>
      </c>
      <c r="AI209" s="112">
        <f>(F209/F$166)*100</f>
        <v>178.4073506891271</v>
      </c>
      <c r="AJ209" s="112">
        <f>(G209/G$166)*100</f>
        <v>160.0547195622435</v>
      </c>
      <c r="AK209" s="112">
        <f>(H209/H$166)*100</f>
        <v>147.4336283185841</v>
      </c>
      <c r="AL209" s="112">
        <f>(I209/I$166)*100</f>
        <v>149.6428571428571</v>
      </c>
      <c r="AM209" s="112">
        <f>(J209/J$166)*100</f>
        <v>127.1676300578035</v>
      </c>
      <c r="AN209" s="112">
        <f>(K209/K$166)*100</f>
        <v>79.19876733436055</v>
      </c>
      <c r="AO209" s="2"/>
      <c r="AP209" s="2"/>
      <c r="AQ209" s="112">
        <f>('Main dataset'!D48/'Main dataset'!D$5)*100</f>
        <v>143.8860308666403</v>
      </c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ht="12.75" customHeight="1">
      <c r="A210" s="210">
        <v>40422</v>
      </c>
      <c r="B210" s="79">
        <v>1042</v>
      </c>
      <c r="C210" s="79">
        <v>1114</v>
      </c>
      <c r="D210" s="79">
        <v>1037</v>
      </c>
      <c r="E210" s="79">
        <v>912</v>
      </c>
      <c r="F210" s="79">
        <v>1260</v>
      </c>
      <c r="G210" s="79">
        <v>1275</v>
      </c>
      <c r="H210" s="79">
        <v>847</v>
      </c>
      <c r="I210" s="79">
        <v>851</v>
      </c>
      <c r="J210" s="79">
        <v>1175</v>
      </c>
      <c r="K210" s="79">
        <v>2625</v>
      </c>
      <c r="L210" s="2"/>
      <c r="M210" s="2"/>
      <c r="N210" s="88">
        <f>D210-E210</f>
        <v>125</v>
      </c>
      <c r="O210" s="88">
        <f>D210-B210</f>
        <v>-5</v>
      </c>
      <c r="P210" s="2"/>
      <c r="Q210" s="112">
        <f>B210*'Exchange Rates'!$B119</f>
        <v>800.12054</v>
      </c>
      <c r="R210" s="112">
        <f>C210*'Exchange Rates'!$B119</f>
        <v>855.40718</v>
      </c>
      <c r="S210" s="112">
        <f>D210*'Exchange Rates'!$B119</f>
        <v>796.28119</v>
      </c>
      <c r="T210" s="112">
        <f>E210*'Exchange Rates'!$B119</f>
        <v>700.2974400000001</v>
      </c>
      <c r="U210" s="112">
        <f>F210*'Exchange Rates'!$B119</f>
        <v>967.5162</v>
      </c>
      <c r="V210" s="112">
        <f>G210*'Exchange Rates'!$B119</f>
        <v>979.03425</v>
      </c>
      <c r="W210" s="112">
        <f>H210*'Exchange Rates'!$B119</f>
        <v>650.38589</v>
      </c>
      <c r="X210" s="112">
        <f>I210*'Exchange Rates'!$B119</f>
        <v>653.4573700000001</v>
      </c>
      <c r="Y210" s="112">
        <f>J210*'Exchange Rates'!$B119</f>
        <v>902.24725</v>
      </c>
      <c r="Z210" s="112">
        <f>K210*'Exchange Rates'!$B119</f>
        <v>2015.65875</v>
      </c>
      <c r="AA210" s="112">
        <f>L210*'Exchange Rates'!$B119</f>
        <v>0</v>
      </c>
      <c r="AB210" s="2"/>
      <c r="AC210" s="2"/>
      <c r="AD210" s="2"/>
      <c r="AE210" s="112">
        <f>(B210/B$166)*100</f>
        <v>149.4978479196557</v>
      </c>
      <c r="AF210" s="112">
        <f>(C210/C$166)*100</f>
        <v>154.9374130737135</v>
      </c>
      <c r="AG210" s="112">
        <f>(D210/D$166)*100</f>
        <v>126.7726161369193</v>
      </c>
      <c r="AH210" s="112">
        <f>(E210/E$166)*100</f>
        <v>152.253756260434</v>
      </c>
      <c r="AI210" s="112">
        <f>(F210/F$166)*100</f>
        <v>192.9555895865238</v>
      </c>
      <c r="AJ210" s="112">
        <f>(G210/G$166)*100</f>
        <v>174.4186046511628</v>
      </c>
      <c r="AK210" s="112">
        <f>(H210/H$166)*100</f>
        <v>149.9115044247788</v>
      </c>
      <c r="AL210" s="112">
        <f>(I210/I$166)*100</f>
        <v>151.9642857142857</v>
      </c>
      <c r="AM210" s="112">
        <f>(J210/J$166)*100</f>
        <v>135.8381502890173</v>
      </c>
      <c r="AN210" s="112">
        <f>(K210/K$166)*100</f>
        <v>80.89368258859785</v>
      </c>
      <c r="AO210" s="2"/>
      <c r="AP210" s="2"/>
      <c r="AQ210" s="112">
        <f>('Main dataset'!D49/'Main dataset'!D$5)*100</f>
        <v>141.590819153146</v>
      </c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ht="12.75" customHeight="1">
      <c r="A211" s="210">
        <v>40452</v>
      </c>
      <c r="B211" s="79">
        <v>1157</v>
      </c>
      <c r="C211" s="79">
        <v>1284</v>
      </c>
      <c r="D211" s="79">
        <v>1156</v>
      </c>
      <c r="E211" s="79">
        <v>987</v>
      </c>
      <c r="F211" s="79">
        <v>1412</v>
      </c>
      <c r="G211" s="79">
        <v>1412</v>
      </c>
      <c r="H211" s="79">
        <v>898</v>
      </c>
      <c r="I211" s="79">
        <v>896</v>
      </c>
      <c r="J211" s="79">
        <v>1238</v>
      </c>
      <c r="K211" s="79">
        <v>2770</v>
      </c>
      <c r="L211" s="2"/>
      <c r="M211" s="2"/>
      <c r="N211" s="88">
        <f>D211-E211</f>
        <v>169</v>
      </c>
      <c r="O211" s="88">
        <f>D211-B211</f>
        <v>-1</v>
      </c>
      <c r="P211" s="2"/>
      <c r="Q211" s="112">
        <f>B211*'Exchange Rates'!$B120</f>
        <v>832.8548800000001</v>
      </c>
      <c r="R211" s="112">
        <f>C211*'Exchange Rates'!$B120</f>
        <v>924.2745600000001</v>
      </c>
      <c r="S211" s="112">
        <f>D211*'Exchange Rates'!$B120</f>
        <v>832.13504</v>
      </c>
      <c r="T211" s="112">
        <f>E211*'Exchange Rates'!$B120</f>
        <v>710.48208</v>
      </c>
      <c r="U211" s="112">
        <f>F211*'Exchange Rates'!$B120</f>
        <v>1016.41408</v>
      </c>
      <c r="V211" s="112">
        <f>G211*'Exchange Rates'!$B120</f>
        <v>1016.41408</v>
      </c>
      <c r="W211" s="112">
        <f>H211*'Exchange Rates'!$B120</f>
        <v>646.41632</v>
      </c>
      <c r="X211" s="112">
        <f>I211*'Exchange Rates'!$B120</f>
        <v>644.9766400000001</v>
      </c>
      <c r="Y211" s="112">
        <f>J211*'Exchange Rates'!$B120</f>
        <v>891.16192</v>
      </c>
      <c r="Z211" s="112">
        <f>K211*'Exchange Rates'!$B120</f>
        <v>1993.9568</v>
      </c>
      <c r="AA211" s="112">
        <f>L211*'Exchange Rates'!$B120</f>
        <v>0</v>
      </c>
      <c r="AB211" s="2"/>
      <c r="AC211" s="2"/>
      <c r="AD211" s="2"/>
      <c r="AE211" s="112">
        <f>(B211/B$166)*100</f>
        <v>165.9971305595409</v>
      </c>
      <c r="AF211" s="112">
        <f>(C211/C$166)*100</f>
        <v>178.5813630041725</v>
      </c>
      <c r="AG211" s="112">
        <f>(D211/D$166)*100</f>
        <v>141.320293398533</v>
      </c>
      <c r="AH211" s="112">
        <f>(E211/E$166)*100</f>
        <v>164.7746243739566</v>
      </c>
      <c r="AI211" s="112">
        <f>(F211/F$166)*100</f>
        <v>216.2327718223584</v>
      </c>
      <c r="AJ211" s="112">
        <f>(G211/G$166)*100</f>
        <v>193.1600547195622</v>
      </c>
      <c r="AK211" s="112">
        <f>(H211/H$166)*100</f>
        <v>158.9380530973451</v>
      </c>
      <c r="AL211" s="112">
        <f>(I211/I$166)*100</f>
        <v>160</v>
      </c>
      <c r="AM211" s="112">
        <f>(J211/J$166)*100</f>
        <v>143.121387283237</v>
      </c>
      <c r="AN211" s="112">
        <f>(K211/K$166)*100</f>
        <v>85.36209553158706</v>
      </c>
      <c r="AO211" s="2"/>
      <c r="AP211" s="2"/>
      <c r="AQ211" s="112">
        <f>('Main dataset'!D50/'Main dataset'!D$5)*100</f>
        <v>142.6988523941433</v>
      </c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ht="12.75" customHeight="1">
      <c r="A212" s="210">
        <v>40483</v>
      </c>
      <c r="B212" s="79">
        <v>1247</v>
      </c>
      <c r="C212" s="79">
        <v>1441</v>
      </c>
      <c r="D212" s="79">
        <v>1249</v>
      </c>
      <c r="E212" s="79">
        <v>1109</v>
      </c>
      <c r="F212" s="79">
        <v>1626</v>
      </c>
      <c r="G212" s="79">
        <v>1512</v>
      </c>
      <c r="H212" s="79">
        <v>1048</v>
      </c>
      <c r="I212" s="79">
        <v>1063</v>
      </c>
      <c r="J212" s="79">
        <v>1363</v>
      </c>
      <c r="K212" s="79">
        <v>2770</v>
      </c>
      <c r="L212" s="2"/>
      <c r="M212" s="2"/>
      <c r="N212" s="88">
        <f>D212-E212</f>
        <v>140</v>
      </c>
      <c r="O212" s="88">
        <f>D212-B212</f>
        <v>2</v>
      </c>
      <c r="P212" s="2"/>
      <c r="Q212" s="112">
        <f>B212*'Exchange Rates'!$B121</f>
        <v>910.88362</v>
      </c>
      <c r="R212" s="112">
        <f>C212*'Exchange Rates'!$B121</f>
        <v>1052.59286</v>
      </c>
      <c r="S212" s="112">
        <f>D212*'Exchange Rates'!$B121</f>
        <v>912.3445400000001</v>
      </c>
      <c r="T212" s="112">
        <f>E212*'Exchange Rates'!$B121</f>
        <v>810.08014</v>
      </c>
      <c r="U212" s="112">
        <f>F212*'Exchange Rates'!$B121</f>
        <v>1187.72796</v>
      </c>
      <c r="V212" s="112">
        <f>G212*'Exchange Rates'!$B121</f>
        <v>1104.45552</v>
      </c>
      <c r="W212" s="112">
        <f>H212*'Exchange Rates'!$B121</f>
        <v>765.52208</v>
      </c>
      <c r="X212" s="112">
        <f>I212*'Exchange Rates'!$B121</f>
        <v>776.47898</v>
      </c>
      <c r="Y212" s="112">
        <f>J212*'Exchange Rates'!$B121</f>
        <v>995.61698</v>
      </c>
      <c r="Z212" s="112">
        <f>K212*'Exchange Rates'!$B121</f>
        <v>2023.3742</v>
      </c>
      <c r="AA212" s="112">
        <f>L212*'Exchange Rates'!$B121</f>
        <v>0</v>
      </c>
      <c r="AB212" s="2"/>
      <c r="AC212" s="2"/>
      <c r="AD212" s="2"/>
      <c r="AE212" s="112">
        <f>(B212/B$166)*100</f>
        <v>178.909612625538</v>
      </c>
      <c r="AF212" s="112">
        <f>(C212/C$166)*100</f>
        <v>200.4172461752434</v>
      </c>
      <c r="AG212" s="112">
        <f>(D212/D$166)*100</f>
        <v>152.6894865525672</v>
      </c>
      <c r="AH212" s="112">
        <f>(E212/E$166)*100</f>
        <v>185.1419031719533</v>
      </c>
      <c r="AI212" s="112">
        <f>(F212/F$166)*100</f>
        <v>249.0045941807044</v>
      </c>
      <c r="AJ212" s="112">
        <f>(G212/G$166)*100</f>
        <v>206.8399452804377</v>
      </c>
      <c r="AK212" s="112">
        <f>(H212/H$166)*100</f>
        <v>185.4867256637168</v>
      </c>
      <c r="AL212" s="112">
        <f>(I212/I$166)*100</f>
        <v>189.8214285714286</v>
      </c>
      <c r="AM212" s="112">
        <f>(J212/J$166)*100</f>
        <v>157.5722543352601</v>
      </c>
      <c r="AN212" s="112">
        <f>(K212/K$166)*100</f>
        <v>85.36209553158706</v>
      </c>
      <c r="AO212" s="2"/>
      <c r="AP212" s="2"/>
      <c r="AQ212" s="112">
        <f>('Main dataset'!D51/'Main dataset'!D$5)*100</f>
        <v>141.2742382271468</v>
      </c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ht="12.75" customHeight="1">
      <c r="A213" s="210">
        <v>40513</v>
      </c>
      <c r="B213" s="79">
        <v>1322</v>
      </c>
      <c r="C213" s="79">
        <v>1454</v>
      </c>
      <c r="D213" s="79">
        <v>1396</v>
      </c>
      <c r="E213" s="79">
        <v>1228</v>
      </c>
      <c r="F213" s="79">
        <v>1820</v>
      </c>
      <c r="G213" s="79">
        <v>1715</v>
      </c>
      <c r="H213" s="79">
        <v>1135</v>
      </c>
      <c r="I213" s="79">
        <v>1159</v>
      </c>
      <c r="J213" s="79">
        <v>1555</v>
      </c>
      <c r="K213" s="79">
        <v>2711</v>
      </c>
      <c r="L213" s="2"/>
      <c r="M213" s="2"/>
      <c r="N213" s="88">
        <f>D213-E213</f>
        <v>168</v>
      </c>
      <c r="O213" s="88">
        <f>D213-B213</f>
        <v>74</v>
      </c>
      <c r="P213" s="2"/>
      <c r="Q213" s="112">
        <f>B213*'Exchange Rates'!$B122</f>
        <v>1000.54248</v>
      </c>
      <c r="R213" s="112">
        <f>C213*'Exchange Rates'!$B122</f>
        <v>1100.44536</v>
      </c>
      <c r="S213" s="112">
        <f>D213*'Exchange Rates'!$B122</f>
        <v>1056.54864</v>
      </c>
      <c r="T213" s="112">
        <f>E213*'Exchange Rates'!$B122</f>
        <v>929.3995199999999</v>
      </c>
      <c r="U213" s="112">
        <f>F213*'Exchange Rates'!$B122</f>
        <v>1377.4488</v>
      </c>
      <c r="V213" s="112">
        <f>G213*'Exchange Rates'!$B122</f>
        <v>1297.9806</v>
      </c>
      <c r="W213" s="112">
        <f>H213*'Exchange Rates'!$B122</f>
        <v>859.0133999999999</v>
      </c>
      <c r="X213" s="112">
        <f>I213*'Exchange Rates'!$B122</f>
        <v>877.17756</v>
      </c>
      <c r="Y213" s="112">
        <f>J213*'Exchange Rates'!$B122</f>
        <v>1176.8862</v>
      </c>
      <c r="Z213" s="112">
        <f>K213*'Exchange Rates'!$B122</f>
        <v>2051.79324</v>
      </c>
      <c r="AA213" s="112">
        <f>L213*'Exchange Rates'!$B122</f>
        <v>0</v>
      </c>
      <c r="AB213" s="2"/>
      <c r="AC213" s="2"/>
      <c r="AD213" s="2"/>
      <c r="AE213" s="112">
        <f>(B213/B$166)*100</f>
        <v>189.6700143472023</v>
      </c>
      <c r="AF213" s="112">
        <f>(C213/C$166)*100</f>
        <v>202.2253129346314</v>
      </c>
      <c r="AG213" s="112">
        <f>(D213/D$166)*100</f>
        <v>170.6601466992665</v>
      </c>
      <c r="AH213" s="112">
        <f>(E213/E$166)*100</f>
        <v>205.008347245409</v>
      </c>
      <c r="AI213" s="112">
        <f>(F213/F$166)*100</f>
        <v>278.7136294027565</v>
      </c>
      <c r="AJ213" s="112">
        <f>(G213/G$166)*100</f>
        <v>234.610123119015</v>
      </c>
      <c r="AK213" s="112">
        <f>(H213/H$166)*100</f>
        <v>200.8849557522124</v>
      </c>
      <c r="AL213" s="112">
        <f>(I213/I$166)*100</f>
        <v>206.9642857142857</v>
      </c>
      <c r="AM213" s="112">
        <f>(J213/J$166)*100</f>
        <v>179.7687861271676</v>
      </c>
      <c r="AN213" s="112">
        <f>(K213/K$166)*100</f>
        <v>83.54391371340523</v>
      </c>
      <c r="AO213" s="2"/>
      <c r="AP213" s="2"/>
      <c r="AQ213" s="112">
        <f>('Main dataset'!D52/'Main dataset'!D$5)*100</f>
        <v>140.007914523150</v>
      </c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ht="12.75" customHeight="1">
      <c r="A214" s="210">
        <v>40544</v>
      </c>
      <c r="B214" s="79">
        <v>1374</v>
      </c>
      <c r="C214" s="79">
        <v>1492</v>
      </c>
      <c r="D214" s="79">
        <v>1447</v>
      </c>
      <c r="E214" s="79">
        <v>1281</v>
      </c>
      <c r="F214" s="79">
        <v>2120</v>
      </c>
      <c r="G214" s="79">
        <v>2038</v>
      </c>
      <c r="H214" s="79">
        <v>1214</v>
      </c>
      <c r="I214" s="79">
        <v>1223</v>
      </c>
      <c r="J214" s="79">
        <v>1725</v>
      </c>
      <c r="K214" s="79">
        <v>2591</v>
      </c>
      <c r="L214" s="2"/>
      <c r="M214" s="2"/>
      <c r="N214" s="88">
        <f>D214-E214</f>
        <v>166</v>
      </c>
      <c r="O214" s="88">
        <f>D214-B214</f>
        <v>73</v>
      </c>
      <c r="P214" s="2"/>
      <c r="Q214" s="112">
        <f>B214*'Exchange Rates'!$B123</f>
        <v>1029.31836</v>
      </c>
      <c r="R214" s="112">
        <f>C214*'Exchange Rates'!$B123</f>
        <v>1117.71688</v>
      </c>
      <c r="S214" s="112">
        <f>D214*'Exchange Rates'!$B123</f>
        <v>1084.00558</v>
      </c>
      <c r="T214" s="112">
        <f>E214*'Exchange Rates'!$B123</f>
        <v>959.6483400000001</v>
      </c>
      <c r="U214" s="112">
        <f>F214*'Exchange Rates'!$B123</f>
        <v>1588.1768</v>
      </c>
      <c r="V214" s="112">
        <f>G214*'Exchange Rates'!$B123</f>
        <v>1526.74732</v>
      </c>
      <c r="W214" s="112">
        <f>H214*'Exchange Rates'!$B123</f>
        <v>909.45596</v>
      </c>
      <c r="X214" s="112">
        <f>I214*'Exchange Rates'!$B123</f>
        <v>916.19822</v>
      </c>
      <c r="Y214" s="112">
        <f>J214*'Exchange Rates'!$B123</f>
        <v>1292.2665</v>
      </c>
      <c r="Z214" s="112">
        <f>K214*'Exchange Rates'!$B123</f>
        <v>1941.02174</v>
      </c>
      <c r="AA214" s="112">
        <f>L214*'Exchange Rates'!$B123</f>
        <v>0</v>
      </c>
      <c r="AB214" s="2"/>
      <c r="AC214" s="2"/>
      <c r="AD214" s="2"/>
      <c r="AE214" s="112">
        <f>(B214/B$166)*100</f>
        <v>197.1305595408895</v>
      </c>
      <c r="AF214" s="112">
        <f>(C214/C$166)*100</f>
        <v>207.5104311543811</v>
      </c>
      <c r="AG214" s="112">
        <f>(D214/D$166)*100</f>
        <v>176.8948655256724</v>
      </c>
      <c r="AH214" s="112">
        <f>(E214/E$166)*100</f>
        <v>213.8564273789649</v>
      </c>
      <c r="AI214" s="112">
        <f>(F214/F$166)*100</f>
        <v>324.6554364471669</v>
      </c>
      <c r="AJ214" s="112">
        <f>(G214/G$166)*100</f>
        <v>278.796169630643</v>
      </c>
      <c r="AK214" s="112">
        <f>(H214/H$166)*100</f>
        <v>214.8672566371681</v>
      </c>
      <c r="AL214" s="112">
        <f>(I214/I$166)*100</f>
        <v>218.3928571428571</v>
      </c>
      <c r="AM214" s="112">
        <f>(J214/J$166)*100</f>
        <v>199.4219653179191</v>
      </c>
      <c r="AN214" s="112">
        <f>(K214/K$166)*100</f>
        <v>79.84591679506934</v>
      </c>
      <c r="AO214" s="2"/>
      <c r="AP214" s="2"/>
      <c r="AQ214" s="112">
        <f>('Main dataset'!D53/'Main dataset'!D$5)*100</f>
        <v>139.216462208152</v>
      </c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ht="12.75" customHeight="1">
      <c r="A215" s="210">
        <v>40575</v>
      </c>
      <c r="B215" s="79">
        <v>1365</v>
      </c>
      <c r="C215" s="79">
        <v>1456</v>
      </c>
      <c r="D215" s="79">
        <v>1402</v>
      </c>
      <c r="E215" s="79">
        <v>1292</v>
      </c>
      <c r="F215" s="79">
        <v>2296</v>
      </c>
      <c r="G215" s="79">
        <v>2256</v>
      </c>
      <c r="H215" s="79">
        <v>1211</v>
      </c>
      <c r="I215" s="79">
        <v>1223</v>
      </c>
      <c r="J215" s="79">
        <v>1763</v>
      </c>
      <c r="K215" s="79">
        <v>2764</v>
      </c>
      <c r="L215" s="2"/>
      <c r="M215" s="2"/>
      <c r="N215" s="88">
        <f>D215-E215</f>
        <v>110</v>
      </c>
      <c r="O215" s="88">
        <f>D215-B215</f>
        <v>37</v>
      </c>
      <c r="P215" s="2"/>
      <c r="Q215" s="112">
        <f>B215*'Exchange Rates'!$B124</f>
        <v>1000.36755</v>
      </c>
      <c r="R215" s="112">
        <f>C215*'Exchange Rates'!$B124</f>
        <v>1067.05872</v>
      </c>
      <c r="S215" s="112">
        <f>D215*'Exchange Rates'!$B124</f>
        <v>1027.48374</v>
      </c>
      <c r="T215" s="112">
        <f>E215*'Exchange Rates'!$B124</f>
        <v>946.8680400000001</v>
      </c>
      <c r="U215" s="112">
        <f>F215*'Exchange Rates'!$B124</f>
        <v>1682.66952</v>
      </c>
      <c r="V215" s="112">
        <f>G215*'Exchange Rates'!$B124</f>
        <v>1653.35472</v>
      </c>
      <c r="W215" s="112">
        <f>H215*'Exchange Rates'!$B124</f>
        <v>887.50557</v>
      </c>
      <c r="X215" s="112">
        <f>I215*'Exchange Rates'!$B124</f>
        <v>896.30001</v>
      </c>
      <c r="Y215" s="112">
        <f>J215*'Exchange Rates'!$B124</f>
        <v>1292.04981</v>
      </c>
      <c r="Z215" s="112">
        <f>K215*'Exchange Rates'!$B124</f>
        <v>2025.65268</v>
      </c>
      <c r="AA215" s="112">
        <f>L215*'Exchange Rates'!$B124</f>
        <v>0</v>
      </c>
      <c r="AB215" s="2"/>
      <c r="AC215" s="2"/>
      <c r="AD215" s="2"/>
      <c r="AE215" s="112">
        <f>(B215/B$166)*100</f>
        <v>195.8393113342898</v>
      </c>
      <c r="AF215" s="112">
        <f>(C215/C$166)*100</f>
        <v>202.5034770514604</v>
      </c>
      <c r="AG215" s="112">
        <f>(D215/D$166)*100</f>
        <v>171.3936430317848</v>
      </c>
      <c r="AH215" s="112">
        <f>(E215/E$166)*100</f>
        <v>215.6928213689482</v>
      </c>
      <c r="AI215" s="112">
        <f>(F215/F$166)*100</f>
        <v>351.6079632465543</v>
      </c>
      <c r="AJ215" s="112">
        <f>(G215/G$166)*100</f>
        <v>308.6183310533516</v>
      </c>
      <c r="AK215" s="112">
        <f>(H215/H$166)*100</f>
        <v>214.3362831858407</v>
      </c>
      <c r="AL215" s="112">
        <f>(I215/I$166)*100</f>
        <v>218.3928571428571</v>
      </c>
      <c r="AM215" s="112">
        <f>(J215/J$166)*100</f>
        <v>203.8150289017341</v>
      </c>
      <c r="AN215" s="112">
        <f>(K215/K$166)*100</f>
        <v>85.17719568567026</v>
      </c>
      <c r="AO215" s="2"/>
      <c r="AP215" s="2"/>
      <c r="AQ215" s="112">
        <f>('Main dataset'!D54/'Main dataset'!D$5)*100</f>
        <v>146.7352592006332</v>
      </c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ht="12.75" customHeight="1">
      <c r="A216" s="210">
        <v>40603</v>
      </c>
      <c r="B216" s="79">
        <v>1307</v>
      </c>
      <c r="C216" s="79">
        <v>1389</v>
      </c>
      <c r="D216" s="79">
        <v>1414</v>
      </c>
      <c r="E216" s="79">
        <v>1180</v>
      </c>
      <c r="F216" s="79">
        <v>1977</v>
      </c>
      <c r="G216" s="79">
        <v>1325</v>
      </c>
      <c r="H216" s="79">
        <v>1199</v>
      </c>
      <c r="I216" s="79">
        <v>1202</v>
      </c>
      <c r="J216" s="79">
        <v>1665</v>
      </c>
      <c r="K216" s="79">
        <v>2796</v>
      </c>
      <c r="L216" s="2"/>
      <c r="M216" s="2"/>
      <c r="N216" s="88">
        <f>D216-E216</f>
        <v>234</v>
      </c>
      <c r="O216" s="88">
        <f>D216-B216</f>
        <v>107</v>
      </c>
      <c r="P216" s="2"/>
      <c r="Q216" s="112">
        <f>B216*'Exchange Rates'!$B125</f>
        <v>933.5901</v>
      </c>
      <c r="R216" s="112">
        <f>C216*'Exchange Rates'!$B125</f>
        <v>992.1627000000001</v>
      </c>
      <c r="S216" s="112">
        <f>D216*'Exchange Rates'!$B125</f>
        <v>1010.0202</v>
      </c>
      <c r="T216" s="112">
        <f>E216*'Exchange Rates'!$B125</f>
        <v>842.874</v>
      </c>
      <c r="U216" s="112">
        <f>F216*'Exchange Rates'!$B125</f>
        <v>1412.1711</v>
      </c>
      <c r="V216" s="112">
        <f>G216*'Exchange Rates'!$B125</f>
        <v>946.4475000000001</v>
      </c>
      <c r="W216" s="112">
        <f>H216*'Exchange Rates'!$B125</f>
        <v>856.4457000000001</v>
      </c>
      <c r="X216" s="112">
        <f>I216*'Exchange Rates'!$B125</f>
        <v>858.5886</v>
      </c>
      <c r="Y216" s="112">
        <f>J216*'Exchange Rates'!$B125</f>
        <v>1189.3095</v>
      </c>
      <c r="Z216" s="112">
        <f>K216*'Exchange Rates'!$B125</f>
        <v>1997.1828</v>
      </c>
      <c r="AA216" s="112">
        <f>L216*'Exchange Rates'!$B125</f>
        <v>0</v>
      </c>
      <c r="AB216" s="2"/>
      <c r="AC216" s="2"/>
      <c r="AD216" s="2"/>
      <c r="AE216" s="112">
        <f>(B216/B$166)*100</f>
        <v>187.5179340028695</v>
      </c>
      <c r="AF216" s="112">
        <f>(C216/C$166)*100</f>
        <v>193.1849791376912</v>
      </c>
      <c r="AG216" s="112">
        <f>(D216/D$166)*100</f>
        <v>172.8606356968215</v>
      </c>
      <c r="AH216" s="112">
        <f>(E216/E$166)*100</f>
        <v>196.9949916527546</v>
      </c>
      <c r="AI216" s="112">
        <f>(F216/F$166)*100</f>
        <v>302.7565084226646</v>
      </c>
      <c r="AJ216" s="112">
        <f>(G216/G$166)*100</f>
        <v>181.2585499316006</v>
      </c>
      <c r="AK216" s="112">
        <f>(H216/H$166)*100</f>
        <v>212.212389380531</v>
      </c>
      <c r="AL216" s="112">
        <f>(I216/I$166)*100</f>
        <v>214.6428571428571</v>
      </c>
      <c r="AM216" s="112">
        <f>(J216/J$166)*100</f>
        <v>192.485549132948</v>
      </c>
      <c r="AN216" s="112">
        <f>(K216/K$166)*100</f>
        <v>86.16332819722651</v>
      </c>
      <c r="AO216" s="2"/>
      <c r="AP216" s="2"/>
      <c r="AQ216" s="112">
        <f>('Main dataset'!D55/'Main dataset'!D$5)*100</f>
        <v>151.6818361693708</v>
      </c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ht="12.75" customHeight="1">
      <c r="A217" s="210">
        <v>40634</v>
      </c>
      <c r="B217" s="79">
        <v>1315</v>
      </c>
      <c r="C217" s="79">
        <v>1405</v>
      </c>
      <c r="D217" s="79">
        <v>1450</v>
      </c>
      <c r="E217" s="79">
        <v>1149</v>
      </c>
      <c r="F217" s="79">
        <v>1899</v>
      </c>
      <c r="G217" s="79">
        <v>2089</v>
      </c>
      <c r="H217" s="79">
        <v>1248</v>
      </c>
      <c r="I217" s="79">
        <v>1252</v>
      </c>
      <c r="J217" s="79">
        <v>1288</v>
      </c>
      <c r="K217" s="79">
        <v>2857</v>
      </c>
      <c r="L217" s="2"/>
      <c r="M217" s="2"/>
      <c r="N217" s="88">
        <f>D217-E217</f>
        <v>301</v>
      </c>
      <c r="O217" s="88">
        <f>D217-B217</f>
        <v>135</v>
      </c>
      <c r="P217" s="2"/>
      <c r="Q217" s="112">
        <f>B217*'Exchange Rates'!$B126</f>
        <v>911.0977499999999</v>
      </c>
      <c r="R217" s="112">
        <f>C217*'Exchange Rates'!$B126</f>
        <v>973.45425</v>
      </c>
      <c r="S217" s="112">
        <f>D217*'Exchange Rates'!$B126</f>
        <v>1004.6325</v>
      </c>
      <c r="T217" s="112">
        <f>E217*'Exchange Rates'!$B126</f>
        <v>796.08465</v>
      </c>
      <c r="U217" s="112">
        <f>F217*'Exchange Rates'!$B126</f>
        <v>1315.72215</v>
      </c>
      <c r="V217" s="112">
        <f>G217*'Exchange Rates'!$B126</f>
        <v>1447.36365</v>
      </c>
      <c r="W217" s="112">
        <f>H217*'Exchange Rates'!$B126</f>
        <v>864.6768</v>
      </c>
      <c r="X217" s="112">
        <f>I217*'Exchange Rates'!$B126</f>
        <v>867.4481999999999</v>
      </c>
      <c r="Y217" s="112">
        <f>J217*'Exchange Rates'!$B126</f>
        <v>892.3907999999999</v>
      </c>
      <c r="Z217" s="112">
        <f>K217*'Exchange Rates'!$B126</f>
        <v>1979.47245</v>
      </c>
      <c r="AA217" s="112">
        <f>L217*'Exchange Rates'!$B126</f>
        <v>0</v>
      </c>
      <c r="AB217" s="2"/>
      <c r="AC217" s="2"/>
      <c r="AD217" s="2"/>
      <c r="AE217" s="112">
        <f>(B217/B$166)*100</f>
        <v>188.6657101865136</v>
      </c>
      <c r="AF217" s="112">
        <f>(C217/C$166)*100</f>
        <v>195.4102920723227</v>
      </c>
      <c r="AG217" s="112">
        <f>(D217/D$166)*100</f>
        <v>177.2616136919315</v>
      </c>
      <c r="AH217" s="112">
        <f>(E217/E$166)*100</f>
        <v>191.8196994991653</v>
      </c>
      <c r="AI217" s="112">
        <f>(F217/F$166)*100</f>
        <v>290.8116385911179</v>
      </c>
      <c r="AJ217" s="112">
        <f>(G217/G$166)*100</f>
        <v>285.7729138166895</v>
      </c>
      <c r="AK217" s="112">
        <f>(H217/H$166)*100</f>
        <v>220.8849557522124</v>
      </c>
      <c r="AL217" s="112">
        <f>(I217/I$166)*100</f>
        <v>223.5714285714286</v>
      </c>
      <c r="AM217" s="112">
        <f>(J217/J$166)*100</f>
        <v>148.9017341040462</v>
      </c>
      <c r="AN217" s="112">
        <f>(K217/K$166)*100</f>
        <v>88.0431432973806</v>
      </c>
      <c r="AO217" s="2"/>
      <c r="AP217" s="2"/>
      <c r="AQ217" s="112">
        <f>('Main dataset'!D56/'Main dataset'!D$5)*100</f>
        <v>149.7823506133755</v>
      </c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ht="12.75" customHeight="1">
      <c r="A218" s="210">
        <v>40664</v>
      </c>
      <c r="B218" s="79">
        <v>1294</v>
      </c>
      <c r="C218" s="79">
        <v>1411</v>
      </c>
      <c r="D218" s="79">
        <v>1412</v>
      </c>
      <c r="E218" s="79">
        <v>1159</v>
      </c>
      <c r="F218" s="79">
        <v>1958</v>
      </c>
      <c r="G218" s="79">
        <v>2097</v>
      </c>
      <c r="H218" s="79">
        <v>1271</v>
      </c>
      <c r="I218" s="79">
        <v>1284</v>
      </c>
      <c r="J218" s="79">
        <v>1380</v>
      </c>
      <c r="K218" s="79">
        <v>2841</v>
      </c>
      <c r="L218" s="2"/>
      <c r="M218" s="2"/>
      <c r="N218" s="88">
        <f>D218-E218</f>
        <v>253</v>
      </c>
      <c r="O218" s="88">
        <f>D218-B218</f>
        <v>118</v>
      </c>
      <c r="P218" s="2"/>
      <c r="Q218" s="112">
        <f>B218*'Exchange Rates'!$B127</f>
        <v>902.6297</v>
      </c>
      <c r="R218" s="112">
        <f>C218*'Exchange Rates'!$B127</f>
        <v>984.24305</v>
      </c>
      <c r="S218" s="112">
        <f>D218*'Exchange Rates'!$B127</f>
        <v>984.9406</v>
      </c>
      <c r="T218" s="112">
        <f>E218*'Exchange Rates'!$B127</f>
        <v>808.46045</v>
      </c>
      <c r="U218" s="112">
        <f>F218*'Exchange Rates'!$B127</f>
        <v>1365.8029</v>
      </c>
      <c r="V218" s="112">
        <f>G218*'Exchange Rates'!$B127</f>
        <v>1462.76235</v>
      </c>
      <c r="W218" s="112">
        <f>H218*'Exchange Rates'!$B127</f>
        <v>886.58605</v>
      </c>
      <c r="X218" s="112">
        <f>I218*'Exchange Rates'!$B127</f>
        <v>895.6542000000001</v>
      </c>
      <c r="Y218" s="112">
        <f>J218*'Exchange Rates'!$B127</f>
        <v>962.619</v>
      </c>
      <c r="Z218" s="112">
        <f>K218*'Exchange Rates'!$B127</f>
        <v>1981.73955</v>
      </c>
      <c r="AA218" s="112">
        <f>L218*'Exchange Rates'!$B127</f>
        <v>0</v>
      </c>
      <c r="AB218" s="2"/>
      <c r="AC218" s="2"/>
      <c r="AD218" s="2"/>
      <c r="AE218" s="112">
        <f>(B218/B$166)*100</f>
        <v>185.6527977044476</v>
      </c>
      <c r="AF218" s="112">
        <f>(C218/C$166)*100</f>
        <v>196.2447844228095</v>
      </c>
      <c r="AG218" s="112">
        <f>(D218/D$166)*100</f>
        <v>172.6161369193154</v>
      </c>
      <c r="AH218" s="112">
        <f>(E218/E$166)*100</f>
        <v>193.4891485809683</v>
      </c>
      <c r="AI218" s="112">
        <f>(F218/F$166)*100</f>
        <v>299.8468606431853</v>
      </c>
      <c r="AJ218" s="112">
        <f>(G218/G$166)*100</f>
        <v>286.8673050615595</v>
      </c>
      <c r="AK218" s="112">
        <f>(H218/H$166)*100</f>
        <v>224.9557522123894</v>
      </c>
      <c r="AL218" s="112">
        <f>(I218/I$166)*100</f>
        <v>229.2857142857143</v>
      </c>
      <c r="AM218" s="112">
        <f>(J218/J$166)*100</f>
        <v>159.5375722543353</v>
      </c>
      <c r="AN218" s="112">
        <f>(K218/K$166)*100</f>
        <v>87.55007704160246</v>
      </c>
      <c r="AO218" s="2"/>
      <c r="AP218" s="2"/>
      <c r="AQ218" s="112">
        <f>('Main dataset'!D57/'Main dataset'!D$5)*100</f>
        <v>150.5342303126237</v>
      </c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ht="12.75" customHeight="1">
      <c r="A219" s="210">
        <v>40695</v>
      </c>
      <c r="B219" s="79">
        <v>1324</v>
      </c>
      <c r="C219" s="79">
        <v>1461</v>
      </c>
      <c r="D219" s="79">
        <v>1410</v>
      </c>
      <c r="E219" s="79">
        <v>1133</v>
      </c>
      <c r="F219" s="79">
        <v>1765</v>
      </c>
      <c r="G219" s="79">
        <v>1803</v>
      </c>
      <c r="H219" s="79">
        <v>1360</v>
      </c>
      <c r="I219" s="79">
        <v>1358</v>
      </c>
      <c r="J219" s="79">
        <v>1470</v>
      </c>
      <c r="K219" s="79">
        <v>2803</v>
      </c>
      <c r="L219" s="2"/>
      <c r="M219" s="2"/>
      <c r="N219" s="88">
        <f>D219-E219</f>
        <v>277</v>
      </c>
      <c r="O219" s="88">
        <f>D219-B219</f>
        <v>86</v>
      </c>
      <c r="P219" s="2"/>
      <c r="Q219" s="112">
        <f>B219*'Exchange Rates'!$B128</f>
        <v>920.6963599999999</v>
      </c>
      <c r="R219" s="112">
        <f>C219*'Exchange Rates'!$B128</f>
        <v>1015.96479</v>
      </c>
      <c r="S219" s="112">
        <f>D219*'Exchange Rates'!$B128</f>
        <v>980.4998999999999</v>
      </c>
      <c r="T219" s="112">
        <f>E219*'Exchange Rates'!$B128</f>
        <v>787.8768699999999</v>
      </c>
      <c r="U219" s="112">
        <f>F219*'Exchange Rates'!$B128</f>
        <v>1227.36335</v>
      </c>
      <c r="V219" s="112">
        <f>G219*'Exchange Rates'!$B128</f>
        <v>1253.78817</v>
      </c>
      <c r="W219" s="112">
        <f>H219*'Exchange Rates'!$B128</f>
        <v>945.7303999999999</v>
      </c>
      <c r="X219" s="112">
        <f>I219*'Exchange Rates'!$B128</f>
        <v>944.33962</v>
      </c>
      <c r="Y219" s="112">
        <f>J219*'Exchange Rates'!$B128</f>
        <v>1022.2233</v>
      </c>
      <c r="Z219" s="112">
        <f>K219*'Exchange Rates'!$B128</f>
        <v>1949.17817</v>
      </c>
      <c r="AA219" s="112">
        <f>L219*'Exchange Rates'!$B128</f>
        <v>0</v>
      </c>
      <c r="AB219" s="2"/>
      <c r="AC219" s="2"/>
      <c r="AD219" s="2"/>
      <c r="AE219" s="112">
        <f>(B219/B$166)*100</f>
        <v>189.9569583931134</v>
      </c>
      <c r="AF219" s="112">
        <f>(C219/C$166)*100</f>
        <v>203.1988873435327</v>
      </c>
      <c r="AG219" s="112">
        <f>(D219/D$166)*100</f>
        <v>172.3716381418093</v>
      </c>
      <c r="AH219" s="112">
        <f>(E219/E$166)*100</f>
        <v>189.1485809682805</v>
      </c>
      <c r="AI219" s="112">
        <f>(F219/F$166)*100</f>
        <v>270.2909647779479</v>
      </c>
      <c r="AJ219" s="112">
        <f>(G219/G$166)*100</f>
        <v>246.6484268125855</v>
      </c>
      <c r="AK219" s="112">
        <f>(H219/H$166)*100</f>
        <v>240.7079646017699</v>
      </c>
      <c r="AL219" s="112">
        <f>(I219/I$166)*100</f>
        <v>242.5</v>
      </c>
      <c r="AM219" s="112">
        <f>(J219/J$166)*100</f>
        <v>169.9421965317919</v>
      </c>
      <c r="AN219" s="112">
        <f>(K219/K$166)*100</f>
        <v>86.37904468412943</v>
      </c>
      <c r="AO219" s="2"/>
      <c r="AP219" s="2"/>
      <c r="AQ219" s="112">
        <f>('Main dataset'!D58/'Main dataset'!D$5)*100</f>
        <v>154.8476454293629</v>
      </c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ht="12.75" customHeight="1">
      <c r="A220" s="210">
        <v>40725</v>
      </c>
      <c r="B220" s="79">
        <v>1337</v>
      </c>
      <c r="C220" s="79">
        <v>1433</v>
      </c>
      <c r="D220" s="79">
        <v>1391</v>
      </c>
      <c r="E220" s="79">
        <v>1089</v>
      </c>
      <c r="F220" s="79">
        <v>1371</v>
      </c>
      <c r="G220" s="79">
        <v>1662</v>
      </c>
      <c r="H220" s="79">
        <v>1393</v>
      </c>
      <c r="I220" s="79">
        <v>1363</v>
      </c>
      <c r="J220" s="79">
        <v>1525</v>
      </c>
      <c r="K220" s="79">
        <v>2738</v>
      </c>
      <c r="L220" s="2"/>
      <c r="M220" s="2"/>
      <c r="N220" s="88">
        <f>D220-E220</f>
        <v>302</v>
      </c>
      <c r="O220" s="88">
        <f>D220-B220</f>
        <v>54</v>
      </c>
      <c r="P220" s="2"/>
      <c r="Q220" s="112">
        <f>B220*'Exchange Rates'!$B129</f>
        <v>934.68333</v>
      </c>
      <c r="R220" s="112">
        <f>C220*'Exchange Rates'!$B129</f>
        <v>1001.79597</v>
      </c>
      <c r="S220" s="112">
        <f>D220*'Exchange Rates'!$B129</f>
        <v>972.4341899999999</v>
      </c>
      <c r="T220" s="112">
        <f>E220*'Exchange Rates'!$B129</f>
        <v>761.3090099999999</v>
      </c>
      <c r="U220" s="112">
        <f>F220*'Exchange Rates'!$B129</f>
        <v>958.45239</v>
      </c>
      <c r="V220" s="112">
        <f>G220*'Exchange Rates'!$B129</f>
        <v>1161.88758</v>
      </c>
      <c r="W220" s="112">
        <f>H220*'Exchange Rates'!$B129</f>
        <v>973.83237</v>
      </c>
      <c r="X220" s="112">
        <f>I220*'Exchange Rates'!$B129</f>
        <v>952.8596699999999</v>
      </c>
      <c r="Y220" s="112">
        <f>J220*'Exchange Rates'!$B129</f>
        <v>1066.11225</v>
      </c>
      <c r="Z220" s="112">
        <f>K220*'Exchange Rates'!$B129</f>
        <v>1914.10842</v>
      </c>
      <c r="AA220" s="112">
        <f>L220*'Exchange Rates'!$B129</f>
        <v>0</v>
      </c>
      <c r="AB220" s="2"/>
      <c r="AC220" s="2"/>
      <c r="AD220" s="2"/>
      <c r="AE220" s="112">
        <f>(B220/B$166)*100</f>
        <v>191.8220946915351</v>
      </c>
      <c r="AF220" s="112">
        <f>(C220/C$166)*100</f>
        <v>199.3045897079277</v>
      </c>
      <c r="AG220" s="112">
        <f>(D220/D$166)*100</f>
        <v>170.0488997555012</v>
      </c>
      <c r="AH220" s="112">
        <f>(E220/E$166)*100</f>
        <v>181.8030050083472</v>
      </c>
      <c r="AI220" s="112">
        <f>(F220/F$166)*100</f>
        <v>209.9540581929556</v>
      </c>
      <c r="AJ220" s="112">
        <f>(G220/G$166)*100</f>
        <v>227.359781121751</v>
      </c>
      <c r="AK220" s="112">
        <f>(H220/H$166)*100</f>
        <v>246.5486725663717</v>
      </c>
      <c r="AL220" s="112">
        <f>(I220/I$166)*100</f>
        <v>243.3928571428571</v>
      </c>
      <c r="AM220" s="112">
        <f>(J220/J$166)*100</f>
        <v>176.3005780346821</v>
      </c>
      <c r="AN220" s="112">
        <f>(K220/K$166)*100</f>
        <v>84.37596302003082</v>
      </c>
      <c r="AO220" s="2"/>
      <c r="AP220" s="2"/>
      <c r="AQ220" s="112">
        <f>('Main dataset'!D59/'Main dataset'!D$5)*100</f>
        <v>156.3118322121092</v>
      </c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ht="12.75" customHeight="1">
      <c r="A221" s="210">
        <v>40756</v>
      </c>
      <c r="B221" s="79">
        <v>1330</v>
      </c>
      <c r="C221" s="79">
        <v>1327</v>
      </c>
      <c r="D221" s="79">
        <v>1363</v>
      </c>
      <c r="E221" s="79">
        <v>1083</v>
      </c>
      <c r="F221" s="79">
        <v>1375</v>
      </c>
      <c r="G221" s="79">
        <v>1454</v>
      </c>
      <c r="H221" s="79">
        <v>1310</v>
      </c>
      <c r="I221" s="79">
        <v>1270</v>
      </c>
      <c r="J221" s="79">
        <v>1542</v>
      </c>
      <c r="K221" s="79">
        <v>2759</v>
      </c>
      <c r="L221" s="2"/>
      <c r="M221" s="2"/>
      <c r="N221" s="88">
        <f>D221-E221</f>
        <v>280</v>
      </c>
      <c r="O221" s="88">
        <f>D221-B221</f>
        <v>33</v>
      </c>
      <c r="P221" s="2"/>
      <c r="Q221" s="112">
        <f>B221*'Exchange Rates'!$B130</f>
        <v>927.3558</v>
      </c>
      <c r="R221" s="112">
        <f>C221*'Exchange Rates'!$B130</f>
        <v>925.26402</v>
      </c>
      <c r="S221" s="112">
        <f>D221*'Exchange Rates'!$B130</f>
        <v>950.36538</v>
      </c>
      <c r="T221" s="112">
        <f>E221*'Exchange Rates'!$B130</f>
        <v>755.13258</v>
      </c>
      <c r="U221" s="112">
        <f>F221*'Exchange Rates'!$B130</f>
        <v>958.7325</v>
      </c>
      <c r="V221" s="112">
        <f>G221*'Exchange Rates'!$B130</f>
        <v>1013.81604</v>
      </c>
      <c r="W221" s="112">
        <f>H221*'Exchange Rates'!$B130</f>
        <v>913.4105999999999</v>
      </c>
      <c r="X221" s="112">
        <f>I221*'Exchange Rates'!$B130</f>
        <v>885.5201999999999</v>
      </c>
      <c r="Y221" s="112">
        <f>J221*'Exchange Rates'!$B130</f>
        <v>1075.17492</v>
      </c>
      <c r="Z221" s="112">
        <f>K221*'Exchange Rates'!$B130</f>
        <v>1923.74034</v>
      </c>
      <c r="AA221" s="112">
        <f>L221*'Exchange Rates'!$B130</f>
        <v>0</v>
      </c>
      <c r="AB221" s="2"/>
      <c r="AC221" s="2"/>
      <c r="AD221" s="2"/>
      <c r="AE221" s="112">
        <f>(B221/B$166)*100</f>
        <v>190.8177905308465</v>
      </c>
      <c r="AF221" s="112">
        <f>(C221/C$166)*100</f>
        <v>184.5618915159945</v>
      </c>
      <c r="AG221" s="112">
        <f>(D221/D$166)*100</f>
        <v>166.6259168704157</v>
      </c>
      <c r="AH221" s="112">
        <f>(E221/E$166)*100</f>
        <v>180.8013355592655</v>
      </c>
      <c r="AI221" s="112">
        <f>(F221/F$166)*100</f>
        <v>210.5666156202144</v>
      </c>
      <c r="AJ221" s="112">
        <f>(G221/G$166)*100</f>
        <v>198.9056087551299</v>
      </c>
      <c r="AK221" s="112">
        <f>(H221/H$166)*100</f>
        <v>231.858407079646</v>
      </c>
      <c r="AL221" s="112">
        <f>(I221/I$166)*100</f>
        <v>226.7857142857143</v>
      </c>
      <c r="AM221" s="112">
        <f>(J221/J$166)*100</f>
        <v>178.2658959537572</v>
      </c>
      <c r="AN221" s="112">
        <f>(K221/K$166)*100</f>
        <v>85.0231124807396</v>
      </c>
      <c r="AO221" s="2"/>
      <c r="AP221" s="2"/>
      <c r="AQ221" s="112">
        <f>('Main dataset'!D60/'Main dataset'!D$5)*100</f>
        <v>154.4519192718639</v>
      </c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ht="12.75" customHeight="1">
      <c r="A222" s="210">
        <v>40787</v>
      </c>
      <c r="B222" s="79">
        <v>1305</v>
      </c>
      <c r="C222" s="79">
        <v>1299</v>
      </c>
      <c r="D222" s="79">
        <v>1315</v>
      </c>
      <c r="E222" s="79">
        <v>1065</v>
      </c>
      <c r="F222" s="79">
        <v>1268</v>
      </c>
      <c r="G222" s="79">
        <v>1305</v>
      </c>
      <c r="H222" s="79">
        <v>1346</v>
      </c>
      <c r="I222" s="79">
        <v>1223</v>
      </c>
      <c r="J222" s="79">
        <v>1505</v>
      </c>
      <c r="K222" s="79">
        <v>2646</v>
      </c>
      <c r="L222" s="2"/>
      <c r="M222" s="2"/>
      <c r="N222" s="88">
        <f>D222-E222</f>
        <v>250</v>
      </c>
      <c r="O222" s="88">
        <f>D222-B222</f>
        <v>10</v>
      </c>
      <c r="P222" s="2"/>
      <c r="Q222" s="112">
        <f>B222*'Exchange Rates'!$B131</f>
        <v>945.7335</v>
      </c>
      <c r="R222" s="112">
        <f>C222*'Exchange Rates'!$B131</f>
        <v>941.3853</v>
      </c>
      <c r="S222" s="112">
        <f>D222*'Exchange Rates'!$B131</f>
        <v>952.9805</v>
      </c>
      <c r="T222" s="112">
        <f>E222*'Exchange Rates'!$B131</f>
        <v>771.8055000000001</v>
      </c>
      <c r="U222" s="112">
        <f>F222*'Exchange Rates'!$B131</f>
        <v>918.9196000000001</v>
      </c>
      <c r="V222" s="112">
        <f>G222*'Exchange Rates'!$B131</f>
        <v>945.7335</v>
      </c>
      <c r="W222" s="112">
        <f>H222*'Exchange Rates'!$B131</f>
        <v>975.4462</v>
      </c>
      <c r="X222" s="112">
        <f>I222*'Exchange Rates'!$B131</f>
        <v>886.3081</v>
      </c>
      <c r="Y222" s="112">
        <f>J222*'Exchange Rates'!$B131</f>
        <v>1090.6735</v>
      </c>
      <c r="Z222" s="112">
        <f>K222*'Exchange Rates'!$B131</f>
        <v>1917.5562</v>
      </c>
      <c r="AA222" s="112">
        <f>L222*'Exchange Rates'!$B131</f>
        <v>0</v>
      </c>
      <c r="AB222" s="2"/>
      <c r="AC222" s="2"/>
      <c r="AD222" s="2"/>
      <c r="AE222" s="112">
        <f>(B222/B$166)*100</f>
        <v>187.2309899569584</v>
      </c>
      <c r="AF222" s="112">
        <f>(C222/C$166)*100</f>
        <v>180.6675938803894</v>
      </c>
      <c r="AG222" s="112">
        <f>(D222/D$166)*100</f>
        <v>160.757946210269</v>
      </c>
      <c r="AH222" s="112">
        <f>(E222/E$166)*100</f>
        <v>177.796327212020</v>
      </c>
      <c r="AI222" s="112">
        <f>(F222/F$166)*100</f>
        <v>194.1807044410413</v>
      </c>
      <c r="AJ222" s="112">
        <f>(G222/G$166)*100</f>
        <v>178.5225718194254</v>
      </c>
      <c r="AK222" s="112">
        <f>(H222/H$166)*100</f>
        <v>238.2300884955752</v>
      </c>
      <c r="AL222" s="112">
        <f>(I222/I$166)*100</f>
        <v>218.3928571428571</v>
      </c>
      <c r="AM222" s="112">
        <f>(J222/J$166)*100</f>
        <v>173.9884393063584</v>
      </c>
      <c r="AN222" s="112">
        <f>(K222/K$166)*100</f>
        <v>81.54083204930662</v>
      </c>
      <c r="AO222" s="2"/>
      <c r="AP222" s="2"/>
      <c r="AQ222" s="112">
        <f>('Main dataset'!D61/'Main dataset'!D$5)*100</f>
        <v>154.5310645033637</v>
      </c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ht="12.75" customHeight="1">
      <c r="A223" s="210">
        <v>40817</v>
      </c>
      <c r="B223" s="79">
        <v>1220</v>
      </c>
      <c r="C223" s="79">
        <v>1212</v>
      </c>
      <c r="D223" s="79">
        <v>1275</v>
      </c>
      <c r="E223" s="79">
        <v>994</v>
      </c>
      <c r="F223" s="79">
        <v>1085</v>
      </c>
      <c r="G223" s="79">
        <v>1208</v>
      </c>
      <c r="H223" s="79">
        <v>1223</v>
      </c>
      <c r="I223" s="79">
        <v>1161</v>
      </c>
      <c r="J223" s="79">
        <v>1525</v>
      </c>
      <c r="K223" s="79">
        <v>2601</v>
      </c>
      <c r="L223" s="2"/>
      <c r="M223" s="2"/>
      <c r="N223" s="88">
        <f>D223-E223</f>
        <v>281</v>
      </c>
      <c r="O223" s="88">
        <f>D223-B223</f>
        <v>55</v>
      </c>
      <c r="P223" s="2"/>
      <c r="Q223" s="112">
        <f>B223*'Exchange Rates'!$B132</f>
        <v>890.8196</v>
      </c>
      <c r="R223" s="112">
        <f>C223*'Exchange Rates'!$B132</f>
        <v>884.9781600000001</v>
      </c>
      <c r="S223" s="112">
        <f>D223*'Exchange Rates'!$B132</f>
        <v>930.9795</v>
      </c>
      <c r="T223" s="112">
        <f>E223*'Exchange Rates'!$B132</f>
        <v>725.7989200000001</v>
      </c>
      <c r="U223" s="112">
        <f>F223*'Exchange Rates'!$B132</f>
        <v>792.2453</v>
      </c>
      <c r="V223" s="112">
        <f>G223*'Exchange Rates'!$B132</f>
        <v>882.05744</v>
      </c>
      <c r="W223" s="112">
        <f>H223*'Exchange Rates'!$B132</f>
        <v>893.0101400000001</v>
      </c>
      <c r="X223" s="112">
        <f>I223*'Exchange Rates'!$B132</f>
        <v>847.7389800000001</v>
      </c>
      <c r="Y223" s="112">
        <f>J223*'Exchange Rates'!$B132</f>
        <v>1113.5245</v>
      </c>
      <c r="Z223" s="112">
        <f>K223*'Exchange Rates'!$B132</f>
        <v>1899.19818</v>
      </c>
      <c r="AA223" s="112">
        <f>L223*'Exchange Rates'!$B132</f>
        <v>0</v>
      </c>
      <c r="AB223" s="2"/>
      <c r="AC223" s="2"/>
      <c r="AD223" s="2"/>
      <c r="AE223" s="112">
        <f>(B223/B$166)*100</f>
        <v>175.0358680057389</v>
      </c>
      <c r="AF223" s="112">
        <f>(C223/C$166)*100</f>
        <v>168.567454798331</v>
      </c>
      <c r="AG223" s="112">
        <f>(D223/D$166)*100</f>
        <v>155.8679706601467</v>
      </c>
      <c r="AH223" s="112">
        <f>(E223/E$166)*100</f>
        <v>165.9432387312187</v>
      </c>
      <c r="AI223" s="112">
        <f>(F223/F$166)*100</f>
        <v>166.156202143951</v>
      </c>
      <c r="AJ223" s="112">
        <f>(G223/G$166)*100</f>
        <v>165.2530779753762</v>
      </c>
      <c r="AK223" s="112">
        <f>(H223/H$166)*100</f>
        <v>216.4601769911505</v>
      </c>
      <c r="AL223" s="112">
        <f>(I223/I$166)*100</f>
        <v>207.3214285714286</v>
      </c>
      <c r="AM223" s="112">
        <f>(J223/J$166)*100</f>
        <v>176.3005780346821</v>
      </c>
      <c r="AN223" s="112">
        <f>(K223/K$166)*100</f>
        <v>80.15408320493066</v>
      </c>
      <c r="AO223" s="2"/>
      <c r="AP223" s="2"/>
      <c r="AQ223" s="112">
        <f>('Main dataset'!D62/'Main dataset'!D$5)*100</f>
        <v>153.5417491096161</v>
      </c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ht="12.75" customHeight="1">
      <c r="A224" s="210">
        <v>40848</v>
      </c>
      <c r="B224" s="79">
        <v>1217</v>
      </c>
      <c r="C224" s="79">
        <v>1248</v>
      </c>
      <c r="D224" s="79">
        <v>1290</v>
      </c>
      <c r="E224" s="79">
        <v>1053</v>
      </c>
      <c r="F224" s="79">
        <v>1298</v>
      </c>
      <c r="G224" s="79">
        <v>1479</v>
      </c>
      <c r="H224" s="79">
        <v>1108</v>
      </c>
      <c r="I224" s="79">
        <v>1110</v>
      </c>
      <c r="J224" s="79">
        <v>1538</v>
      </c>
      <c r="K224" s="79">
        <v>2680</v>
      </c>
      <c r="L224" s="2"/>
      <c r="M224" s="2"/>
      <c r="N224" s="88">
        <f>D224-E224</f>
        <v>237</v>
      </c>
      <c r="O224" s="88">
        <f>D224-B224</f>
        <v>73</v>
      </c>
      <c r="P224" s="2"/>
      <c r="Q224" s="112">
        <f>B224*'Exchange Rates'!$B133</f>
        <v>895.88238</v>
      </c>
      <c r="R224" s="112">
        <f>C224*'Exchange Rates'!$B133</f>
        <v>918.70272</v>
      </c>
      <c r="S224" s="112">
        <f>D224*'Exchange Rates'!$B133</f>
        <v>949.6206</v>
      </c>
      <c r="T224" s="112">
        <f>E224*'Exchange Rates'!$B133</f>
        <v>775.15542</v>
      </c>
      <c r="U224" s="112">
        <f>F224*'Exchange Rates'!$B133</f>
        <v>955.50972</v>
      </c>
      <c r="V224" s="112">
        <f>G224*'Exchange Rates'!$B133</f>
        <v>1088.75106</v>
      </c>
      <c r="W224" s="112">
        <f>H224*'Exchange Rates'!$B133</f>
        <v>815.6431200000001</v>
      </c>
      <c r="X224" s="112">
        <f>I224*'Exchange Rates'!$B133</f>
        <v>817.1154</v>
      </c>
      <c r="Y224" s="112">
        <f>J224*'Exchange Rates'!$B133</f>
        <v>1132.18332</v>
      </c>
      <c r="Z224" s="112">
        <f>K224*'Exchange Rates'!$B133</f>
        <v>1972.8552</v>
      </c>
      <c r="AA224" s="112">
        <f>L224*'Exchange Rates'!$B133</f>
        <v>0</v>
      </c>
      <c r="AB224" s="2"/>
      <c r="AC224" s="2"/>
      <c r="AD224" s="2"/>
      <c r="AE224" s="112">
        <f>(B224/B$166)*100</f>
        <v>174.6054519368723</v>
      </c>
      <c r="AF224" s="112">
        <f>(C224/C$166)*100</f>
        <v>173.5744089012517</v>
      </c>
      <c r="AG224" s="112">
        <f>(D224/D$166)*100</f>
        <v>157.7017114914426</v>
      </c>
      <c r="AH224" s="112">
        <f>(E224/E$166)*100</f>
        <v>175.7929883138564</v>
      </c>
      <c r="AI224" s="112">
        <f>(F224/F$166)*100</f>
        <v>198.7748851454824</v>
      </c>
      <c r="AJ224" s="112">
        <f>(G224/G$166)*100</f>
        <v>202.3255813953488</v>
      </c>
      <c r="AK224" s="112">
        <f>(H224/H$166)*100</f>
        <v>196.1061946902655</v>
      </c>
      <c r="AL224" s="112">
        <f>(I224/I$166)*100</f>
        <v>198.2142857142857</v>
      </c>
      <c r="AM224" s="112">
        <f>(J224/J$166)*100</f>
        <v>177.8034682080925</v>
      </c>
      <c r="AN224" s="112">
        <f>(K224/K$166)*100</f>
        <v>82.58859784283513</v>
      </c>
      <c r="AO224" s="2"/>
      <c r="AP224" s="2"/>
      <c r="AQ224" s="112">
        <f>('Main dataset'!D63/'Main dataset'!D$5)*100</f>
        <v>149.980213692125</v>
      </c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ht="12.75" customHeight="1">
      <c r="A225" s="210">
        <v>40878</v>
      </c>
      <c r="B225" s="79">
        <v>1204</v>
      </c>
      <c r="C225" s="79">
        <v>1190</v>
      </c>
      <c r="D225" s="79">
        <v>1252</v>
      </c>
      <c r="E225" s="79">
        <v>1027</v>
      </c>
      <c r="F225" s="79">
        <v>1367</v>
      </c>
      <c r="G225" s="79">
        <v>1445</v>
      </c>
      <c r="H225" s="79">
        <v>1210</v>
      </c>
      <c r="I225" s="79">
        <v>1202</v>
      </c>
      <c r="J225" s="79">
        <v>1465</v>
      </c>
      <c r="K225" s="79">
        <v>2506</v>
      </c>
      <c r="L225" s="2"/>
      <c r="M225" s="2"/>
      <c r="N225" s="88">
        <f>D225-E225</f>
        <v>225</v>
      </c>
      <c r="O225" s="88">
        <f>D225-B225</f>
        <v>48</v>
      </c>
      <c r="P225" s="2"/>
      <c r="Q225" s="112">
        <f>B225*'Exchange Rates'!$B134</f>
        <v>913.37848</v>
      </c>
      <c r="R225" s="112">
        <f>C225*'Exchange Rates'!$B134</f>
        <v>902.7578</v>
      </c>
      <c r="S225" s="112">
        <f>D225*'Exchange Rates'!$B134</f>
        <v>949.79224</v>
      </c>
      <c r="T225" s="112">
        <f>E225*'Exchange Rates'!$B134</f>
        <v>779.1027399999999</v>
      </c>
      <c r="U225" s="112">
        <f>F225*'Exchange Rates'!$B134</f>
        <v>1037.03354</v>
      </c>
      <c r="V225" s="112">
        <f>G225*'Exchange Rates'!$B134</f>
        <v>1096.2059</v>
      </c>
      <c r="W225" s="112">
        <f>H225*'Exchange Rates'!$B134</f>
        <v>917.9301999999999</v>
      </c>
      <c r="X225" s="112">
        <f>I225*'Exchange Rates'!$B134</f>
        <v>911.86124</v>
      </c>
      <c r="Y225" s="112">
        <f>J225*'Exchange Rates'!$B134</f>
        <v>1111.3783</v>
      </c>
      <c r="Z225" s="112">
        <f>K225*'Exchange Rates'!$B134</f>
        <v>1901.10172</v>
      </c>
      <c r="AA225" s="112">
        <f>L225*'Exchange Rates'!$B134</f>
        <v>0</v>
      </c>
      <c r="AB225" s="2"/>
      <c r="AC225" s="2"/>
      <c r="AD225" s="2"/>
      <c r="AE225" s="112">
        <f>(B225/B$166)*100</f>
        <v>172.7403156384505</v>
      </c>
      <c r="AF225" s="112">
        <f>(C225/C$166)*100</f>
        <v>165.5076495132128</v>
      </c>
      <c r="AG225" s="112">
        <f>(D225/D$166)*100</f>
        <v>153.0562347188264</v>
      </c>
      <c r="AH225" s="112">
        <f>(E225/E$166)*100</f>
        <v>171.4524207011686</v>
      </c>
      <c r="AI225" s="112">
        <f>(F225/F$166)*100</f>
        <v>209.3415007656968</v>
      </c>
      <c r="AJ225" s="112">
        <f>(G225/G$166)*100</f>
        <v>197.6744186046512</v>
      </c>
      <c r="AK225" s="112">
        <f>(H225/H$166)*100</f>
        <v>214.1592920353983</v>
      </c>
      <c r="AL225" s="112">
        <f>(I225/I$166)*100</f>
        <v>214.6428571428571</v>
      </c>
      <c r="AM225" s="112">
        <f>(J225/J$166)*100</f>
        <v>169.364161849711</v>
      </c>
      <c r="AN225" s="112">
        <f>(K225/K$166)*100</f>
        <v>77.22650231124807</v>
      </c>
      <c r="AO225" s="2"/>
      <c r="AP225" s="2"/>
      <c r="AQ225" s="112">
        <f>('Main dataset'!D64/'Main dataset'!D$5)*100</f>
        <v>142.0656905421448</v>
      </c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ht="12.75" customHeight="1">
      <c r="A226" s="210">
        <v>40909</v>
      </c>
      <c r="B226" s="79">
        <v>1218</v>
      </c>
      <c r="C226" s="79">
        <v>1208</v>
      </c>
      <c r="D226" s="79">
        <v>1257</v>
      </c>
      <c r="E226" s="79">
        <v>1061</v>
      </c>
      <c r="F226" s="79">
        <v>1366</v>
      </c>
      <c r="G226" s="79">
        <v>1451</v>
      </c>
      <c r="H226" s="79">
        <v>1191</v>
      </c>
      <c r="I226" s="79">
        <v>1145</v>
      </c>
      <c r="J226" s="79">
        <v>1506</v>
      </c>
      <c r="K226" s="79">
        <v>2304</v>
      </c>
      <c r="L226" s="2"/>
      <c r="M226" s="2"/>
      <c r="N226" s="88">
        <f>D226-E226</f>
        <v>196</v>
      </c>
      <c r="O226" s="88">
        <f>D226-B226</f>
        <v>39</v>
      </c>
      <c r="P226" s="2"/>
      <c r="Q226" s="112">
        <f>B226*'Exchange Rates'!$B135</f>
        <v>944.83914</v>
      </c>
      <c r="R226" s="112">
        <f>C226*'Exchange Rates'!$B135</f>
        <v>937.0818400000001</v>
      </c>
      <c r="S226" s="112">
        <f>D226*'Exchange Rates'!$B135</f>
        <v>975.09261</v>
      </c>
      <c r="T226" s="112">
        <f>E226*'Exchange Rates'!$B135</f>
        <v>823.04953</v>
      </c>
      <c r="U226" s="112">
        <f>F226*'Exchange Rates'!$B135</f>
        <v>1059.64718</v>
      </c>
      <c r="V226" s="112">
        <f>G226*'Exchange Rates'!$B135</f>
        <v>1125.58423</v>
      </c>
      <c r="W226" s="112">
        <f>H226*'Exchange Rates'!$B135</f>
        <v>923.8944300000001</v>
      </c>
      <c r="X226" s="112">
        <f>I226*'Exchange Rates'!$B135</f>
        <v>888.2108500000001</v>
      </c>
      <c r="Y226" s="112">
        <f>J226*'Exchange Rates'!$B135</f>
        <v>1168.24938</v>
      </c>
      <c r="Z226" s="112">
        <f>K226*'Exchange Rates'!$B135</f>
        <v>1787.28192</v>
      </c>
      <c r="AA226" s="112">
        <f>L226*'Exchange Rates'!$B135</f>
        <v>0</v>
      </c>
      <c r="AB226" s="2"/>
      <c r="AC226" s="2"/>
      <c r="AD226" s="2"/>
      <c r="AE226" s="112">
        <f>(B226/B$166)*100</f>
        <v>174.7489239598278</v>
      </c>
      <c r="AF226" s="112">
        <f>(C226/C$166)*100</f>
        <v>168.0111265646732</v>
      </c>
      <c r="AG226" s="112">
        <f>(D226/D$166)*100</f>
        <v>153.6674816625917</v>
      </c>
      <c r="AH226" s="112">
        <f>(E226/E$166)*100</f>
        <v>177.1285475792988</v>
      </c>
      <c r="AI226" s="112">
        <f>(F226/F$166)*100</f>
        <v>209.1883614088821</v>
      </c>
      <c r="AJ226" s="112">
        <f>(G226/G$166)*100</f>
        <v>198.4952120383037</v>
      </c>
      <c r="AK226" s="112">
        <f>(H226/H$166)*100</f>
        <v>210.7964601769912</v>
      </c>
      <c r="AL226" s="112">
        <f>(I226/I$166)*100</f>
        <v>204.4642857142857</v>
      </c>
      <c r="AM226" s="112">
        <f>(J226/J$166)*100</f>
        <v>174.1040462427746</v>
      </c>
      <c r="AN226" s="112">
        <f>(K226/K$166)*100</f>
        <v>71.0015408320493</v>
      </c>
      <c r="AO226" s="2"/>
      <c r="AP226" s="2"/>
      <c r="AQ226" s="112">
        <f>('Main dataset'!D65/'Main dataset'!D$5)*100</f>
        <v>138.5041551246537</v>
      </c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ht="12.75" customHeight="1">
      <c r="A227" s="210">
        <v>40940</v>
      </c>
      <c r="B227" s="79">
        <v>1255</v>
      </c>
      <c r="C227" s="79">
        <v>1249</v>
      </c>
      <c r="D227" s="79">
        <v>1295</v>
      </c>
      <c r="E227" s="79">
        <v>1106</v>
      </c>
      <c r="F227" s="79">
        <v>1362</v>
      </c>
      <c r="G227" s="79">
        <v>1411</v>
      </c>
      <c r="H227" s="79">
        <v>1194</v>
      </c>
      <c r="I227" s="79">
        <v>1120</v>
      </c>
      <c r="J227" s="79">
        <v>1531</v>
      </c>
      <c r="K227" s="79">
        <v>2383</v>
      </c>
      <c r="L227" s="2"/>
      <c r="M227" s="2"/>
      <c r="N227" s="88">
        <f>D227-E227</f>
        <v>189</v>
      </c>
      <c r="O227" s="88">
        <f>D227-B227</f>
        <v>40</v>
      </c>
      <c r="P227" s="2"/>
      <c r="Q227" s="112">
        <f>B227*'Exchange Rates'!$B136</f>
        <v>949.39495</v>
      </c>
      <c r="R227" s="112">
        <f>C227*'Exchange Rates'!$B136</f>
        <v>944.85601</v>
      </c>
      <c r="S227" s="112">
        <f>D227*'Exchange Rates'!$B136</f>
        <v>979.65455</v>
      </c>
      <c r="T227" s="112">
        <f>E227*'Exchange Rates'!$B136</f>
        <v>836.67794</v>
      </c>
      <c r="U227" s="112">
        <f>F227*'Exchange Rates'!$B136</f>
        <v>1030.33938</v>
      </c>
      <c r="V227" s="112">
        <f>G227*'Exchange Rates'!$B136</f>
        <v>1067.40739</v>
      </c>
      <c r="W227" s="112">
        <f>H227*'Exchange Rates'!$B136</f>
        <v>903.24906</v>
      </c>
      <c r="X227" s="112">
        <f>I227*'Exchange Rates'!$B136</f>
        <v>847.2687999999999</v>
      </c>
      <c r="Y227" s="112">
        <f>J227*'Exchange Rates'!$B136</f>
        <v>1158.18619</v>
      </c>
      <c r="Z227" s="112">
        <f>K227*'Exchange Rates'!$B136</f>
        <v>1802.71567</v>
      </c>
      <c r="AA227" s="112">
        <f>L227*'Exchange Rates'!$B136</f>
        <v>0</v>
      </c>
      <c r="AB227" s="2"/>
      <c r="AC227" s="2"/>
      <c r="AD227" s="2"/>
      <c r="AE227" s="112">
        <f>(B227/B$166)*100</f>
        <v>180.0573888091822</v>
      </c>
      <c r="AF227" s="112">
        <f>(C227/C$166)*100</f>
        <v>173.7134909596662</v>
      </c>
      <c r="AG227" s="112">
        <f>(D227/D$166)*100</f>
        <v>158.3129584352078</v>
      </c>
      <c r="AH227" s="112">
        <f>(E227/E$166)*100</f>
        <v>184.6410684474124</v>
      </c>
      <c r="AI227" s="112">
        <f>(F227/F$166)*100</f>
        <v>208.5758039816233</v>
      </c>
      <c r="AJ227" s="112">
        <f>(G227/G$166)*100</f>
        <v>193.0232558139535</v>
      </c>
      <c r="AK227" s="112">
        <f>(H227/H$166)*100</f>
        <v>211.3274336283186</v>
      </c>
      <c r="AL227" s="112">
        <f>(I227/I$166)*100</f>
        <v>200</v>
      </c>
      <c r="AM227" s="112">
        <f>(J227/J$166)*100</f>
        <v>176.9942196531792</v>
      </c>
      <c r="AN227" s="112">
        <f>(K227/K$166)*100</f>
        <v>73.43605546995377</v>
      </c>
      <c r="AO227" s="2"/>
      <c r="AP227" s="2"/>
      <c r="AQ227" s="112">
        <f>('Main dataset'!D66/'Main dataset'!D$5)*100</f>
        <v>133.1618519984171</v>
      </c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ht="12.75" customHeight="1">
      <c r="A228" s="210">
        <v>40969</v>
      </c>
      <c r="B228" s="79">
        <v>1287</v>
      </c>
      <c r="C228" s="79">
        <v>1266</v>
      </c>
      <c r="D228" s="79">
        <v>1292</v>
      </c>
      <c r="E228" s="79">
        <v>1153</v>
      </c>
      <c r="F228" s="79">
        <v>1370</v>
      </c>
      <c r="G228" s="79">
        <v>1338</v>
      </c>
      <c r="H228" s="79">
        <v>1231</v>
      </c>
      <c r="I228" s="79">
        <v>1150</v>
      </c>
      <c r="J228" s="79">
        <v>1580</v>
      </c>
      <c r="K228" s="79">
        <v>2378</v>
      </c>
      <c r="L228" s="2"/>
      <c r="M228" s="2"/>
      <c r="N228" s="88">
        <f>D228-E228</f>
        <v>139</v>
      </c>
      <c r="O228" s="88">
        <f>D228-B228</f>
        <v>5</v>
      </c>
      <c r="P228" s="2"/>
      <c r="Q228" s="112">
        <f>B228*'Exchange Rates'!$B137</f>
        <v>974.19465</v>
      </c>
      <c r="R228" s="112">
        <f>C228*'Exchange Rates'!$B137</f>
        <v>958.2987000000001</v>
      </c>
      <c r="S228" s="112">
        <f>D228*'Exchange Rates'!$B137</f>
        <v>977.9794000000001</v>
      </c>
      <c r="T228" s="112">
        <f>E228*'Exchange Rates'!$B137</f>
        <v>872.7633500000001</v>
      </c>
      <c r="U228" s="112">
        <f>F228*'Exchange Rates'!$B137</f>
        <v>1037.0215</v>
      </c>
      <c r="V228" s="112">
        <f>G228*'Exchange Rates'!$B137</f>
        <v>1012.7991</v>
      </c>
      <c r="W228" s="112">
        <f>H228*'Exchange Rates'!$B137</f>
        <v>931.8054500000001</v>
      </c>
      <c r="X228" s="112">
        <f>I228*'Exchange Rates'!$B137</f>
        <v>870.4925000000001</v>
      </c>
      <c r="Y228" s="112">
        <f>J228*'Exchange Rates'!$B137</f>
        <v>1195.981</v>
      </c>
      <c r="Z228" s="112">
        <f>K228*'Exchange Rates'!$B137</f>
        <v>1800.0271</v>
      </c>
      <c r="AA228" s="112">
        <f>L228*'Exchange Rates'!$B137</f>
        <v>0</v>
      </c>
      <c r="AB228" s="2"/>
      <c r="AC228" s="2"/>
      <c r="AD228" s="2"/>
      <c r="AE228" s="112">
        <f>(B228/B$166)*100</f>
        <v>184.648493543759</v>
      </c>
      <c r="AF228" s="112">
        <f>(C228/C$166)*100</f>
        <v>176.0778859527121</v>
      </c>
      <c r="AG228" s="112">
        <f>(D228/D$166)*100</f>
        <v>157.9462102689487</v>
      </c>
      <c r="AH228" s="112">
        <f>(E228/E$166)*100</f>
        <v>192.4874791318865</v>
      </c>
      <c r="AI228" s="112">
        <f>(F228/F$166)*100</f>
        <v>209.8009188361409</v>
      </c>
      <c r="AJ228" s="112">
        <f>(G228/G$166)*100</f>
        <v>183.0369357045143</v>
      </c>
      <c r="AK228" s="112">
        <f>(H228/H$166)*100</f>
        <v>217.8761061946902</v>
      </c>
      <c r="AL228" s="112">
        <f>(I228/I$166)*100</f>
        <v>205.3571428571428</v>
      </c>
      <c r="AM228" s="112">
        <f>(J228/J$166)*100</f>
        <v>182.6589595375723</v>
      </c>
      <c r="AN228" s="112">
        <f>(K228/K$166)*100</f>
        <v>73.28197226502311</v>
      </c>
      <c r="AO228" s="2"/>
      <c r="AP228" s="2"/>
      <c r="AQ228" s="112">
        <f>('Main dataset'!D67/'Main dataset'!D$5)*100</f>
        <v>125.5639097744361</v>
      </c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ht="12.75" customHeight="1">
      <c r="A229" s="210">
        <v>41000</v>
      </c>
      <c r="B229" s="79">
        <v>1310</v>
      </c>
      <c r="C229" s="79">
        <v>1324</v>
      </c>
      <c r="D229" s="79">
        <v>1305</v>
      </c>
      <c r="E229" s="79">
        <v>1181</v>
      </c>
      <c r="F229" s="79">
        <v>1395</v>
      </c>
      <c r="G229" s="79">
        <v>1348</v>
      </c>
      <c r="H229" s="79">
        <v>1201</v>
      </c>
      <c r="I229" s="79">
        <v>1159</v>
      </c>
      <c r="J229" s="79">
        <v>1650</v>
      </c>
      <c r="K229" s="79">
        <v>2321</v>
      </c>
      <c r="L229" s="2"/>
      <c r="M229" s="2"/>
      <c r="N229" s="88">
        <f>D229-E229</f>
        <v>124</v>
      </c>
      <c r="O229" s="88">
        <f>D229-B229</f>
        <v>-5</v>
      </c>
      <c r="P229" s="2"/>
      <c r="Q229" s="112">
        <f>B229*'Exchange Rates'!$B138</f>
        <v>994.8271000000001</v>
      </c>
      <c r="R229" s="112">
        <f>C229*'Exchange Rates'!$B138</f>
        <v>1005.45884</v>
      </c>
      <c r="S229" s="112">
        <f>D229*'Exchange Rates'!$B138</f>
        <v>991.0300500000001</v>
      </c>
      <c r="T229" s="112">
        <f>E229*'Exchange Rates'!$B138</f>
        <v>896.86321</v>
      </c>
      <c r="U229" s="112">
        <f>F229*'Exchange Rates'!$B138</f>
        <v>1059.37695</v>
      </c>
      <c r="V229" s="112">
        <f>G229*'Exchange Rates'!$B138</f>
        <v>1023.68468</v>
      </c>
      <c r="W229" s="112">
        <f>H229*'Exchange Rates'!$B138</f>
        <v>912.05141</v>
      </c>
      <c r="X229" s="112">
        <f>I229*'Exchange Rates'!$B138</f>
        <v>880.15619</v>
      </c>
      <c r="Y229" s="112">
        <f>J229*'Exchange Rates'!$B138</f>
        <v>1253.0265</v>
      </c>
      <c r="Z229" s="112">
        <f>K229*'Exchange Rates'!$B138</f>
        <v>1762.59061</v>
      </c>
      <c r="AA229" s="112">
        <f>L229*'Exchange Rates'!$B138</f>
        <v>0</v>
      </c>
      <c r="AB229" s="2"/>
      <c r="AC229" s="2"/>
      <c r="AD229" s="2"/>
      <c r="AE229" s="112">
        <f>(B229/B$166)*100</f>
        <v>187.948350071736</v>
      </c>
      <c r="AF229" s="112">
        <f>(C229/C$166)*100</f>
        <v>184.144645340751</v>
      </c>
      <c r="AG229" s="112">
        <f>(D229/D$166)*100</f>
        <v>159.5354523227384</v>
      </c>
      <c r="AH229" s="112">
        <f>(E229/E$166)*100</f>
        <v>197.1619365609349</v>
      </c>
      <c r="AI229" s="112">
        <f>(F229/F$166)*100</f>
        <v>213.6294027565084</v>
      </c>
      <c r="AJ229" s="112">
        <f>(G229/G$166)*100</f>
        <v>184.4049247606019</v>
      </c>
      <c r="AK229" s="112">
        <f>(H229/H$166)*100</f>
        <v>212.5663716814159</v>
      </c>
      <c r="AL229" s="112">
        <f>(I229/I$166)*100</f>
        <v>206.9642857142857</v>
      </c>
      <c r="AM229" s="112">
        <f>(J229/J$166)*100</f>
        <v>190.7514450867052</v>
      </c>
      <c r="AN229" s="112">
        <f>(K229/K$166)*100</f>
        <v>71.52542372881356</v>
      </c>
      <c r="AO229" s="2"/>
      <c r="AP229" s="2"/>
      <c r="AQ229" s="112">
        <f>('Main dataset'!D68/'Main dataset'!D$5)*100</f>
        <v>113.0985358132173</v>
      </c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ht="12.75" customHeight="1">
      <c r="A230" s="210">
        <v>41030</v>
      </c>
      <c r="B230" s="79">
        <v>1218</v>
      </c>
      <c r="C230" s="79">
        <v>1275</v>
      </c>
      <c r="D230" s="79">
        <v>1235</v>
      </c>
      <c r="E230" s="79">
        <v>1085</v>
      </c>
      <c r="F230" s="79">
        <v>1239</v>
      </c>
      <c r="G230" s="79">
        <v>1155</v>
      </c>
      <c r="H230" s="79">
        <v>1276</v>
      </c>
      <c r="I230" s="79">
        <v>1208</v>
      </c>
      <c r="J230" s="79">
        <v>1769</v>
      </c>
      <c r="K230" s="79">
        <v>2241</v>
      </c>
      <c r="L230" s="2"/>
      <c r="M230" s="2"/>
      <c r="N230" s="88">
        <f>D230-E230</f>
        <v>150</v>
      </c>
      <c r="O230" s="88">
        <f>D230-B230</f>
        <v>17</v>
      </c>
      <c r="P230" s="2"/>
      <c r="Q230" s="112">
        <f>B230*'Exchange Rates'!$B139</f>
        <v>948.9438</v>
      </c>
      <c r="R230" s="112">
        <f>C230*'Exchange Rates'!$B139</f>
        <v>993.3525</v>
      </c>
      <c r="S230" s="112">
        <f>D230*'Exchange Rates'!$B139</f>
        <v>962.1885</v>
      </c>
      <c r="T230" s="112">
        <f>E230*'Exchange Rates'!$B139</f>
        <v>845.3235</v>
      </c>
      <c r="U230" s="112">
        <f>F230*'Exchange Rates'!$B139</f>
        <v>965.3049</v>
      </c>
      <c r="V230" s="112">
        <f>G230*'Exchange Rates'!$B139</f>
        <v>899.8605</v>
      </c>
      <c r="W230" s="112">
        <f>H230*'Exchange Rates'!$B139</f>
        <v>994.1316</v>
      </c>
      <c r="X230" s="112">
        <f>I230*'Exchange Rates'!$B139</f>
        <v>941.1528000000001</v>
      </c>
      <c r="Y230" s="112">
        <f>J230*'Exchange Rates'!$B139</f>
        <v>1378.2279</v>
      </c>
      <c r="Z230" s="112">
        <f>K230*'Exchange Rates'!$B139</f>
        <v>1745.9631</v>
      </c>
      <c r="AA230" s="112">
        <f>L230*'Exchange Rates'!$B139</f>
        <v>0</v>
      </c>
      <c r="AB230" s="2"/>
      <c r="AC230" s="2"/>
      <c r="AD230" s="2"/>
      <c r="AE230" s="112">
        <f>(B230/B$166)*100</f>
        <v>174.7489239598278</v>
      </c>
      <c r="AF230" s="112">
        <f>(C230/C$166)*100</f>
        <v>177.3296244784423</v>
      </c>
      <c r="AG230" s="112">
        <f>(D230/D$166)*100</f>
        <v>150.9779951100245</v>
      </c>
      <c r="AH230" s="112">
        <f>(E230/E$166)*100</f>
        <v>181.135225375626</v>
      </c>
      <c r="AI230" s="112">
        <f>(F230/F$166)*100</f>
        <v>189.739663093415</v>
      </c>
      <c r="AJ230" s="112">
        <f>(G230/G$166)*100</f>
        <v>158.0027359781122</v>
      </c>
      <c r="AK230" s="112">
        <f>(H230/H$166)*100</f>
        <v>225.8407079646018</v>
      </c>
      <c r="AL230" s="112">
        <f>(I230/I$166)*100</f>
        <v>215.7142857142857</v>
      </c>
      <c r="AM230" s="112">
        <f>(J230/J$166)*100</f>
        <v>204.5086705202312</v>
      </c>
      <c r="AN230" s="112">
        <f>(K230/K$166)*100</f>
        <v>69.06009244992296</v>
      </c>
      <c r="AO230" s="2"/>
      <c r="AP230" s="2"/>
      <c r="AQ230" s="112">
        <f>('Main dataset'!D69/'Main dataset'!D$5)*100</f>
        <v>103.0866640284923</v>
      </c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ht="12.75" customHeight="1">
      <c r="A231" s="210">
        <v>41061</v>
      </c>
      <c r="B231" s="79">
        <v>1180</v>
      </c>
      <c r="C231" s="79">
        <v>1192</v>
      </c>
      <c r="D231" s="79">
        <v>1185</v>
      </c>
      <c r="E231" s="79">
        <v>999</v>
      </c>
      <c r="F231" s="79">
        <v>1093</v>
      </c>
      <c r="G231" s="79">
        <v>1058</v>
      </c>
      <c r="H231" s="79">
        <v>1133</v>
      </c>
      <c r="I231" s="79">
        <v>1078</v>
      </c>
      <c r="J231" s="79">
        <v>1894</v>
      </c>
      <c r="K231" s="79">
        <v>2222</v>
      </c>
      <c r="L231" s="2"/>
      <c r="M231" s="2"/>
      <c r="N231" s="88">
        <f>D231-E231</f>
        <v>186</v>
      </c>
      <c r="O231" s="88">
        <f>D231-B231</f>
        <v>5</v>
      </c>
      <c r="P231" s="2"/>
      <c r="Q231" s="112">
        <f>B231*'Exchange Rates'!$B140</f>
        <v>941.4984000000001</v>
      </c>
      <c r="R231" s="112">
        <f>C231*'Exchange Rates'!$B140</f>
        <v>951.0729600000001</v>
      </c>
      <c r="S231" s="112">
        <f>D231*'Exchange Rates'!$B140</f>
        <v>945.4878</v>
      </c>
      <c r="T231" s="112">
        <f>E231*'Exchange Rates'!$B140</f>
        <v>797.08212</v>
      </c>
      <c r="U231" s="112">
        <f>F231*'Exchange Rates'!$B140</f>
        <v>872.08284</v>
      </c>
      <c r="V231" s="112">
        <f>G231*'Exchange Rates'!$B140</f>
        <v>844.1570400000001</v>
      </c>
      <c r="W231" s="112">
        <f>H231*'Exchange Rates'!$B140</f>
        <v>903.9980400000001</v>
      </c>
      <c r="X231" s="112">
        <f>I231*'Exchange Rates'!$B140</f>
        <v>860.11464</v>
      </c>
      <c r="Y231" s="112">
        <f>J231*'Exchange Rates'!$B140</f>
        <v>1511.18472</v>
      </c>
      <c r="Z231" s="112">
        <f>K231*'Exchange Rates'!$B140</f>
        <v>1772.88936</v>
      </c>
      <c r="AA231" s="112">
        <f>L231*'Exchange Rates'!$B140</f>
        <v>0</v>
      </c>
      <c r="AB231" s="2"/>
      <c r="AC231" s="2"/>
      <c r="AD231" s="2"/>
      <c r="AE231" s="112">
        <f>(B231/B$166)*100</f>
        <v>169.2969870875179</v>
      </c>
      <c r="AF231" s="112">
        <f>(C231/C$166)*100</f>
        <v>165.7858136300417</v>
      </c>
      <c r="AG231" s="112">
        <f>(D231/D$166)*100</f>
        <v>144.8655256723716</v>
      </c>
      <c r="AH231" s="112">
        <f>(E231/E$166)*100</f>
        <v>166.7779632721202</v>
      </c>
      <c r="AI231" s="112">
        <f>(F231/F$166)*100</f>
        <v>167.3813169984686</v>
      </c>
      <c r="AJ231" s="112">
        <f>(G231/G$166)*100</f>
        <v>144.7332421340629</v>
      </c>
      <c r="AK231" s="112">
        <f>(H231/H$166)*100</f>
        <v>200.5309734513274</v>
      </c>
      <c r="AL231" s="112">
        <f>(I231/I$166)*100</f>
        <v>192.5</v>
      </c>
      <c r="AM231" s="112">
        <f>(J231/J$166)*100</f>
        <v>218.9595375722544</v>
      </c>
      <c r="AN231" s="112">
        <f>(K231/K$166)*100</f>
        <v>68.47457627118644</v>
      </c>
      <c r="AO231" s="2"/>
      <c r="AP231" s="2"/>
      <c r="AQ231" s="112">
        <f>('Main dataset'!D70/'Main dataset'!D$5)*100</f>
        <v>106.9252077562327</v>
      </c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ht="12.75" customHeight="1">
      <c r="A232" s="210">
        <v>41091</v>
      </c>
      <c r="B232" s="79">
        <v>1239</v>
      </c>
      <c r="C232" s="79">
        <v>1258</v>
      </c>
      <c r="D232" s="79">
        <v>1212</v>
      </c>
      <c r="E232" s="79">
        <v>1015</v>
      </c>
      <c r="F232" s="79">
        <v>1067</v>
      </c>
      <c r="G232" s="79">
        <v>1070</v>
      </c>
      <c r="H232" s="79">
        <v>1143</v>
      </c>
      <c r="I232" s="79">
        <v>1085</v>
      </c>
      <c r="J232" s="79">
        <v>2050</v>
      </c>
      <c r="K232" s="79">
        <v>2243</v>
      </c>
      <c r="L232" s="2"/>
      <c r="M232" s="2"/>
      <c r="N232" s="88">
        <f>D232-E232</f>
        <v>197</v>
      </c>
      <c r="O232" s="88">
        <f>D232-B232</f>
        <v>-27</v>
      </c>
      <c r="P232" s="2"/>
      <c r="Q232" s="112">
        <f>B232*'Exchange Rates'!$B141</f>
        <v>1006.76184</v>
      </c>
      <c r="R232" s="112">
        <f>C232*'Exchange Rates'!$B141</f>
        <v>1022.20048</v>
      </c>
      <c r="S232" s="112">
        <f>D232*'Exchange Rates'!$B141</f>
        <v>984.8227199999999</v>
      </c>
      <c r="T232" s="112">
        <f>E232*'Exchange Rates'!$B141</f>
        <v>824.7483999999999</v>
      </c>
      <c r="U232" s="112">
        <f>F232*'Exchange Rates'!$B141</f>
        <v>867.0015199999999</v>
      </c>
      <c r="V232" s="112">
        <f>G232*'Exchange Rates'!$B141</f>
        <v>869.4391999999999</v>
      </c>
      <c r="W232" s="112">
        <f>H232*'Exchange Rates'!$B141</f>
        <v>928.75608</v>
      </c>
      <c r="X232" s="112">
        <f>I232*'Exchange Rates'!$B141</f>
        <v>881.6275999999999</v>
      </c>
      <c r="Y232" s="112">
        <f>J232*'Exchange Rates'!$B141</f>
        <v>1665.748</v>
      </c>
      <c r="Z232" s="112">
        <f>K232*'Exchange Rates'!$B141</f>
        <v>1822.57208</v>
      </c>
      <c r="AA232" s="112">
        <f>L232*'Exchange Rates'!$B141</f>
        <v>0</v>
      </c>
      <c r="AB232" s="2"/>
      <c r="AC232" s="2"/>
      <c r="AD232" s="2"/>
      <c r="AE232" s="112">
        <f>(B232/B$166)*100</f>
        <v>177.7618364418938</v>
      </c>
      <c r="AF232" s="112">
        <f>(C232/C$166)*100</f>
        <v>174.9652294853964</v>
      </c>
      <c r="AG232" s="112">
        <f>(D232/D$166)*100</f>
        <v>148.1662591687042</v>
      </c>
      <c r="AH232" s="112">
        <f>(E232/E$166)*100</f>
        <v>169.449081803005</v>
      </c>
      <c r="AI232" s="112">
        <f>(F232/F$166)*100</f>
        <v>163.3996937212864</v>
      </c>
      <c r="AJ232" s="112">
        <f>(G232/G$166)*100</f>
        <v>146.374829001368</v>
      </c>
      <c r="AK232" s="112">
        <f>(H232/H$166)*100</f>
        <v>202.3008849557522</v>
      </c>
      <c r="AL232" s="112">
        <f>(I232/I$166)*100</f>
        <v>193.75</v>
      </c>
      <c r="AM232" s="112">
        <f>(J232/J$166)*100</f>
        <v>236.9942196531792</v>
      </c>
      <c r="AN232" s="112">
        <f>(K232/K$166)*100</f>
        <v>69.12172573189522</v>
      </c>
      <c r="AO232" s="2"/>
      <c r="AP232" s="2"/>
      <c r="AQ232" s="112">
        <f>('Main dataset'!D71/'Main dataset'!D$5)*100</f>
        <v>108.785120696478</v>
      </c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ht="12.75" customHeight="1">
      <c r="A233" s="210">
        <v>41122</v>
      </c>
      <c r="B233" s="79">
        <v>1252</v>
      </c>
      <c r="C233" s="79">
        <v>1300</v>
      </c>
      <c r="D233" s="79">
        <v>1232</v>
      </c>
      <c r="E233" s="79">
        <v>997</v>
      </c>
      <c r="F233" s="79">
        <v>1008</v>
      </c>
      <c r="G233" s="79">
        <v>1001</v>
      </c>
      <c r="H233" s="79">
        <v>1120</v>
      </c>
      <c r="I233" s="79">
        <v>1086</v>
      </c>
      <c r="J233" s="79">
        <v>2055</v>
      </c>
      <c r="K233" s="79">
        <v>2738</v>
      </c>
      <c r="L233" s="2"/>
      <c r="M233" s="2"/>
      <c r="N233" s="88">
        <f>D233-E233</f>
        <v>235</v>
      </c>
      <c r="O233" s="88">
        <f>D233-B233</f>
        <v>-20</v>
      </c>
      <c r="P233" s="2"/>
      <c r="Q233" s="112">
        <f>B233*'Exchange Rates'!$B142</f>
        <v>1011.06512</v>
      </c>
      <c r="R233" s="112">
        <f>C233*'Exchange Rates'!$B142</f>
        <v>1049.828</v>
      </c>
      <c r="S233" s="112">
        <f>D233*'Exchange Rates'!$B142</f>
        <v>994.91392</v>
      </c>
      <c r="T233" s="112">
        <f>E233*'Exchange Rates'!$B142</f>
        <v>805.1373199999999</v>
      </c>
      <c r="U233" s="112">
        <f>F233*'Exchange Rates'!$B142</f>
        <v>814.0204799999999</v>
      </c>
      <c r="V233" s="112">
        <f>G233*'Exchange Rates'!$B142</f>
        <v>808.3675599999999</v>
      </c>
      <c r="W233" s="112">
        <f>H233*'Exchange Rates'!$B142</f>
        <v>904.4671999999999</v>
      </c>
      <c r="X233" s="112">
        <f>I233*'Exchange Rates'!$B142</f>
        <v>877.0101599999999</v>
      </c>
      <c r="Y233" s="112">
        <f>J233*'Exchange Rates'!$B142</f>
        <v>1659.5358</v>
      </c>
      <c r="Z233" s="112">
        <f>K233*'Exchange Rates'!$B142</f>
        <v>2211.09928</v>
      </c>
      <c r="AA233" s="112">
        <f>L233*'Exchange Rates'!$B142</f>
        <v>0</v>
      </c>
      <c r="AB233" s="2"/>
      <c r="AC233" s="2"/>
      <c r="AD233" s="2"/>
      <c r="AE233" s="112">
        <f>(B233/B$166)*100</f>
        <v>179.6269727403156</v>
      </c>
      <c r="AF233" s="112">
        <f>(C233/C$166)*100</f>
        <v>180.8066759388039</v>
      </c>
      <c r="AG233" s="112">
        <f>(D233/D$166)*100</f>
        <v>150.6112469437653</v>
      </c>
      <c r="AH233" s="112">
        <f>(E233/E$166)*100</f>
        <v>166.4440734557596</v>
      </c>
      <c r="AI233" s="112">
        <f>(F233/F$166)*100</f>
        <v>154.364471669219</v>
      </c>
      <c r="AJ233" s="112">
        <f>(G233/G$166)*100</f>
        <v>136.9357045143639</v>
      </c>
      <c r="AK233" s="112">
        <f>(H233/H$166)*100</f>
        <v>198.2300884955752</v>
      </c>
      <c r="AL233" s="112">
        <f>(I233/I$166)*100</f>
        <v>193.9285714285714</v>
      </c>
      <c r="AM233" s="112">
        <f>(J233/J$166)*100</f>
        <v>237.5722543352601</v>
      </c>
      <c r="AN233" s="112">
        <f>(K233/K$166)*100</f>
        <v>84.37596302003082</v>
      </c>
      <c r="AO233" s="2"/>
      <c r="AP233" s="2"/>
      <c r="AQ233" s="112">
        <f>('Main dataset'!D72/'Main dataset'!D$5)*100</f>
        <v>113.8899881282153</v>
      </c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ht="12.75" customHeight="1">
      <c r="A234" s="210">
        <v>41153</v>
      </c>
      <c r="B234" s="79">
        <v>1283</v>
      </c>
      <c r="C234" s="79">
        <v>1331</v>
      </c>
      <c r="D234" s="79">
        <v>1271</v>
      </c>
      <c r="E234" s="79">
        <v>967</v>
      </c>
      <c r="F234" s="79">
        <v>984</v>
      </c>
      <c r="G234" s="79">
        <v>967</v>
      </c>
      <c r="H234" s="79">
        <v>1106</v>
      </c>
      <c r="I234" s="79">
        <v>1103</v>
      </c>
      <c r="J234" s="79">
        <v>2056</v>
      </c>
      <c r="K234" s="79">
        <v>3261</v>
      </c>
      <c r="L234" s="2"/>
      <c r="M234" s="2"/>
      <c r="N234" s="88">
        <f>D234-E234</f>
        <v>304</v>
      </c>
      <c r="O234" s="88">
        <f>D234-B234</f>
        <v>-12</v>
      </c>
      <c r="P234" s="2"/>
      <c r="Q234" s="112">
        <f>B234*'Exchange Rates'!$B143</f>
        <v>998.36645</v>
      </c>
      <c r="R234" s="112">
        <f>C234*'Exchange Rates'!$B143</f>
        <v>1035.71765</v>
      </c>
      <c r="S234" s="112">
        <f>D234*'Exchange Rates'!$B143</f>
        <v>989.02865</v>
      </c>
      <c r="T234" s="112">
        <f>E234*'Exchange Rates'!$B143</f>
        <v>752.47105</v>
      </c>
      <c r="U234" s="112">
        <f>F234*'Exchange Rates'!$B143</f>
        <v>765.6996</v>
      </c>
      <c r="V234" s="112">
        <f>G234*'Exchange Rates'!$B143</f>
        <v>752.47105</v>
      </c>
      <c r="W234" s="112">
        <f>H234*'Exchange Rates'!$B143</f>
        <v>860.6339</v>
      </c>
      <c r="X234" s="112">
        <f>I234*'Exchange Rates'!$B143</f>
        <v>858.29945</v>
      </c>
      <c r="Y234" s="112">
        <f>J234*'Exchange Rates'!$B143</f>
        <v>1599.8764</v>
      </c>
      <c r="Z234" s="112">
        <f>K234*'Exchange Rates'!$B143</f>
        <v>2537.54715</v>
      </c>
      <c r="AA234" s="112">
        <f>L234*'Exchange Rates'!$B143</f>
        <v>0</v>
      </c>
      <c r="AB234" s="2"/>
      <c r="AC234" s="2"/>
      <c r="AD234" s="2"/>
      <c r="AE234" s="112">
        <f>(B234/B$166)*100</f>
        <v>184.0746054519369</v>
      </c>
      <c r="AF234" s="112">
        <f>(C234/C$166)*100</f>
        <v>185.1182197496523</v>
      </c>
      <c r="AG234" s="112">
        <f>(D234/D$166)*100</f>
        <v>155.3789731051345</v>
      </c>
      <c r="AH234" s="112">
        <f>(E234/E$166)*100</f>
        <v>161.4357262103506</v>
      </c>
      <c r="AI234" s="112">
        <f>(F234/F$166)*100</f>
        <v>150.6891271056662</v>
      </c>
      <c r="AJ234" s="112">
        <f>(G234/G$166)*100</f>
        <v>132.2845417236662</v>
      </c>
      <c r="AK234" s="112">
        <f>(H234/H$166)*100</f>
        <v>195.7522123893805</v>
      </c>
      <c r="AL234" s="112">
        <f>(I234/I$166)*100</f>
        <v>196.9642857142857</v>
      </c>
      <c r="AM234" s="112">
        <f>(J234/J$166)*100</f>
        <v>237.6878612716763</v>
      </c>
      <c r="AN234" s="112">
        <f>(K234/K$166)*100</f>
        <v>100.4930662557781</v>
      </c>
      <c r="AO234" s="2"/>
      <c r="AP234" s="2"/>
      <c r="AQ234" s="112">
        <f>('Main dataset'!D73/'Main dataset'!D$5)*100</f>
        <v>123.2291254451919</v>
      </c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ht="12.75" customHeight="1">
      <c r="A235" s="210">
        <v>41183</v>
      </c>
      <c r="B235" s="79">
        <v>1175</v>
      </c>
      <c r="C235" s="79">
        <v>1245</v>
      </c>
      <c r="D235" s="79">
        <v>1217</v>
      </c>
      <c r="E235" s="79">
        <v>839</v>
      </c>
      <c r="F235" s="79">
        <v>862</v>
      </c>
      <c r="G235" s="79">
        <v>898</v>
      </c>
      <c r="H235" s="79">
        <v>1013</v>
      </c>
      <c r="I235" s="79">
        <v>1021</v>
      </c>
      <c r="J235" s="79">
        <v>2025</v>
      </c>
      <c r="K235" s="79">
        <v>3287</v>
      </c>
      <c r="L235" s="2"/>
      <c r="M235" s="2"/>
      <c r="N235" s="88">
        <f>D235-E235</f>
        <v>378</v>
      </c>
      <c r="O235" s="88">
        <f>D235-B235</f>
        <v>42</v>
      </c>
      <c r="P235" s="2"/>
      <c r="Q235" s="112">
        <f>B235*'Exchange Rates'!$B144</f>
        <v>906.066</v>
      </c>
      <c r="R235" s="112">
        <f>C235*'Exchange Rates'!$B144</f>
        <v>960.0444</v>
      </c>
      <c r="S235" s="112">
        <f>D235*'Exchange Rates'!$B144</f>
        <v>938.45304</v>
      </c>
      <c r="T235" s="112">
        <f>E235*'Exchange Rates'!$B144</f>
        <v>646.96968</v>
      </c>
      <c r="U235" s="112">
        <f>F235*'Exchange Rates'!$B144</f>
        <v>664.7054400000001</v>
      </c>
      <c r="V235" s="112">
        <f>G235*'Exchange Rates'!$B144</f>
        <v>692.46576</v>
      </c>
      <c r="W235" s="112">
        <f>H235*'Exchange Rates'!$B144</f>
        <v>781.1445600000001</v>
      </c>
      <c r="X235" s="112">
        <f>I235*'Exchange Rates'!$B144</f>
        <v>787.31352</v>
      </c>
      <c r="Y235" s="112">
        <f>J235*'Exchange Rates'!$B144</f>
        <v>1561.518</v>
      </c>
      <c r="Z235" s="112">
        <f>K235*'Exchange Rates'!$B144</f>
        <v>2534.67144</v>
      </c>
      <c r="AA235" s="112">
        <f>L235*'Exchange Rates'!$B144</f>
        <v>0</v>
      </c>
      <c r="AB235" s="2"/>
      <c r="AC235" s="2"/>
      <c r="AD235" s="2"/>
      <c r="AE235" s="112">
        <f>(B235/B$166)*100</f>
        <v>168.5796269727403</v>
      </c>
      <c r="AF235" s="112">
        <f>(C235/C$166)*100</f>
        <v>173.1571627260084</v>
      </c>
      <c r="AG235" s="112">
        <f>(D235/D$166)*100</f>
        <v>148.7775061124694</v>
      </c>
      <c r="AH235" s="112">
        <f>(E235/E$166)*100</f>
        <v>140.0667779632721</v>
      </c>
      <c r="AI235" s="112">
        <f>(F235/F$166)*100</f>
        <v>132.0061255742726</v>
      </c>
      <c r="AJ235" s="112">
        <f>(G235/G$166)*100</f>
        <v>122.8454172366621</v>
      </c>
      <c r="AK235" s="112">
        <f>(H235/H$166)*100</f>
        <v>179.2920353982301</v>
      </c>
      <c r="AL235" s="112">
        <f>(I235/I$166)*100</f>
        <v>182.3214285714286</v>
      </c>
      <c r="AM235" s="112">
        <f>(J235/J$166)*100</f>
        <v>234.1040462427746</v>
      </c>
      <c r="AN235" s="112">
        <f>(K235/K$166)*100</f>
        <v>101.2942989214176</v>
      </c>
      <c r="AO235" s="2"/>
      <c r="AP235" s="2"/>
      <c r="AQ235" s="112">
        <f>('Main dataset'!D74/'Main dataset'!D$5)*100</f>
        <v>125.8409180846854</v>
      </c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ht="12.75" customHeight="1">
      <c r="A236" s="210">
        <v>41214</v>
      </c>
      <c r="B236" s="79">
        <v>1135</v>
      </c>
      <c r="C236" s="79">
        <v>1237</v>
      </c>
      <c r="D236" s="79">
        <v>1188</v>
      </c>
      <c r="E236" s="79">
        <v>813</v>
      </c>
      <c r="F236" s="79">
        <v>815</v>
      </c>
      <c r="G236" s="79">
        <v>848</v>
      </c>
      <c r="H236" s="79">
        <v>944</v>
      </c>
      <c r="I236" s="79">
        <v>928</v>
      </c>
      <c r="J236" s="79">
        <v>2225</v>
      </c>
      <c r="K236" s="79">
        <v>3177</v>
      </c>
      <c r="L236" s="2"/>
      <c r="M236" s="2"/>
      <c r="N236" s="88">
        <f>D236-E236</f>
        <v>375</v>
      </c>
      <c r="O236" s="88">
        <f>D236-B236</f>
        <v>53</v>
      </c>
      <c r="P236" s="2"/>
      <c r="Q236" s="112">
        <f>B236*'Exchange Rates'!$B145</f>
        <v>884.8687</v>
      </c>
      <c r="R236" s="112">
        <f>C236*'Exchange Rates'!$B145</f>
        <v>964.38994</v>
      </c>
      <c r="S236" s="112">
        <f>D236*'Exchange Rates'!$B145</f>
        <v>926.1885599999999</v>
      </c>
      <c r="T236" s="112">
        <f>E236*'Exchange Rates'!$B145</f>
        <v>633.83106</v>
      </c>
      <c r="U236" s="112">
        <f>F236*'Exchange Rates'!$B145</f>
        <v>635.3903</v>
      </c>
      <c r="V236" s="112">
        <f>G236*'Exchange Rates'!$B145</f>
        <v>661.11776</v>
      </c>
      <c r="W236" s="112">
        <f>H236*'Exchange Rates'!$B145</f>
        <v>735.96128</v>
      </c>
      <c r="X236" s="112">
        <f>I236*'Exchange Rates'!$B145</f>
        <v>723.48736</v>
      </c>
      <c r="Y236" s="112">
        <f>J236*'Exchange Rates'!$B145</f>
        <v>1734.6545</v>
      </c>
      <c r="Z236" s="112">
        <f>K236*'Exchange Rates'!$B145</f>
        <v>2476.85274</v>
      </c>
      <c r="AA236" s="112">
        <f>L236*'Exchange Rates'!$B145</f>
        <v>0</v>
      </c>
      <c r="AB236" s="2"/>
      <c r="AC236" s="2"/>
      <c r="AD236" s="2"/>
      <c r="AE236" s="112">
        <f>(B236/B$166)*100</f>
        <v>162.8407460545194</v>
      </c>
      <c r="AF236" s="112">
        <f>(C236/C$166)*100</f>
        <v>172.0445062586926</v>
      </c>
      <c r="AG236" s="112">
        <f>(D236/D$166)*100</f>
        <v>145.2322738386308</v>
      </c>
      <c r="AH236" s="112">
        <f>(E236/E$166)*100</f>
        <v>135.7262103505843</v>
      </c>
      <c r="AI236" s="112">
        <f>(F236/F$166)*100</f>
        <v>124.8085758039816</v>
      </c>
      <c r="AJ236" s="112">
        <f>(G236/G$166)*100</f>
        <v>116.0054719562244</v>
      </c>
      <c r="AK236" s="112">
        <f>(H236/H$166)*100</f>
        <v>167.0796460176991</v>
      </c>
      <c r="AL236" s="112">
        <f>(I236/I$166)*100</f>
        <v>165.7142857142857</v>
      </c>
      <c r="AM236" s="112">
        <f>(J236/J$166)*100</f>
        <v>257.2254335260116</v>
      </c>
      <c r="AN236" s="112">
        <f>(K236/K$166)*100</f>
        <v>97.90446841294299</v>
      </c>
      <c r="AO236" s="2"/>
      <c r="AP236" s="2"/>
      <c r="AQ236" s="112">
        <f>('Main dataset'!D75/'Main dataset'!D$5)*100</f>
        <v>129.3233082706767</v>
      </c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ht="12.75" customHeight="1">
      <c r="A237" s="210">
        <v>41244</v>
      </c>
      <c r="B237" s="79">
        <v>1163</v>
      </c>
      <c r="C237" s="79">
        <v>1269</v>
      </c>
      <c r="D237" s="79">
        <v>1190</v>
      </c>
      <c r="E237" s="79">
        <v>776</v>
      </c>
      <c r="F237" s="79">
        <v>762</v>
      </c>
      <c r="G237" s="79">
        <v>785</v>
      </c>
      <c r="H237" s="79">
        <v>965</v>
      </c>
      <c r="I237" s="79">
        <v>940</v>
      </c>
      <c r="J237" s="79">
        <v>2325</v>
      </c>
      <c r="K237" s="79">
        <v>3247</v>
      </c>
      <c r="L237" s="2"/>
      <c r="M237" s="2"/>
      <c r="N237" s="88">
        <f>D237-E237</f>
        <v>414</v>
      </c>
      <c r="O237" s="88">
        <f>D237-B237</f>
        <v>27</v>
      </c>
      <c r="P237" s="2"/>
      <c r="Q237" s="112">
        <f>B237*'Exchange Rates'!$B146</f>
        <v>887.4853000000001</v>
      </c>
      <c r="R237" s="112">
        <f>C237*'Exchange Rates'!$B146</f>
        <v>968.3739</v>
      </c>
      <c r="S237" s="112">
        <f>D237*'Exchange Rates'!$B146</f>
        <v>908.0890000000001</v>
      </c>
      <c r="T237" s="112">
        <f>E237*'Exchange Rates'!$B146</f>
        <v>592.1656</v>
      </c>
      <c r="U237" s="112">
        <f>F237*'Exchange Rates'!$B146</f>
        <v>581.4822</v>
      </c>
      <c r="V237" s="112">
        <f>G237*'Exchange Rates'!$B146</f>
        <v>599.0335</v>
      </c>
      <c r="W237" s="112">
        <f>H237*'Exchange Rates'!$B146</f>
        <v>736.3915</v>
      </c>
      <c r="X237" s="112">
        <f>I237*'Exchange Rates'!$B146</f>
        <v>717.314</v>
      </c>
      <c r="Y237" s="112">
        <f>J237*'Exchange Rates'!$B146</f>
        <v>1774.2075</v>
      </c>
      <c r="Z237" s="112">
        <f>K237*'Exchange Rates'!$B146</f>
        <v>2477.7857</v>
      </c>
      <c r="AA237" s="112">
        <f>L237*'Exchange Rates'!$B146</f>
        <v>0</v>
      </c>
      <c r="AB237" s="2"/>
      <c r="AC237" s="2"/>
      <c r="AD237" s="2"/>
      <c r="AE237" s="112">
        <f>(B237/B$166)*100</f>
        <v>166.857962697274</v>
      </c>
      <c r="AF237" s="112">
        <f>(C237/C$166)*100</f>
        <v>176.4951321279555</v>
      </c>
      <c r="AG237" s="112">
        <f>(D237/D$166)*100</f>
        <v>145.4767726161369</v>
      </c>
      <c r="AH237" s="112">
        <f>(E237/E$166)*100</f>
        <v>129.5492487479132</v>
      </c>
      <c r="AI237" s="112">
        <f>(F237/F$166)*100</f>
        <v>116.6921898928025</v>
      </c>
      <c r="AJ237" s="112">
        <f>(G237/G$166)*100</f>
        <v>107.3871409028728</v>
      </c>
      <c r="AK237" s="112">
        <f>(H237/H$166)*100</f>
        <v>170.7964601769912</v>
      </c>
      <c r="AL237" s="112">
        <f>(I237/I$166)*100</f>
        <v>167.8571428571429</v>
      </c>
      <c r="AM237" s="112">
        <f>(J237/J$166)*100</f>
        <v>268.786127167630</v>
      </c>
      <c r="AN237" s="112">
        <f>(K237/K$166)*100</f>
        <v>100.0616332819723</v>
      </c>
      <c r="AO237" s="2"/>
      <c r="AP237" s="2"/>
      <c r="AQ237" s="112">
        <f>('Main dataset'!D76/'Main dataset'!D$5)*100</f>
        <v>133.597150771666</v>
      </c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ht="12.75" customHeight="1">
      <c r="A238" s="210">
        <v>41275</v>
      </c>
      <c r="B238" s="79">
        <v>1190</v>
      </c>
      <c r="C238" s="79">
        <v>1269</v>
      </c>
      <c r="D238" s="79">
        <v>1214</v>
      </c>
      <c r="E238" s="79">
        <v>841</v>
      </c>
      <c r="F238" s="79">
        <v>795</v>
      </c>
      <c r="G238" s="79">
        <v>829</v>
      </c>
      <c r="H238" s="79">
        <v>1016</v>
      </c>
      <c r="I238" s="79">
        <v>991</v>
      </c>
      <c r="J238" s="79">
        <v>2300</v>
      </c>
      <c r="K238" s="79">
        <v>3844</v>
      </c>
      <c r="L238" s="2"/>
      <c r="M238" s="2"/>
      <c r="N238" s="88">
        <f>D238-E238</f>
        <v>373</v>
      </c>
      <c r="O238" s="88">
        <f>D238-B238</f>
        <v>24</v>
      </c>
      <c r="P238" s="2"/>
      <c r="Q238" s="112">
        <f>B238*'Exchange Rates'!$B147</f>
        <v>896.2604000000001</v>
      </c>
      <c r="R238" s="112">
        <f>C238*'Exchange Rates'!$B147</f>
        <v>955.7600400000001</v>
      </c>
      <c r="S238" s="112">
        <f>D238*'Exchange Rates'!$B147</f>
        <v>914.3362400000001</v>
      </c>
      <c r="T238" s="112">
        <f>E238*'Exchange Rates'!$B147</f>
        <v>633.40756</v>
      </c>
      <c r="U238" s="112">
        <f>F238*'Exchange Rates'!$B147</f>
        <v>598.7622</v>
      </c>
      <c r="V238" s="112">
        <f>G238*'Exchange Rates'!$B147</f>
        <v>624.36964</v>
      </c>
      <c r="W238" s="112">
        <f>H238*'Exchange Rates'!$B147</f>
        <v>765.2105600000001</v>
      </c>
      <c r="X238" s="112">
        <f>I238*'Exchange Rates'!$B147</f>
        <v>746.38156</v>
      </c>
      <c r="Y238" s="112">
        <f>J238*'Exchange Rates'!$B147</f>
        <v>1732.268</v>
      </c>
      <c r="Z238" s="112">
        <f>K238*'Exchange Rates'!$B147</f>
        <v>2895.14704</v>
      </c>
      <c r="AA238" s="112">
        <f>L238*'Exchange Rates'!$B147</f>
        <v>0</v>
      </c>
      <c r="AB238" s="2"/>
      <c r="AC238" s="2"/>
      <c r="AD238" s="2"/>
      <c r="AE238" s="112">
        <f>(B238/B$166)*100</f>
        <v>170.7317073170732</v>
      </c>
      <c r="AF238" s="112">
        <f>(C238/C$166)*100</f>
        <v>176.4951321279555</v>
      </c>
      <c r="AG238" s="112">
        <f>(D238/D$166)*100</f>
        <v>148.4107579462103</v>
      </c>
      <c r="AH238" s="112">
        <f>(E238/E$166)*100</f>
        <v>140.4006677796327</v>
      </c>
      <c r="AI238" s="112">
        <f>(F238/F$166)*100</f>
        <v>121.7457886676876</v>
      </c>
      <c r="AJ238" s="112">
        <f>(G238/G$166)*100</f>
        <v>113.406292749658</v>
      </c>
      <c r="AK238" s="112">
        <f>(H238/H$166)*100</f>
        <v>179.8230088495575</v>
      </c>
      <c r="AL238" s="112">
        <f>(I238/I$166)*100</f>
        <v>176.9642857142857</v>
      </c>
      <c r="AM238" s="112">
        <f>(J238/J$166)*100</f>
        <v>265.8959537572254</v>
      </c>
      <c r="AN238" s="112">
        <f>(K238/K$166)*100</f>
        <v>118.4591679506934</v>
      </c>
      <c r="AO238" s="2"/>
      <c r="AP238" s="2"/>
      <c r="AQ238" s="112">
        <f>('Main dataset'!D77/'Main dataset'!D$5)*100</f>
        <v>132.014246141670</v>
      </c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ht="12.75" customHeight="1">
      <c r="A239" s="210">
        <v>41306</v>
      </c>
      <c r="B239" s="79">
        <v>1175</v>
      </c>
      <c r="C239" s="79">
        <v>1275</v>
      </c>
      <c r="D239" s="79">
        <v>1225</v>
      </c>
      <c r="E239" s="79">
        <v>863</v>
      </c>
      <c r="F239" s="79">
        <v>845</v>
      </c>
      <c r="G239" s="79">
        <v>861</v>
      </c>
      <c r="H239" s="79">
        <v>989</v>
      </c>
      <c r="I239" s="79">
        <v>1020</v>
      </c>
      <c r="J239" s="79">
        <v>2225</v>
      </c>
      <c r="K239" s="79">
        <v>3936</v>
      </c>
      <c r="L239" s="2"/>
      <c r="M239" s="2"/>
      <c r="N239" s="88">
        <f>D239-E239</f>
        <v>362</v>
      </c>
      <c r="O239" s="88">
        <f>D239-B239</f>
        <v>50</v>
      </c>
      <c r="P239" s="2"/>
      <c r="Q239" s="112">
        <f>B239*'Exchange Rates'!$B148</f>
        <v>878.1362499999999</v>
      </c>
      <c r="R239" s="112">
        <f>C239*'Exchange Rates'!$B148</f>
        <v>952.8712499999999</v>
      </c>
      <c r="S239" s="112">
        <f>D239*'Exchange Rates'!$B148</f>
        <v>915.50375</v>
      </c>
      <c r="T239" s="112">
        <f>E239*'Exchange Rates'!$B148</f>
        <v>644.96305</v>
      </c>
      <c r="U239" s="112">
        <f>F239*'Exchange Rates'!$B148</f>
        <v>631.5107499999999</v>
      </c>
      <c r="V239" s="112">
        <f>G239*'Exchange Rates'!$B148</f>
        <v>643.46835</v>
      </c>
      <c r="W239" s="112">
        <f>H239*'Exchange Rates'!$B148</f>
        <v>739.12915</v>
      </c>
      <c r="X239" s="112">
        <f>I239*'Exchange Rates'!$B148</f>
        <v>762.2969999999999</v>
      </c>
      <c r="Y239" s="112">
        <f>J239*'Exchange Rates'!$B148</f>
        <v>1662.85375</v>
      </c>
      <c r="Z239" s="112">
        <f>K239*'Exchange Rates'!$B148</f>
        <v>2941.5696</v>
      </c>
      <c r="AA239" s="112">
        <f>L239*'Exchange Rates'!$B148</f>
        <v>0</v>
      </c>
      <c r="AB239" s="2"/>
      <c r="AC239" s="2"/>
      <c r="AD239" s="2"/>
      <c r="AE239" s="112">
        <f>(B239/B$166)*100</f>
        <v>168.5796269727403</v>
      </c>
      <c r="AF239" s="112">
        <f>(C239/C$166)*100</f>
        <v>177.3296244784423</v>
      </c>
      <c r="AG239" s="112">
        <f>(D239/D$166)*100</f>
        <v>149.7555012224939</v>
      </c>
      <c r="AH239" s="112">
        <f>(E239/E$166)*100</f>
        <v>144.0734557595993</v>
      </c>
      <c r="AI239" s="112">
        <f>(F239/F$166)*100</f>
        <v>129.4027565084227</v>
      </c>
      <c r="AJ239" s="112">
        <f>(G239/G$166)*100</f>
        <v>117.7838577291382</v>
      </c>
      <c r="AK239" s="112">
        <f>(H239/H$166)*100</f>
        <v>175.0442477876106</v>
      </c>
      <c r="AL239" s="112">
        <f>(I239/I$166)*100</f>
        <v>182.1428571428571</v>
      </c>
      <c r="AM239" s="112">
        <f>(J239/J$166)*100</f>
        <v>257.2254335260116</v>
      </c>
      <c r="AN239" s="112">
        <f>(K239/K$166)*100</f>
        <v>121.2942989214176</v>
      </c>
      <c r="AO239" s="2"/>
      <c r="AP239" s="2"/>
      <c r="AQ239" s="112">
        <f>('Main dataset'!D78/'Main dataset'!D$5)*100</f>
        <v>130.9853581321725</v>
      </c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ht="12.75" customHeight="1">
      <c r="A240" s="210">
        <v>41334</v>
      </c>
      <c r="B240" s="79">
        <v>1116</v>
      </c>
      <c r="C240" s="79">
        <v>1221</v>
      </c>
      <c r="D240" s="79">
        <v>1162</v>
      </c>
      <c r="E240" s="79">
        <v>854</v>
      </c>
      <c r="F240" s="79">
        <v>833</v>
      </c>
      <c r="G240" s="79">
        <v>820</v>
      </c>
      <c r="H240" s="79">
        <v>993</v>
      </c>
      <c r="I240" s="79">
        <v>1046</v>
      </c>
      <c r="J240" s="79">
        <v>2275</v>
      </c>
      <c r="K240" s="79">
        <v>3811</v>
      </c>
      <c r="L240" s="2"/>
      <c r="M240" s="2"/>
      <c r="N240" s="88">
        <f>D240-E240</f>
        <v>308</v>
      </c>
      <c r="O240" s="88">
        <f>D240-B240</f>
        <v>46</v>
      </c>
      <c r="P240" s="2"/>
      <c r="Q240" s="112">
        <f>B240*'Exchange Rates'!$B149</f>
        <v>860.13468</v>
      </c>
      <c r="R240" s="112">
        <f>C240*'Exchange Rates'!$B149</f>
        <v>941.06133</v>
      </c>
      <c r="S240" s="112">
        <f>D240*'Exchange Rates'!$B149</f>
        <v>895.58826</v>
      </c>
      <c r="T240" s="112">
        <f>E240*'Exchange Rates'!$B149</f>
        <v>658.2034200000001</v>
      </c>
      <c r="U240" s="112">
        <f>F240*'Exchange Rates'!$B149</f>
        <v>642.01809</v>
      </c>
      <c r="V240" s="112">
        <f>G240*'Exchange Rates'!$B149</f>
        <v>631.9986</v>
      </c>
      <c r="W240" s="112">
        <f>H240*'Exchange Rates'!$B149</f>
        <v>765.33489</v>
      </c>
      <c r="X240" s="112">
        <f>I240*'Exchange Rates'!$B149</f>
        <v>806.18358</v>
      </c>
      <c r="Y240" s="112">
        <f>J240*'Exchange Rates'!$B149</f>
        <v>1753.41075</v>
      </c>
      <c r="Z240" s="112">
        <f>K240*'Exchange Rates'!$B149</f>
        <v>2937.25203</v>
      </c>
      <c r="AA240" s="112">
        <f>L240*'Exchange Rates'!$B149</f>
        <v>0</v>
      </c>
      <c r="AB240" s="2"/>
      <c r="AC240" s="2"/>
      <c r="AD240" s="2"/>
      <c r="AE240" s="112">
        <f>(B240/B$166)*100</f>
        <v>160.1147776183644</v>
      </c>
      <c r="AF240" s="112">
        <f>(C240/C$166)*100</f>
        <v>169.8191933240612</v>
      </c>
      <c r="AG240" s="112">
        <f>(D240/D$166)*100</f>
        <v>142.0537897310513</v>
      </c>
      <c r="AH240" s="112">
        <f>(E240/E$166)*100</f>
        <v>142.5709515859766</v>
      </c>
      <c r="AI240" s="112">
        <f>(F240/F$166)*100</f>
        <v>127.5650842266462</v>
      </c>
      <c r="AJ240" s="112">
        <f>(G240/G$166)*100</f>
        <v>112.1751025991792</v>
      </c>
      <c r="AK240" s="112">
        <f>(H240/H$166)*100</f>
        <v>175.7522123893805</v>
      </c>
      <c r="AL240" s="112">
        <f>(I240/I$166)*100</f>
        <v>186.7857142857143</v>
      </c>
      <c r="AM240" s="112">
        <f>(J240/J$166)*100</f>
        <v>263.0057803468208</v>
      </c>
      <c r="AN240" s="112">
        <f>(K240/K$166)*100</f>
        <v>117.442218798151</v>
      </c>
      <c r="AO240" s="2"/>
      <c r="AP240" s="2"/>
      <c r="AQ240" s="112">
        <f>('Main dataset'!D79/'Main dataset'!D$5)*100</f>
        <v>133.0035615354175</v>
      </c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ht="12.75" customHeight="1">
      <c r="A241" s="210">
        <v>41365</v>
      </c>
      <c r="B241" s="79">
        <v>1095</v>
      </c>
      <c r="C241" s="79">
        <v>1201</v>
      </c>
      <c r="D241" s="79">
        <v>1136</v>
      </c>
      <c r="E241" s="79">
        <v>842</v>
      </c>
      <c r="F241" s="79">
        <v>828</v>
      </c>
      <c r="G241" s="79">
        <v>793</v>
      </c>
      <c r="H241" s="79">
        <v>1029</v>
      </c>
      <c r="I241" s="79">
        <v>1073</v>
      </c>
      <c r="J241" s="79">
        <v>2400</v>
      </c>
      <c r="K241" s="79">
        <v>3770</v>
      </c>
      <c r="L241" s="2"/>
      <c r="M241" s="2"/>
      <c r="N241" s="88">
        <f>D241-E241</f>
        <v>294</v>
      </c>
      <c r="O241" s="88">
        <f>D241-B241</f>
        <v>41</v>
      </c>
      <c r="P241" s="2"/>
      <c r="Q241" s="112">
        <f>B241*'Exchange Rates'!$B150</f>
        <v>841.5294</v>
      </c>
      <c r="R241" s="112">
        <f>C241*'Exchange Rates'!$B150</f>
        <v>922.99252</v>
      </c>
      <c r="S241" s="112">
        <f>D241*'Exchange Rates'!$B150</f>
        <v>873.03872</v>
      </c>
      <c r="T241" s="112">
        <f>E241*'Exchange Rates'!$B150</f>
        <v>647.09384</v>
      </c>
      <c r="U241" s="112">
        <f>F241*'Exchange Rates'!$B150</f>
        <v>636.33456</v>
      </c>
      <c r="V241" s="112">
        <f>G241*'Exchange Rates'!$B150</f>
        <v>609.43636</v>
      </c>
      <c r="W241" s="112">
        <f>H241*'Exchange Rates'!$B150</f>
        <v>790.8070799999999</v>
      </c>
      <c r="X241" s="112">
        <f>I241*'Exchange Rates'!$B150</f>
        <v>824.6219599999999</v>
      </c>
      <c r="Y241" s="112">
        <f>J241*'Exchange Rates'!$B150</f>
        <v>1844.448</v>
      </c>
      <c r="Z241" s="112">
        <f>K241*'Exchange Rates'!$B150</f>
        <v>2897.3204</v>
      </c>
      <c r="AA241" s="112">
        <f>L241*'Exchange Rates'!$B150</f>
        <v>0</v>
      </c>
      <c r="AB241" s="2"/>
      <c r="AC241" s="2"/>
      <c r="AD241" s="2"/>
      <c r="AE241" s="112">
        <f>(B241/B$166)*100</f>
        <v>157.1018651362984</v>
      </c>
      <c r="AF241" s="112">
        <f>(C241/C$166)*100</f>
        <v>167.0375521557719</v>
      </c>
      <c r="AG241" s="112">
        <f>(D241/D$166)*100</f>
        <v>138.8753056234719</v>
      </c>
      <c r="AH241" s="112">
        <f>(E241/E$166)*100</f>
        <v>140.567612687813</v>
      </c>
      <c r="AI241" s="112">
        <f>(F241/F$166)*100</f>
        <v>126.7993874425727</v>
      </c>
      <c r="AJ241" s="112">
        <f>(G241/G$166)*100</f>
        <v>108.4815321477428</v>
      </c>
      <c r="AK241" s="112">
        <f>(H241/H$166)*100</f>
        <v>182.1238938053097</v>
      </c>
      <c r="AL241" s="112">
        <f>(I241/I$166)*100</f>
        <v>191.6071428571429</v>
      </c>
      <c r="AM241" s="112">
        <f>(J241/J$166)*100</f>
        <v>277.4566473988439</v>
      </c>
      <c r="AN241" s="112">
        <f>(K241/K$166)*100</f>
        <v>116.1787365177196</v>
      </c>
      <c r="AO241" s="2"/>
      <c r="AP241" s="2"/>
      <c r="AQ241" s="112">
        <f>('Main dataset'!D80/'Main dataset'!D$5)*100</f>
        <v>146.8539770478829</v>
      </c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ht="12.75" customHeight="1">
      <c r="A242" s="210">
        <v>41395</v>
      </c>
      <c r="B242" s="79">
        <v>1073</v>
      </c>
      <c r="C242" s="79">
        <v>1227</v>
      </c>
      <c r="D242" s="79">
        <v>1116</v>
      </c>
      <c r="E242" s="79">
        <v>849</v>
      </c>
      <c r="F242" s="79">
        <v>827</v>
      </c>
      <c r="G242" s="79">
        <v>828</v>
      </c>
      <c r="H242" s="79">
        <v>1042</v>
      </c>
      <c r="I242" s="79">
        <v>1062</v>
      </c>
      <c r="J242" s="79">
        <v>2380</v>
      </c>
      <c r="K242" s="79">
        <v>3586</v>
      </c>
      <c r="L242" s="2"/>
      <c r="M242" s="2"/>
      <c r="N242" s="88">
        <f>D242-E242</f>
        <v>267</v>
      </c>
      <c r="O242" s="88">
        <f>D242-B242</f>
        <v>43</v>
      </c>
      <c r="P242" s="2"/>
      <c r="Q242" s="112">
        <f>B242*'Exchange Rates'!$B151</f>
        <v>826.5319</v>
      </c>
      <c r="R242" s="112">
        <f>C242*'Exchange Rates'!$B151</f>
        <v>945.1581</v>
      </c>
      <c r="S242" s="112">
        <f>D242*'Exchange Rates'!$B151</f>
        <v>859.6548</v>
      </c>
      <c r="T242" s="112">
        <f>E242*'Exchange Rates'!$B151</f>
        <v>653.9847</v>
      </c>
      <c r="U242" s="112">
        <f>F242*'Exchange Rates'!$B151</f>
        <v>637.0381</v>
      </c>
      <c r="V242" s="112">
        <f>G242*'Exchange Rates'!$B151</f>
        <v>637.8084</v>
      </c>
      <c r="W242" s="112">
        <f>H242*'Exchange Rates'!$B151</f>
        <v>802.6526</v>
      </c>
      <c r="X242" s="112">
        <f>I242*'Exchange Rates'!$B151</f>
        <v>818.0586</v>
      </c>
      <c r="Y242" s="112">
        <f>J242*'Exchange Rates'!$B151</f>
        <v>1833.314</v>
      </c>
      <c r="Z242" s="112">
        <f>K242*'Exchange Rates'!$B151</f>
        <v>2762.2958</v>
      </c>
      <c r="AA242" s="112">
        <f>L242*'Exchange Rates'!$B151</f>
        <v>0</v>
      </c>
      <c r="AB242" s="2"/>
      <c r="AC242" s="2"/>
      <c r="AD242" s="2"/>
      <c r="AE242" s="112">
        <f>(B242/B$166)*100</f>
        <v>153.9454806312769</v>
      </c>
      <c r="AF242" s="112">
        <f>(C242/C$166)*100</f>
        <v>170.653685674548</v>
      </c>
      <c r="AG242" s="112">
        <f>(D242/D$166)*100</f>
        <v>136.4303178484108</v>
      </c>
      <c r="AH242" s="112">
        <f>(E242/E$166)*100</f>
        <v>141.7362270450751</v>
      </c>
      <c r="AI242" s="112">
        <f>(F242/F$166)*100</f>
        <v>126.646248085758</v>
      </c>
      <c r="AJ242" s="112">
        <f>(G242/G$166)*100</f>
        <v>113.2694938440493</v>
      </c>
      <c r="AK242" s="112">
        <f>(H242/H$166)*100</f>
        <v>184.4247787610619</v>
      </c>
      <c r="AL242" s="112">
        <f>(I242/I$166)*100</f>
        <v>189.6428571428571</v>
      </c>
      <c r="AM242" s="112">
        <f>(J242/J$166)*100</f>
        <v>275.1445086705202</v>
      </c>
      <c r="AN242" s="112">
        <f>(K242/K$166)*100</f>
        <v>110.5084745762712</v>
      </c>
      <c r="AO242" s="2"/>
      <c r="AP242" s="2"/>
      <c r="AQ242" s="112">
        <f>('Main dataset'!D81/'Main dataset'!D$5)*100</f>
        <v>156.3118322121092</v>
      </c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ht="12.75" customHeight="1">
      <c r="A243" s="210">
        <v>41426</v>
      </c>
      <c r="B243" s="79">
        <v>1041</v>
      </c>
      <c r="C243" s="79">
        <v>1228</v>
      </c>
      <c r="D243" s="79">
        <v>1078</v>
      </c>
      <c r="E243" s="79">
        <v>860</v>
      </c>
      <c r="F243" s="79">
        <v>854</v>
      </c>
      <c r="G243" s="79">
        <v>895</v>
      </c>
      <c r="H243" s="79">
        <v>1113</v>
      </c>
      <c r="I243" s="79">
        <v>1141</v>
      </c>
      <c r="J243" s="79">
        <v>2125</v>
      </c>
      <c r="K243" s="79">
        <v>3706</v>
      </c>
      <c r="L243" s="2"/>
      <c r="M243" s="2"/>
      <c r="N243" s="88">
        <f>D243-E243</f>
        <v>218</v>
      </c>
      <c r="O243" s="88">
        <f>D243-B243</f>
        <v>37</v>
      </c>
      <c r="P243" s="2"/>
      <c r="Q243" s="112">
        <f>B243*'Exchange Rates'!$B152</f>
        <v>790.24392</v>
      </c>
      <c r="R243" s="112">
        <f>C243*'Exchange Rates'!$B152</f>
        <v>932.1993600000001</v>
      </c>
      <c r="S243" s="112">
        <f>D243*'Exchange Rates'!$B152</f>
        <v>818.33136</v>
      </c>
      <c r="T243" s="112">
        <f>E243*'Exchange Rates'!$B152</f>
        <v>652.8432</v>
      </c>
      <c r="U243" s="112">
        <f>F243*'Exchange Rates'!$B152</f>
        <v>648.28848</v>
      </c>
      <c r="V243" s="112">
        <f>G243*'Exchange Rates'!$B152</f>
        <v>679.4124</v>
      </c>
      <c r="W243" s="112">
        <f>H243*'Exchange Rates'!$B152</f>
        <v>844.90056</v>
      </c>
      <c r="X243" s="112">
        <f>I243*'Exchange Rates'!$B152</f>
        <v>866.15592</v>
      </c>
      <c r="Y243" s="112">
        <f>J243*'Exchange Rates'!$B152</f>
        <v>1613.13</v>
      </c>
      <c r="Z243" s="112">
        <f>K243*'Exchange Rates'!$B152</f>
        <v>2813.29872</v>
      </c>
      <c r="AA243" s="112">
        <f>L243*'Exchange Rates'!$B152</f>
        <v>0</v>
      </c>
      <c r="AB243" s="2"/>
      <c r="AC243" s="2"/>
      <c r="AD243" s="2"/>
      <c r="AE243" s="112">
        <f>(B243/B$166)*100</f>
        <v>149.3543758967002</v>
      </c>
      <c r="AF243" s="112">
        <f>(C243/C$166)*100</f>
        <v>170.7927677329625</v>
      </c>
      <c r="AG243" s="112">
        <f>(D243/D$166)*100</f>
        <v>131.7848410757946</v>
      </c>
      <c r="AH243" s="112">
        <f>(E243/E$166)*100</f>
        <v>143.5726210350584</v>
      </c>
      <c r="AI243" s="112">
        <f>(F243/F$166)*100</f>
        <v>130.781010719755</v>
      </c>
      <c r="AJ243" s="112">
        <f>(G243/G$166)*100</f>
        <v>122.4350205198358</v>
      </c>
      <c r="AK243" s="112">
        <f>(H243/H$166)*100</f>
        <v>196.9911504424779</v>
      </c>
      <c r="AL243" s="112">
        <f>(I243/I$166)*100</f>
        <v>203.75</v>
      </c>
      <c r="AM243" s="112">
        <f>(J243/J$166)*100</f>
        <v>245.664739884393</v>
      </c>
      <c r="AN243" s="112">
        <f>(K243/K$166)*100</f>
        <v>114.2064714946071</v>
      </c>
      <c r="AO243" s="2"/>
      <c r="AP243" s="2"/>
      <c r="AQ243" s="112">
        <f>('Main dataset'!D82/'Main dataset'!D$5)*100</f>
        <v>158.1321725366047</v>
      </c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ht="12.75" customHeight="1">
      <c r="A244" s="210">
        <v>41456</v>
      </c>
      <c r="B244" s="79">
        <v>995</v>
      </c>
      <c r="C244" s="79">
        <v>1178</v>
      </c>
      <c r="D244" s="79">
        <v>1012</v>
      </c>
      <c r="E244" s="79">
        <v>860</v>
      </c>
      <c r="F244" s="79">
        <v>836</v>
      </c>
      <c r="G244" s="79">
        <v>861</v>
      </c>
      <c r="H244" s="79">
        <v>1150</v>
      </c>
      <c r="I244" s="79">
        <v>1160</v>
      </c>
      <c r="J244" s="79">
        <v>2100</v>
      </c>
      <c r="K244" s="79">
        <v>3560</v>
      </c>
      <c r="L244" s="2"/>
      <c r="M244" s="2"/>
      <c r="N244" s="88">
        <f>D244-E244</f>
        <v>152</v>
      </c>
      <c r="O244" s="88">
        <f>D244-B244</f>
        <v>17</v>
      </c>
      <c r="P244" s="2"/>
      <c r="Q244" s="112">
        <f>B244*'Exchange Rates'!$B153</f>
        <v>761.20485</v>
      </c>
      <c r="R244" s="112">
        <f>C244*'Exchange Rates'!$B153</f>
        <v>901.20534</v>
      </c>
      <c r="S244" s="112">
        <f>D244*'Exchange Rates'!$B153</f>
        <v>774.21036</v>
      </c>
      <c r="T244" s="112">
        <f>E244*'Exchange Rates'!$B153</f>
        <v>657.9258</v>
      </c>
      <c r="U244" s="112">
        <f>F244*'Exchange Rates'!$B153</f>
        <v>639.56508</v>
      </c>
      <c r="V244" s="112">
        <f>G244*'Exchange Rates'!$B153</f>
        <v>658.69083</v>
      </c>
      <c r="W244" s="112">
        <f>H244*'Exchange Rates'!$B153</f>
        <v>879.7845</v>
      </c>
      <c r="X244" s="112">
        <f>I244*'Exchange Rates'!$B153</f>
        <v>887.4348</v>
      </c>
      <c r="Y244" s="112">
        <f>J244*'Exchange Rates'!$B153</f>
        <v>1606.563</v>
      </c>
      <c r="Z244" s="112">
        <f>K244*'Exchange Rates'!$B153</f>
        <v>2723.5068</v>
      </c>
      <c r="AA244" s="112">
        <f>L244*'Exchange Rates'!$B153</f>
        <v>0</v>
      </c>
      <c r="AB244" s="2"/>
      <c r="AC244" s="2"/>
      <c r="AD244" s="2"/>
      <c r="AE244" s="112">
        <f>(B244/B$166)*100</f>
        <v>142.7546628407461</v>
      </c>
      <c r="AF244" s="112">
        <f>(C244/C$166)*100</f>
        <v>163.8386648122392</v>
      </c>
      <c r="AG244" s="112">
        <f>(D244/D$166)*100</f>
        <v>123.7163814180929</v>
      </c>
      <c r="AH244" s="112">
        <f>(E244/E$166)*100</f>
        <v>143.5726210350584</v>
      </c>
      <c r="AI244" s="112">
        <f>(F244/F$166)*100</f>
        <v>128.0245022970904</v>
      </c>
      <c r="AJ244" s="112">
        <f>(G244/G$166)*100</f>
        <v>117.7838577291382</v>
      </c>
      <c r="AK244" s="112">
        <f>(H244/H$166)*100</f>
        <v>203.5398230088496</v>
      </c>
      <c r="AL244" s="112">
        <f>(I244/I$166)*100</f>
        <v>207.1428571428572</v>
      </c>
      <c r="AM244" s="112">
        <f>(J244/J$166)*100</f>
        <v>242.7745664739884</v>
      </c>
      <c r="AN244" s="112">
        <f>(K244/K$166)*100</f>
        <v>109.7072419106318</v>
      </c>
      <c r="AO244" s="2"/>
      <c r="AP244" s="2"/>
      <c r="AQ244" s="112">
        <f>('Main dataset'!D83/'Main dataset'!D$5)*100</f>
        <v>160.4669568658488</v>
      </c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ht="12.75" customHeight="1">
      <c r="A245" s="210">
        <v>41487</v>
      </c>
      <c r="B245" s="79">
        <v>999</v>
      </c>
      <c r="C245" s="79">
        <v>959</v>
      </c>
      <c r="D245" s="79">
        <v>997</v>
      </c>
      <c r="E245" s="79">
        <v>829</v>
      </c>
      <c r="F245" s="79">
        <v>868</v>
      </c>
      <c r="G245" s="79">
        <v>894</v>
      </c>
      <c r="H245" s="79">
        <v>1009</v>
      </c>
      <c r="I245" s="79">
        <v>1065</v>
      </c>
      <c r="J245" s="79">
        <v>2100</v>
      </c>
      <c r="K245" s="79">
        <v>3482</v>
      </c>
      <c r="L245" s="79"/>
      <c r="M245" s="2"/>
      <c r="N245" s="88">
        <f>D245-E245</f>
        <v>168</v>
      </c>
      <c r="O245" s="88">
        <f>D245-B245</f>
        <v>-2</v>
      </c>
      <c r="P245" s="2"/>
      <c r="Q245" s="112">
        <f>B245*'Exchange Rates'!$B154</f>
        <v>750.09915</v>
      </c>
      <c r="R245" s="112">
        <f>C245*'Exchange Rates'!$B154</f>
        <v>720.06515</v>
      </c>
      <c r="S245" s="112">
        <f>D245*'Exchange Rates'!$B154</f>
        <v>748.59745</v>
      </c>
      <c r="T245" s="112">
        <f>E245*'Exchange Rates'!$B154</f>
        <v>622.45465</v>
      </c>
      <c r="U245" s="112">
        <f>F245*'Exchange Rates'!$B154</f>
        <v>651.7378</v>
      </c>
      <c r="V245" s="112">
        <f>G245*'Exchange Rates'!$B154</f>
        <v>671.2599</v>
      </c>
      <c r="W245" s="112">
        <f>H245*'Exchange Rates'!$B154</f>
        <v>757.60765</v>
      </c>
      <c r="X245" s="112">
        <f>I245*'Exchange Rates'!$B154</f>
        <v>799.65525</v>
      </c>
      <c r="Y245" s="112">
        <f>J245*'Exchange Rates'!$B154</f>
        <v>1576.785</v>
      </c>
      <c r="Z245" s="112">
        <f>K245*'Exchange Rates'!$B154</f>
        <v>2614.4597</v>
      </c>
      <c r="AA245" s="112">
        <f>L245*'Exchange Rates'!$B154</f>
        <v>0</v>
      </c>
      <c r="AB245" s="2"/>
      <c r="AC245" s="2"/>
      <c r="AD245" s="2"/>
      <c r="AE245" s="112">
        <f>(B245/B$166)*100</f>
        <v>143.3285509325682</v>
      </c>
      <c r="AF245" s="112">
        <f>(C245/C$166)*100</f>
        <v>133.3796940194715</v>
      </c>
      <c r="AG245" s="112">
        <f>(D245/D$166)*100</f>
        <v>121.8826405867971</v>
      </c>
      <c r="AH245" s="112">
        <f>(E245/E$166)*100</f>
        <v>138.3973288814691</v>
      </c>
      <c r="AI245" s="112">
        <f>(F245/F$166)*100</f>
        <v>132.9249617151608</v>
      </c>
      <c r="AJ245" s="112">
        <f>(G245/G$166)*100</f>
        <v>122.2982216142271</v>
      </c>
      <c r="AK245" s="112">
        <f>(H245/H$166)*100</f>
        <v>178.5840707964602</v>
      </c>
      <c r="AL245" s="112">
        <f>(I245/I$166)*100</f>
        <v>190.1785714285714</v>
      </c>
      <c r="AM245" s="112">
        <f>(J245/J$166)*100</f>
        <v>242.7745664739884</v>
      </c>
      <c r="AN245" s="112">
        <f>(K245/K$166)*100</f>
        <v>107.3035439137134</v>
      </c>
      <c r="AO245" s="88"/>
      <c r="AP245" s="2"/>
      <c r="AQ245" s="112">
        <f>('Main dataset'!D84/'Main dataset'!D$5)*100</f>
        <v>162.1685793430946</v>
      </c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ht="12.75" customHeight="1">
      <c r="A246" s="210">
        <v>41518</v>
      </c>
      <c r="B246" s="79">
        <v>1024</v>
      </c>
      <c r="C246" s="79">
        <v>962</v>
      </c>
      <c r="D246" s="79">
        <v>994</v>
      </c>
      <c r="E246" s="79">
        <v>820</v>
      </c>
      <c r="F246" s="79">
        <v>910</v>
      </c>
      <c r="G246" s="79">
        <v>982</v>
      </c>
      <c r="H246" s="79">
        <v>993</v>
      </c>
      <c r="I246" s="79">
        <v>1043</v>
      </c>
      <c r="J246" s="79">
        <v>1800</v>
      </c>
      <c r="K246" s="79">
        <v>3438</v>
      </c>
      <c r="L246" s="79"/>
      <c r="M246" s="2"/>
      <c r="N246" s="88">
        <f>D246-E246</f>
        <v>174</v>
      </c>
      <c r="O246" s="88">
        <f>D246-B246</f>
        <v>-30</v>
      </c>
      <c r="P246" s="2"/>
      <c r="Q246" s="112">
        <f>B246*'Exchange Rates'!$B155</f>
        <v>767.50848</v>
      </c>
      <c r="R246" s="112">
        <f>C246*'Exchange Rates'!$B155</f>
        <v>721.03824</v>
      </c>
      <c r="S246" s="112">
        <f>D246*'Exchange Rates'!$B155</f>
        <v>745.02288</v>
      </c>
      <c r="T246" s="112">
        <f>E246*'Exchange Rates'!$B155</f>
        <v>614.6064</v>
      </c>
      <c r="U246" s="112">
        <f>F246*'Exchange Rates'!$B155</f>
        <v>682.0631999999999</v>
      </c>
      <c r="V246" s="112">
        <f>G246*'Exchange Rates'!$B155</f>
        <v>736.02864</v>
      </c>
      <c r="W246" s="112">
        <f>H246*'Exchange Rates'!$B155</f>
        <v>744.2733599999999</v>
      </c>
      <c r="X246" s="112">
        <f>I246*'Exchange Rates'!$B155</f>
        <v>781.7493599999999</v>
      </c>
      <c r="Y246" s="112">
        <f>J246*'Exchange Rates'!$B155</f>
        <v>1349.136</v>
      </c>
      <c r="Z246" s="112">
        <f>K246*'Exchange Rates'!$B155</f>
        <v>2576.84976</v>
      </c>
      <c r="AA246" s="112">
        <f>L246*'Exchange Rates'!$B155</f>
        <v>0</v>
      </c>
      <c r="AB246" s="2"/>
      <c r="AC246" s="2"/>
      <c r="AD246" s="2"/>
      <c r="AE246" s="112">
        <f>(B246/B$166)*100</f>
        <v>146.9153515064563</v>
      </c>
      <c r="AF246" s="112">
        <f>(C246/C$166)*100</f>
        <v>133.7969401947149</v>
      </c>
      <c r="AG246" s="112">
        <f>(D246/D$166)*100</f>
        <v>121.5158924205379</v>
      </c>
      <c r="AH246" s="112">
        <f>(E246/E$166)*100</f>
        <v>136.8948247078464</v>
      </c>
      <c r="AI246" s="112">
        <f>(F246/F$166)*100</f>
        <v>139.3568147013783</v>
      </c>
      <c r="AJ246" s="112">
        <f>(G246/G$166)*100</f>
        <v>134.3365253077975</v>
      </c>
      <c r="AK246" s="112">
        <f>(H246/H$166)*100</f>
        <v>175.7522123893805</v>
      </c>
      <c r="AL246" s="112">
        <f>(I246/I$166)*100</f>
        <v>186.25</v>
      </c>
      <c r="AM246" s="112">
        <f>(J246/J$166)*100</f>
        <v>208.0924855491329</v>
      </c>
      <c r="AN246" s="112">
        <f>(K246/K$166)*100</f>
        <v>105.9476117103236</v>
      </c>
      <c r="AO246" s="88"/>
      <c r="AP246" s="2"/>
      <c r="AQ246" s="112">
        <f>('Main dataset'!D85/'Main dataset'!D$5)*100</f>
        <v>165.8488326078354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ht="12.75" customHeight="1">
      <c r="A247" s="210">
        <v>41548</v>
      </c>
      <c r="B247" s="79">
        <v>987</v>
      </c>
      <c r="C247" s="79">
        <v>988</v>
      </c>
      <c r="D247" s="79">
        <v>1011</v>
      </c>
      <c r="E247" s="79">
        <v>859</v>
      </c>
      <c r="F247" s="79">
        <v>915</v>
      </c>
      <c r="G247" s="79">
        <v>985</v>
      </c>
      <c r="H247" s="79">
        <v>832</v>
      </c>
      <c r="I247" s="79">
        <v>881</v>
      </c>
      <c r="J247" s="79">
        <v>1600</v>
      </c>
      <c r="K247" s="79">
        <v>3249</v>
      </c>
      <c r="L247" s="2"/>
      <c r="M247" s="2"/>
      <c r="N247" s="88">
        <f>D247-E247</f>
        <v>152</v>
      </c>
      <c r="O247" s="88">
        <f>D247-B247</f>
        <v>24</v>
      </c>
      <c r="P247" s="2"/>
      <c r="Q247" s="112">
        <f>B247*'Exchange Rates'!$B156</f>
        <v>723.95463</v>
      </c>
      <c r="R247" s="112">
        <f>C247*'Exchange Rates'!$B156</f>
        <v>724.68812</v>
      </c>
      <c r="S247" s="112">
        <f>D247*'Exchange Rates'!$B156</f>
        <v>741.55839</v>
      </c>
      <c r="T247" s="112">
        <f>E247*'Exchange Rates'!$B156</f>
        <v>630.06791</v>
      </c>
      <c r="U247" s="112">
        <f>F247*'Exchange Rates'!$B156</f>
        <v>671.1433499999999</v>
      </c>
      <c r="V247" s="112">
        <f>G247*'Exchange Rates'!$B156</f>
        <v>722.48765</v>
      </c>
      <c r="W247" s="112">
        <f>H247*'Exchange Rates'!$B156</f>
        <v>610.26368</v>
      </c>
      <c r="X247" s="112">
        <f>I247*'Exchange Rates'!$B156</f>
        <v>646.20469</v>
      </c>
      <c r="Y247" s="112">
        <f>J247*'Exchange Rates'!$B156</f>
        <v>1173.584</v>
      </c>
      <c r="Z247" s="112">
        <f>K247*'Exchange Rates'!$B156</f>
        <v>2383.10901</v>
      </c>
      <c r="AA247" s="112">
        <f>L247*'Exchange Rates'!$B156</f>
        <v>0</v>
      </c>
      <c r="AB247" s="2"/>
      <c r="AC247" s="2"/>
      <c r="AD247" s="2"/>
      <c r="AE247" s="112">
        <f>(B247/B$166)*100</f>
        <v>141.6068866571019</v>
      </c>
      <c r="AF247" s="112">
        <f>(C247/C$166)*100</f>
        <v>137.413073713491</v>
      </c>
      <c r="AG247" s="112">
        <f>(D247/D$166)*100</f>
        <v>123.5941320293398</v>
      </c>
      <c r="AH247" s="112">
        <f>(E247/E$166)*100</f>
        <v>143.4056761268781</v>
      </c>
      <c r="AI247" s="112">
        <f>(F247/F$166)*100</f>
        <v>140.1225114854518</v>
      </c>
      <c r="AJ247" s="112">
        <f>(G247/G$166)*100</f>
        <v>134.7469220246238</v>
      </c>
      <c r="AK247" s="112">
        <f>(H247/H$166)*100</f>
        <v>147.2566371681416</v>
      </c>
      <c r="AL247" s="112">
        <f>(I247/I$166)*100</f>
        <v>157.3214285714286</v>
      </c>
      <c r="AM247" s="112">
        <f>(J247/J$166)*100</f>
        <v>184.971098265896</v>
      </c>
      <c r="AN247" s="112">
        <f>(K247/K$166)*100</f>
        <v>100.1232665639445</v>
      </c>
      <c r="AO247" s="2"/>
      <c r="AP247" s="2"/>
      <c r="AQ247" s="112">
        <f>('Main dataset'!D86/'Main dataset'!D$5)*100</f>
        <v>163.2766125840918</v>
      </c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ht="12.75" customHeight="1">
      <c r="A248" s="210">
        <v>41579</v>
      </c>
      <c r="B248" s="79">
        <v>996</v>
      </c>
      <c r="C248" s="79">
        <v>998</v>
      </c>
      <c r="D248" s="79">
        <v>1025</v>
      </c>
      <c r="E248" s="79">
        <v>921</v>
      </c>
      <c r="F248" s="79">
        <v>1112</v>
      </c>
      <c r="G248" s="79">
        <v>1270</v>
      </c>
      <c r="H248" s="79">
        <v>896</v>
      </c>
      <c r="I248" s="79">
        <v>919</v>
      </c>
      <c r="J248" s="79">
        <v>1600</v>
      </c>
      <c r="K248" s="79">
        <v>3126</v>
      </c>
      <c r="L248" s="2"/>
      <c r="M248" s="2"/>
      <c r="N248" s="88">
        <f>D248-E248</f>
        <v>104</v>
      </c>
      <c r="O248" s="88">
        <f>D248-B248</f>
        <v>29</v>
      </c>
      <c r="P248" s="2"/>
      <c r="Q248" s="112">
        <f>B248*'Exchange Rates'!$B157</f>
        <v>738.10572</v>
      </c>
      <c r="R248" s="112">
        <f>C248*'Exchange Rates'!$B157</f>
        <v>739.58786</v>
      </c>
      <c r="S248" s="112">
        <f>D248*'Exchange Rates'!$B157</f>
        <v>759.59675</v>
      </c>
      <c r="T248" s="112">
        <f>E248*'Exchange Rates'!$B157</f>
        <v>682.52547</v>
      </c>
      <c r="U248" s="112">
        <f>F248*'Exchange Rates'!$B157</f>
        <v>824.06984</v>
      </c>
      <c r="V248" s="112">
        <f>G248*'Exchange Rates'!$B157</f>
        <v>941.1589</v>
      </c>
      <c r="W248" s="112">
        <f>H248*'Exchange Rates'!$B157</f>
        <v>663.99872</v>
      </c>
      <c r="X248" s="112">
        <f>I248*'Exchange Rates'!$B157</f>
        <v>681.04333</v>
      </c>
      <c r="Y248" s="112">
        <f>J248*'Exchange Rates'!$B157</f>
        <v>1185.712</v>
      </c>
      <c r="Z248" s="112">
        <f>K248*'Exchange Rates'!$B157</f>
        <v>2316.58482</v>
      </c>
      <c r="AA248" s="112">
        <f>L248*'Exchange Rates'!$B157</f>
        <v>0</v>
      </c>
      <c r="AB248" s="2"/>
      <c r="AC248" s="2"/>
      <c r="AD248" s="2"/>
      <c r="AE248" s="112">
        <f>(B248/B$166)*100</f>
        <v>142.8981348637016</v>
      </c>
      <c r="AF248" s="112">
        <f>(C248/C$166)*100</f>
        <v>138.8038942976356</v>
      </c>
      <c r="AG248" s="112">
        <f>(D248/D$166)*100</f>
        <v>125.3056234718826</v>
      </c>
      <c r="AH248" s="112">
        <f>(E248/E$166)*100</f>
        <v>153.7562604340568</v>
      </c>
      <c r="AI248" s="112">
        <f>(F248/F$166)*100</f>
        <v>170.2909647779479</v>
      </c>
      <c r="AJ248" s="112">
        <f>(G248/G$166)*100</f>
        <v>173.734610123119</v>
      </c>
      <c r="AK248" s="112">
        <f>(H248/H$166)*100</f>
        <v>158.5840707964602</v>
      </c>
      <c r="AL248" s="112">
        <f>(I248/I$166)*100</f>
        <v>164.1071428571429</v>
      </c>
      <c r="AM248" s="112">
        <f>(J248/J$166)*100</f>
        <v>184.971098265896</v>
      </c>
      <c r="AN248" s="112">
        <f>(K248/K$166)*100</f>
        <v>96.33281972265023</v>
      </c>
      <c r="AO248" s="2"/>
      <c r="AP248" s="2"/>
      <c r="AQ248" s="112">
        <f>('Main dataset'!D87/'Main dataset'!D$5)*100</f>
        <v>160.4273842500989</v>
      </c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ht="12.75" customHeight="1">
      <c r="A249" s="210">
        <v>41609</v>
      </c>
      <c r="B249" s="79">
        <v>989</v>
      </c>
      <c r="C249" s="79">
        <v>982</v>
      </c>
      <c r="D249" s="79">
        <v>1012</v>
      </c>
      <c r="E249" s="79">
        <v>912</v>
      </c>
      <c r="F249" s="79">
        <v>1143</v>
      </c>
      <c r="G249" s="79">
        <v>1269</v>
      </c>
      <c r="H249" s="79">
        <v>935</v>
      </c>
      <c r="I249" s="79">
        <v>919</v>
      </c>
      <c r="J249" s="79">
        <v>1600</v>
      </c>
      <c r="K249" s="79">
        <v>2872</v>
      </c>
      <c r="L249" s="2"/>
      <c r="M249" s="2"/>
      <c r="N249" s="88">
        <f>D249-E249</f>
        <v>100</v>
      </c>
      <c r="O249" s="88">
        <f>D249-B249</f>
        <v>23</v>
      </c>
      <c r="P249" s="2"/>
      <c r="Q249" s="112">
        <f>B249*'Exchange Rates'!$B158</f>
        <v>722.25681</v>
      </c>
      <c r="R249" s="112">
        <f>C249*'Exchange Rates'!$B158</f>
        <v>717.14478</v>
      </c>
      <c r="S249" s="112">
        <f>D249*'Exchange Rates'!$B158</f>
        <v>739.05348</v>
      </c>
      <c r="T249" s="112">
        <f>E249*'Exchange Rates'!$B158</f>
        <v>666.02448</v>
      </c>
      <c r="U249" s="112">
        <f>F249*'Exchange Rates'!$B158</f>
        <v>834.72147</v>
      </c>
      <c r="V249" s="112">
        <f>G249*'Exchange Rates'!$B158</f>
        <v>926.73801</v>
      </c>
      <c r="W249" s="112">
        <f>H249*'Exchange Rates'!$B158</f>
        <v>682.82115</v>
      </c>
      <c r="X249" s="112">
        <f>I249*'Exchange Rates'!$B158</f>
        <v>671.13651</v>
      </c>
      <c r="Y249" s="112">
        <f>J249*'Exchange Rates'!$B158</f>
        <v>1168.464</v>
      </c>
      <c r="Z249" s="112">
        <f>K249*'Exchange Rates'!$B158</f>
        <v>2097.39288</v>
      </c>
      <c r="AA249" s="112">
        <f>L249*'Exchange Rates'!$B158</f>
        <v>0</v>
      </c>
      <c r="AB249" s="2"/>
      <c r="AC249" s="2"/>
      <c r="AD249" s="2"/>
      <c r="AE249" s="112">
        <f>(B249/B$166)*100</f>
        <v>141.8938307030129</v>
      </c>
      <c r="AF249" s="112">
        <f>(C249/C$166)*100</f>
        <v>136.5785813630042</v>
      </c>
      <c r="AG249" s="112">
        <f>(D249/D$166)*100</f>
        <v>123.7163814180929</v>
      </c>
      <c r="AH249" s="112">
        <f>(E249/E$166)*100</f>
        <v>152.253756260434</v>
      </c>
      <c r="AI249" s="112">
        <f>(F249/F$166)*100</f>
        <v>175.0382848392037</v>
      </c>
      <c r="AJ249" s="112">
        <f>(G249/G$166)*100</f>
        <v>173.5978112175103</v>
      </c>
      <c r="AK249" s="112">
        <f>(H249/H$166)*100</f>
        <v>165.4867256637168</v>
      </c>
      <c r="AL249" s="112">
        <f>(I249/I$166)*100</f>
        <v>164.1071428571429</v>
      </c>
      <c r="AM249" s="112">
        <f>(J249/J$166)*100</f>
        <v>184.971098265896</v>
      </c>
      <c r="AN249" s="112">
        <f>(K249/K$166)*100</f>
        <v>88.50539291217258</v>
      </c>
      <c r="AO249" s="2"/>
      <c r="AP249" s="2"/>
      <c r="AQ249" s="112">
        <f>('Main dataset'!D88/'Main dataset'!D$5)*100</f>
        <v>161.7332805698456</v>
      </c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ht="12.75" customHeight="1">
      <c r="A250" s="210">
        <v>41640</v>
      </c>
      <c r="B250" s="79">
        <v>943</v>
      </c>
      <c r="C250" s="79">
        <v>920</v>
      </c>
      <c r="D250" s="79">
        <v>952</v>
      </c>
      <c r="E250" s="79">
        <v>865</v>
      </c>
      <c r="F250" s="79">
        <v>1160</v>
      </c>
      <c r="G250" s="79">
        <v>1271</v>
      </c>
      <c r="H250" s="79">
        <v>831</v>
      </c>
      <c r="I250" s="79">
        <v>861</v>
      </c>
      <c r="J250" s="79">
        <v>1645</v>
      </c>
      <c r="K250" s="79">
        <v>2774</v>
      </c>
      <c r="L250" s="2"/>
      <c r="M250" s="2"/>
      <c r="N250" s="88">
        <f>D250-E250</f>
        <v>87</v>
      </c>
      <c r="O250" s="88">
        <f>D250-B250</f>
        <v>9</v>
      </c>
      <c r="P250" s="2"/>
      <c r="Q250" s="112">
        <f>B250*'Exchange Rates'!$B159</f>
        <v>691.71879</v>
      </c>
      <c r="R250" s="112">
        <f>C250*'Exchange Rates'!$B159</f>
        <v>674.8476000000001</v>
      </c>
      <c r="S250" s="112">
        <f>D250*'Exchange Rates'!$B159</f>
        <v>698.32056</v>
      </c>
      <c r="T250" s="112">
        <f>E250*'Exchange Rates'!$B159</f>
        <v>634.50345</v>
      </c>
      <c r="U250" s="112">
        <f>F250*'Exchange Rates'!$B159</f>
        <v>850.8948</v>
      </c>
      <c r="V250" s="112">
        <f>G250*'Exchange Rates'!$B159</f>
        <v>932.31663</v>
      </c>
      <c r="W250" s="112">
        <f>H250*'Exchange Rates'!$B159</f>
        <v>609.56343</v>
      </c>
      <c r="X250" s="112">
        <f>I250*'Exchange Rates'!$B159</f>
        <v>631.56933</v>
      </c>
      <c r="Y250" s="112">
        <f>J250*'Exchange Rates'!$B159</f>
        <v>1206.65685</v>
      </c>
      <c r="Z250" s="112">
        <f>K250*'Exchange Rates'!$B159</f>
        <v>2034.81222</v>
      </c>
      <c r="AA250" s="112">
        <f>L250*'Exchange Rates'!$B159</f>
        <v>0</v>
      </c>
      <c r="AB250" s="2"/>
      <c r="AC250" s="2"/>
      <c r="AD250" s="2"/>
      <c r="AE250" s="112">
        <f>(B250/B$166)*100</f>
        <v>135.2941176470588</v>
      </c>
      <c r="AF250" s="112">
        <f>(C250/C$166)*100</f>
        <v>127.9554937413074</v>
      </c>
      <c r="AG250" s="112">
        <f>(D250/D$166)*100</f>
        <v>116.3814180929095</v>
      </c>
      <c r="AH250" s="112">
        <f>(E250/E$166)*100</f>
        <v>144.4073455759599</v>
      </c>
      <c r="AI250" s="112">
        <f>(F250/F$166)*100</f>
        <v>177.6416539050536</v>
      </c>
      <c r="AJ250" s="112">
        <f>(G250/G$166)*100</f>
        <v>173.8714090287278</v>
      </c>
      <c r="AK250" s="112">
        <f>(H250/H$166)*100</f>
        <v>147.0796460176991</v>
      </c>
      <c r="AL250" s="112">
        <f>(I250/I$166)*100</f>
        <v>153.75</v>
      </c>
      <c r="AM250" s="112">
        <f>(J250/J$166)*100</f>
        <v>190.1734104046243</v>
      </c>
      <c r="AN250" s="112">
        <f>(K250/K$166)*100</f>
        <v>85.4853620955316</v>
      </c>
      <c r="AO250" s="2"/>
      <c r="AP250" s="2"/>
      <c r="AQ250" s="112">
        <f>('Main dataset'!D89/'Main dataset'!D$5)*100</f>
        <v>159.5567867036011</v>
      </c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ht="12.75" customHeight="1">
      <c r="A251" s="210">
        <v>41671</v>
      </c>
      <c r="B251" s="79">
        <v>985</v>
      </c>
      <c r="C251" s="79">
        <v>945</v>
      </c>
      <c r="D251" s="79">
        <v>976</v>
      </c>
      <c r="E251" s="79">
        <v>908</v>
      </c>
      <c r="F251" s="79">
        <v>1292</v>
      </c>
      <c r="G251" s="79">
        <v>1365</v>
      </c>
      <c r="H251" s="79">
        <v>788</v>
      </c>
      <c r="I251" s="79">
        <v>836</v>
      </c>
      <c r="J251" s="79">
        <v>1800</v>
      </c>
      <c r="K251" s="79">
        <v>2812</v>
      </c>
      <c r="L251" s="2"/>
      <c r="M251" s="2"/>
      <c r="N251" s="88">
        <f>D251-E251</f>
        <v>68</v>
      </c>
      <c r="O251" s="88">
        <f>D251-B251</f>
        <v>-9</v>
      </c>
      <c r="P251" s="2"/>
      <c r="Q251" s="112">
        <f>B251*'Exchange Rates'!$B160</f>
        <v>721.97545</v>
      </c>
      <c r="R251" s="112">
        <f>C251*'Exchange Rates'!$B160</f>
        <v>692.65665</v>
      </c>
      <c r="S251" s="112">
        <f>D251*'Exchange Rates'!$B160</f>
        <v>715.37872</v>
      </c>
      <c r="T251" s="112">
        <f>E251*'Exchange Rates'!$B160</f>
        <v>665.53676</v>
      </c>
      <c r="U251" s="112">
        <f>F251*'Exchange Rates'!$B160</f>
        <v>946.99724</v>
      </c>
      <c r="V251" s="112">
        <f>G251*'Exchange Rates'!$B160</f>
        <v>1000.50405</v>
      </c>
      <c r="W251" s="112">
        <f>H251*'Exchange Rates'!$B160</f>
        <v>577.58036</v>
      </c>
      <c r="X251" s="112">
        <f>I251*'Exchange Rates'!$B160</f>
        <v>612.76292</v>
      </c>
      <c r="Y251" s="112">
        <f>J251*'Exchange Rates'!$B160</f>
        <v>1319.346</v>
      </c>
      <c r="Z251" s="112">
        <f>K251*'Exchange Rates'!$B160</f>
        <v>2061.11164</v>
      </c>
      <c r="AA251" s="112">
        <f>L251*'Exchange Rates'!$B160</f>
        <v>0</v>
      </c>
      <c r="AB251" s="2"/>
      <c r="AC251" s="2"/>
      <c r="AD251" s="2"/>
      <c r="AE251" s="112">
        <f>(B251/B$166)*100</f>
        <v>141.3199426111908</v>
      </c>
      <c r="AF251" s="112">
        <f>(C251/C$166)*100</f>
        <v>131.432545201669</v>
      </c>
      <c r="AG251" s="112">
        <f>(D251/D$166)*100</f>
        <v>119.3154034229829</v>
      </c>
      <c r="AH251" s="112">
        <f>(E251/E$166)*100</f>
        <v>151.5859766277129</v>
      </c>
      <c r="AI251" s="112">
        <f>(F251/F$166)*100</f>
        <v>197.8560490045942</v>
      </c>
      <c r="AJ251" s="112">
        <f>(G251/G$166)*100</f>
        <v>186.7305061559507</v>
      </c>
      <c r="AK251" s="112">
        <f>(H251/H$166)*100</f>
        <v>139.4690265486726</v>
      </c>
      <c r="AL251" s="112">
        <f>(I251/I$166)*100</f>
        <v>149.2857142857143</v>
      </c>
      <c r="AM251" s="112">
        <f>(J251/J$166)*100</f>
        <v>208.0924855491329</v>
      </c>
      <c r="AN251" s="112">
        <f>(K251/K$166)*100</f>
        <v>86.65639445300462</v>
      </c>
      <c r="AO251" s="2"/>
      <c r="AP251" s="2"/>
      <c r="AQ251" s="112">
        <f>('Main dataset'!D90/'Main dataset'!D$5)*100</f>
        <v>148.9513256826276</v>
      </c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ht="13.5" customHeight="1">
      <c r="A252" s="210">
        <v>41699</v>
      </c>
      <c r="B252" s="79">
        <v>1002</v>
      </c>
      <c r="C252" s="79">
        <v>964</v>
      </c>
      <c r="D252" s="79">
        <v>1019</v>
      </c>
      <c r="E252" s="79">
        <v>961</v>
      </c>
      <c r="F252" s="79">
        <v>1381</v>
      </c>
      <c r="G252" s="79">
        <v>1394</v>
      </c>
      <c r="H252" s="79">
        <v>1063</v>
      </c>
      <c r="I252" s="79">
        <v>1040</v>
      </c>
      <c r="J252" s="79">
        <v>1938</v>
      </c>
      <c r="K252" s="79">
        <v>2774</v>
      </c>
      <c r="L252" s="2"/>
      <c r="M252" s="2"/>
      <c r="N252" s="88">
        <f>D252-E252</f>
        <v>58</v>
      </c>
      <c r="O252" s="88">
        <f>D252-B252</f>
        <v>17</v>
      </c>
      <c r="P252" s="2"/>
      <c r="Q252" s="218">
        <f>B252*'Exchange Rates'!$B161</f>
        <v>724.81674</v>
      </c>
      <c r="R252" s="112">
        <f>C252*'Exchange Rates'!$B161</f>
        <v>697.32868</v>
      </c>
      <c r="S252" s="112">
        <f>D252*'Exchange Rates'!$B161</f>
        <v>737.11403</v>
      </c>
      <c r="T252" s="112">
        <f>E252*'Exchange Rates'!$B161</f>
        <v>695.1585699999999</v>
      </c>
      <c r="U252" s="112">
        <f>F252*'Exchange Rates'!$B161</f>
        <v>998.9739699999999</v>
      </c>
      <c r="V252" s="112">
        <f>G252*'Exchange Rates'!$B161</f>
        <v>1008.37778</v>
      </c>
      <c r="W252" s="112">
        <f>H252*'Exchange Rates'!$B161</f>
        <v>768.9423099999999</v>
      </c>
      <c r="X252" s="112">
        <f>I252*'Exchange Rates'!$B161</f>
        <v>752.3048</v>
      </c>
      <c r="Y252" s="112">
        <f>J252*'Exchange Rates'!$B161</f>
        <v>1401.89106</v>
      </c>
      <c r="Z252" s="112">
        <f>K252*'Exchange Rates'!$B161</f>
        <v>2006.62838</v>
      </c>
      <c r="AA252" s="112">
        <f>L252*'Exchange Rates'!$B161</f>
        <v>0</v>
      </c>
      <c r="AB252" s="2"/>
      <c r="AC252" s="2"/>
      <c r="AD252" s="2"/>
      <c r="AE252" s="219">
        <f>(B252/B$166)*100</f>
        <v>143.7589670014347</v>
      </c>
      <c r="AF252" s="219">
        <f>(C252/C$166)*100</f>
        <v>134.0751043115438</v>
      </c>
      <c r="AG252" s="219">
        <f>(D252/D$166)*100</f>
        <v>124.5721271393643</v>
      </c>
      <c r="AH252" s="219">
        <f>(E252/E$166)*100</f>
        <v>160.4340567612688</v>
      </c>
      <c r="AI252" s="219">
        <f>(F252/F$166)*100</f>
        <v>211.4854517611026</v>
      </c>
      <c r="AJ252" s="219">
        <f>(G252/G$166)*100</f>
        <v>190.6976744186047</v>
      </c>
      <c r="AK252" s="112">
        <f>(H252/H$166)*100</f>
        <v>188.141592920354</v>
      </c>
      <c r="AL252" s="112">
        <f>(I252/I$166)*100</f>
        <v>185.7142857142857</v>
      </c>
      <c r="AM252" s="112">
        <f>(J252/J$166)*100</f>
        <v>224.0462427745665</v>
      </c>
      <c r="AN252" s="112">
        <f>(K252/K$166)*100</f>
        <v>85.4853620955316</v>
      </c>
      <c r="AO252" s="2"/>
      <c r="AP252" s="2"/>
      <c r="AQ252" s="112">
        <f>('Main dataset'!D91/'Main dataset'!D$5)*100</f>
        <v>145.587653343886</v>
      </c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ht="12.75" customHeight="1">
      <c r="A253" s="210">
        <v>41730</v>
      </c>
      <c r="B253" s="2"/>
      <c r="C253" s="2"/>
      <c r="D253" s="2"/>
      <c r="E253" s="2"/>
      <c r="F253" s="2"/>
      <c r="G253" s="2"/>
      <c r="H253" s="79">
        <v>1054</v>
      </c>
      <c r="I253" s="79">
        <v>1058</v>
      </c>
      <c r="J253" s="79">
        <v>1950</v>
      </c>
      <c r="K253" s="79">
        <v>2819</v>
      </c>
      <c r="L253" s="2"/>
      <c r="M253" s="2"/>
      <c r="N253" s="2"/>
      <c r="O253" s="2"/>
      <c r="P253" s="220"/>
      <c r="Q253" s="221"/>
      <c r="R253" s="222">
        <v>681.8840579710145</v>
      </c>
      <c r="S253" s="112">
        <v>737.3605678690424</v>
      </c>
      <c r="T253" s="112">
        <v>659.8580327393887</v>
      </c>
      <c r="U253" s="112">
        <v>940.8952629291612</v>
      </c>
      <c r="V253" s="112">
        <v>982.1816601477618</v>
      </c>
      <c r="W253" s="112">
        <f>H253*'Exchange Rates'!$B162</f>
        <v>763.47544</v>
      </c>
      <c r="X253" s="112">
        <f>I253*'Exchange Rates'!$B162</f>
        <v>766.37288</v>
      </c>
      <c r="Y253" s="112">
        <f>J253*'Exchange Rates'!$B162</f>
        <v>1412.502</v>
      </c>
      <c r="Z253" s="112">
        <f>K253*'Exchange Rates'!$B162</f>
        <v>2041.97084</v>
      </c>
      <c r="AA253" s="2"/>
      <c r="AB253" s="2"/>
      <c r="AC253" s="2"/>
      <c r="AD253" s="4"/>
      <c r="AE253" s="223">
        <f>(B253/B$166)*100</f>
        <v>0</v>
      </c>
      <c r="AF253" s="223">
        <f>(C253/C$166)*100</f>
        <v>0</v>
      </c>
      <c r="AG253" s="223">
        <f>(D253/D$166)*100</f>
        <v>0</v>
      </c>
      <c r="AH253" s="223">
        <f>(E253/E$166)*100</f>
        <v>0</v>
      </c>
      <c r="AI253" s="223">
        <f>(F253/F$166)*100</f>
        <v>0</v>
      </c>
      <c r="AJ253" s="223">
        <f>(G253/G$166)*100</f>
        <v>0</v>
      </c>
      <c r="AK253" s="224">
        <f>(H253/H$166)*100</f>
        <v>186.5486725663717</v>
      </c>
      <c r="AL253" s="112">
        <f>(I253/I$166)*100</f>
        <v>188.9285714285714</v>
      </c>
      <c r="AM253" s="112">
        <f>(J253/J$166)*100</f>
        <v>225.4335260115607</v>
      </c>
      <c r="AN253" s="112">
        <f>(K253/K$166)*100</f>
        <v>86.87211093990756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ht="12.75" customHeight="1">
      <c r="A254" s="210">
        <v>41760</v>
      </c>
      <c r="B254" s="2"/>
      <c r="C254" s="2"/>
      <c r="D254" s="2"/>
      <c r="E254" s="2"/>
      <c r="F254" s="2"/>
      <c r="G254" s="2"/>
      <c r="H254" s="79">
        <v>1078</v>
      </c>
      <c r="I254" s="79">
        <v>1103</v>
      </c>
      <c r="J254" s="79">
        <v>1950</v>
      </c>
      <c r="K254" s="79">
        <v>2714</v>
      </c>
      <c r="L254" s="2"/>
      <c r="M254" s="2"/>
      <c r="N254" s="2"/>
      <c r="O254" s="2"/>
      <c r="P254" s="220"/>
      <c r="Q254" s="225"/>
      <c r="R254" s="222">
        <v>688.3211678832116</v>
      </c>
      <c r="S254" s="112">
        <v>697.1328773104351</v>
      </c>
      <c r="T254" s="112">
        <v>650.5603260078591</v>
      </c>
      <c r="U254" s="112">
        <v>913.9863193130548</v>
      </c>
      <c r="V254" s="112">
        <v>1026.779216998981</v>
      </c>
      <c r="W254" s="112">
        <f>H254*'Exchange Rates'!$B163</f>
        <v>784.5145</v>
      </c>
      <c r="X254" s="112">
        <f>I254*'Exchange Rates'!$B163</f>
        <v>802.70825</v>
      </c>
      <c r="Y254" s="112">
        <f>J254*'Exchange Rates'!$B163</f>
        <v>1419.1125</v>
      </c>
      <c r="Z254" s="112">
        <f>K254*'Exchange Rates'!$B163</f>
        <v>1975.1135</v>
      </c>
      <c r="AA254" s="2"/>
      <c r="AB254" s="2"/>
      <c r="AC254" s="2"/>
      <c r="AD254" s="4"/>
      <c r="AE254" s="223">
        <f>(B254/B$166)*100</f>
        <v>0</v>
      </c>
      <c r="AF254" s="223">
        <f>(C254/C$166)*100</f>
        <v>0</v>
      </c>
      <c r="AG254" s="223">
        <f>(D254/D$166)*100</f>
        <v>0</v>
      </c>
      <c r="AH254" s="223">
        <f>(E254/E$166)*100</f>
        <v>0</v>
      </c>
      <c r="AI254" s="223">
        <f>(F254/F$166)*100</f>
        <v>0</v>
      </c>
      <c r="AJ254" s="223">
        <f>(G254/G$166)*100</f>
        <v>0</v>
      </c>
      <c r="AK254" s="224">
        <f>(H254/H$166)*100</f>
        <v>190.7964601769911</v>
      </c>
      <c r="AL254" s="112">
        <f>(I254/I$166)*100</f>
        <v>196.9642857142857</v>
      </c>
      <c r="AM254" s="112">
        <f>(J254/J$166)*100</f>
        <v>225.4335260115607</v>
      </c>
      <c r="AN254" s="112">
        <f>(K254/K$166)*100</f>
        <v>83.63636363636363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ht="12.75" customHeight="1">
      <c r="A255" s="210">
        <v>41791</v>
      </c>
      <c r="B255" s="2"/>
      <c r="C255" s="2"/>
      <c r="D255" s="2"/>
      <c r="E255" s="2"/>
      <c r="F255" s="2"/>
      <c r="G255" s="2"/>
      <c r="H255" s="79">
        <v>1030</v>
      </c>
      <c r="I255" s="79">
        <v>1078</v>
      </c>
      <c r="J255" s="79">
        <v>1875</v>
      </c>
      <c r="K255" s="79">
        <v>2828</v>
      </c>
      <c r="L255" s="79"/>
      <c r="M255" s="2"/>
      <c r="N255" s="2"/>
      <c r="O255" s="2"/>
      <c r="P255" s="220"/>
      <c r="Q255" s="225"/>
      <c r="R255" s="222">
        <v>682.3529411764705</v>
      </c>
      <c r="S255" s="112">
        <v>677.8543999999999</v>
      </c>
      <c r="T255" s="112">
        <v>630.0663999999999</v>
      </c>
      <c r="U255" s="112">
        <v>907.2367999999999</v>
      </c>
      <c r="V255" s="112">
        <v>1030.7504</v>
      </c>
      <c r="W255" s="112">
        <f>H255*'Exchange Rates'!$B164</f>
        <v>757.4620000000001</v>
      </c>
      <c r="X255" s="112">
        <f>I255*'Exchange Rates'!$B164</f>
        <v>792.7612</v>
      </c>
      <c r="Y255" s="112">
        <f>J255*'Exchange Rates'!$B164</f>
        <v>1378.875</v>
      </c>
      <c r="Z255" s="112">
        <f>K255*'Exchange Rates'!$B164</f>
        <v>2079.7112</v>
      </c>
      <c r="AA255" s="2"/>
      <c r="AB255" s="2"/>
      <c r="AC255" s="2"/>
      <c r="AD255" s="4"/>
      <c r="AE255" s="223">
        <f>(B255/B$166)*100</f>
        <v>0</v>
      </c>
      <c r="AF255" s="223">
        <f>(C255/C$166)*100</f>
        <v>0</v>
      </c>
      <c r="AG255" s="223">
        <f>(D255/D$166)*100</f>
        <v>0</v>
      </c>
      <c r="AH255" s="223">
        <f>(E255/E$166)*100</f>
        <v>0</v>
      </c>
      <c r="AI255" s="223">
        <f>(F255/F$166)*100</f>
        <v>0</v>
      </c>
      <c r="AJ255" s="223">
        <f>(G255/G$166)*100</f>
        <v>0</v>
      </c>
      <c r="AK255" s="224">
        <f>(H255/H$166)*100</f>
        <v>182.3008849557522</v>
      </c>
      <c r="AL255" s="112">
        <f>(I255/I$166)*100</f>
        <v>192.5</v>
      </c>
      <c r="AM255" s="112">
        <f>(J255/J$166)*100</f>
        <v>216.7630057803468</v>
      </c>
      <c r="AN255" s="112">
        <f>(K255/K$166)*100</f>
        <v>87.14946070878274</v>
      </c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ht="12.75" customHeight="1">
      <c r="A256" s="210">
        <v>41821</v>
      </c>
      <c r="B256" s="88"/>
      <c r="C256" s="88"/>
      <c r="D256" s="88"/>
      <c r="E256" s="88"/>
      <c r="F256" s="88"/>
      <c r="G256" s="88"/>
      <c r="H256" s="79">
        <v>976</v>
      </c>
      <c r="I256" s="79">
        <v>1034</v>
      </c>
      <c r="J256" s="79">
        <v>1850</v>
      </c>
      <c r="K256" s="79">
        <v>3181</v>
      </c>
      <c r="L256" s="88"/>
      <c r="M256" s="2"/>
      <c r="N256" s="2"/>
      <c r="O256" s="2"/>
      <c r="P256" s="220"/>
      <c r="Q256" s="225"/>
      <c r="R256" s="222">
        <v>652.2058823529411</v>
      </c>
      <c r="S256" s="112">
        <v>645.6625</v>
      </c>
      <c r="T256" s="112">
        <v>620.5739</v>
      </c>
      <c r="U256" s="112">
        <v>823.4964</v>
      </c>
      <c r="V256" s="112">
        <v>929.754</v>
      </c>
      <c r="W256" s="112">
        <f>H256*'Exchange Rates'!$B165</f>
        <v>720.32704</v>
      </c>
      <c r="X256" s="112">
        <f>I256*'Exchange Rates'!$B165</f>
        <v>763.13336</v>
      </c>
      <c r="Y256" s="112">
        <f>J256*'Exchange Rates'!$B165</f>
        <v>1365.374</v>
      </c>
      <c r="Z256" s="112">
        <f>K256*'Exchange Rates'!$B165</f>
        <v>2347.70524</v>
      </c>
      <c r="AA256" s="2"/>
      <c r="AB256" s="2"/>
      <c r="AC256" s="2"/>
      <c r="AD256" s="4"/>
      <c r="AE256" s="223">
        <f>(B256/B$166)*100</f>
        <v>0</v>
      </c>
      <c r="AF256" s="223">
        <f>(C256/C$166)*100</f>
        <v>0</v>
      </c>
      <c r="AG256" s="223">
        <f>(D256/D$166)*100</f>
        <v>0</v>
      </c>
      <c r="AH256" s="223">
        <f>(E256/E$166)*100</f>
        <v>0</v>
      </c>
      <c r="AI256" s="223">
        <f>(F256/F$166)*100</f>
        <v>0</v>
      </c>
      <c r="AJ256" s="223">
        <f>(G256/G$166)*100</f>
        <v>0</v>
      </c>
      <c r="AK256" s="224">
        <f>(H256/H$166)*100</f>
        <v>172.7433628318584</v>
      </c>
      <c r="AL256" s="112">
        <f>(I256/I$166)*100</f>
        <v>184.6428571428572</v>
      </c>
      <c r="AM256" s="112">
        <f>(J256/J$166)*100</f>
        <v>213.8728323699422</v>
      </c>
      <c r="AN256" s="112">
        <f>(K256/K$166)*100</f>
        <v>98.02773497688752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ht="12.75" customHeight="1">
      <c r="A257" s="210">
        <v>41852</v>
      </c>
      <c r="B257" s="88"/>
      <c r="C257" s="88"/>
      <c r="D257" s="88"/>
      <c r="E257" s="88"/>
      <c r="F257" s="88"/>
      <c r="G257" s="88"/>
      <c r="H257" s="79">
        <v>949</v>
      </c>
      <c r="I257" s="79">
        <v>994</v>
      </c>
      <c r="J257" s="79">
        <v>1850</v>
      </c>
      <c r="K257" s="79">
        <v>3449</v>
      </c>
      <c r="L257" s="88"/>
      <c r="M257" s="2"/>
      <c r="N257" s="2"/>
      <c r="O257" s="2"/>
      <c r="P257" s="220"/>
      <c r="Q257" s="225"/>
      <c r="R257" s="222">
        <v>622.5563909774436</v>
      </c>
      <c r="S257" s="112">
        <v>639.9206</v>
      </c>
      <c r="T257" s="112">
        <v>572.9323308270676</v>
      </c>
      <c r="U257" s="112">
        <v>709.0225563909775</v>
      </c>
      <c r="V257" s="112">
        <v>881.203007518797</v>
      </c>
      <c r="W257" s="112">
        <f>H257*'Exchange Rates'!$B166</f>
        <v>712.08215</v>
      </c>
      <c r="X257" s="112">
        <f>I257*'Exchange Rates'!$B166</f>
        <v>745.8479</v>
      </c>
      <c r="Y257" s="112">
        <f>J257*'Exchange Rates'!$B166</f>
        <v>1388.1475</v>
      </c>
      <c r="Z257" s="112">
        <f>K257*'Exchange Rates'!$B166</f>
        <v>2587.95715</v>
      </c>
      <c r="AA257" s="2"/>
      <c r="AB257" s="2"/>
      <c r="AC257" s="2"/>
      <c r="AD257" s="4"/>
      <c r="AE257" s="223">
        <f>(B257/B$166)*100</f>
        <v>0</v>
      </c>
      <c r="AF257" s="223">
        <f>(C257/C$166)*100</f>
        <v>0</v>
      </c>
      <c r="AG257" s="223">
        <f>(D257/D$166)*100</f>
        <v>0</v>
      </c>
      <c r="AH257" s="223">
        <f>(E257/E$166)*100</f>
        <v>0</v>
      </c>
      <c r="AI257" s="223">
        <f>(F257/F$166)*100</f>
        <v>0</v>
      </c>
      <c r="AJ257" s="223">
        <f>(G257/G$166)*100</f>
        <v>0</v>
      </c>
      <c r="AK257" s="224">
        <f>(H257/H$166)*100</f>
        <v>167.9646017699115</v>
      </c>
      <c r="AL257" s="112">
        <f>(I257/I$166)*100</f>
        <v>177.5</v>
      </c>
      <c r="AM257" s="112">
        <f>(J257/J$166)*100</f>
        <v>213.8728323699422</v>
      </c>
      <c r="AN257" s="112">
        <f>(K257/K$166)*100</f>
        <v>106.286594761171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ht="12.75" customHeight="1">
      <c r="A258" s="210">
        <v>41883</v>
      </c>
      <c r="B258" s="88"/>
      <c r="C258" s="88"/>
      <c r="D258" s="88"/>
      <c r="E258" s="88"/>
      <c r="F258" s="88"/>
      <c r="G258" s="88"/>
      <c r="H258" s="79">
        <v>863</v>
      </c>
      <c r="I258" s="79">
        <v>895</v>
      </c>
      <c r="J258" s="79">
        <v>1838</v>
      </c>
      <c r="K258" s="79">
        <v>3349</v>
      </c>
      <c r="L258" s="88"/>
      <c r="M258" s="2"/>
      <c r="N258" s="2"/>
      <c r="O258" s="2"/>
      <c r="P258" s="220"/>
      <c r="Q258" s="225"/>
      <c r="R258" s="222">
        <v>637.984496124031</v>
      </c>
      <c r="S258" s="112">
        <v>641.8604651162791</v>
      </c>
      <c r="T258" s="112">
        <v>549.6124031007752</v>
      </c>
      <c r="U258" s="112">
        <v>700.7751937984495</v>
      </c>
      <c r="V258" s="112">
        <v>915.5038759689922</v>
      </c>
      <c r="W258" s="112">
        <f>H258*'Exchange Rates'!$B167</f>
        <v>668.54021</v>
      </c>
      <c r="X258" s="112">
        <f>I258*'Exchange Rates'!$B167</f>
        <v>693.32965</v>
      </c>
      <c r="Y258" s="112">
        <f>J258*'Exchange Rates'!$B167</f>
        <v>1423.84346</v>
      </c>
      <c r="Z258" s="112">
        <f>K258*'Exchange Rates'!$B167</f>
        <v>2594.36983</v>
      </c>
      <c r="AA258" s="2"/>
      <c r="AB258" s="2"/>
      <c r="AC258" s="2"/>
      <c r="AD258" s="4"/>
      <c r="AE258" s="223">
        <f>(B258/B$166)*100</f>
        <v>0</v>
      </c>
      <c r="AF258" s="223">
        <f>(C258/C$166)*100</f>
        <v>0</v>
      </c>
      <c r="AG258" s="223">
        <f>(D258/D$166)*100</f>
        <v>0</v>
      </c>
      <c r="AH258" s="223">
        <f>(E258/E$166)*100</f>
        <v>0</v>
      </c>
      <c r="AI258" s="223">
        <f>(F258/F$166)*100</f>
        <v>0</v>
      </c>
      <c r="AJ258" s="223">
        <f>(G258/G$166)*100</f>
        <v>0</v>
      </c>
      <c r="AK258" s="224">
        <f>(H258/H$166)*100</f>
        <v>152.7433628318584</v>
      </c>
      <c r="AL258" s="112">
        <f>(I258/I$166)*100</f>
        <v>159.8214285714286</v>
      </c>
      <c r="AM258" s="112">
        <f>(J258/J$166)*100</f>
        <v>212.485549132948</v>
      </c>
      <c r="AN258" s="112">
        <f>(K258/K$166)*100</f>
        <v>103.2049306625578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ht="12.75" customHeight="1">
      <c r="A259" s="210">
        <v>41913</v>
      </c>
      <c r="B259" s="88"/>
      <c r="C259" s="88"/>
      <c r="D259" s="88"/>
      <c r="E259" s="88"/>
      <c r="F259" s="88"/>
      <c r="G259" s="88"/>
      <c r="H259" s="79">
        <v>771</v>
      </c>
      <c r="I259" s="79">
        <v>808</v>
      </c>
      <c r="J259" s="79">
        <v>1875</v>
      </c>
      <c r="K259" s="79">
        <v>3349</v>
      </c>
      <c r="L259" s="88"/>
      <c r="M259" s="2"/>
      <c r="N259" s="2"/>
      <c r="O259" s="2"/>
      <c r="P259" s="220"/>
      <c r="Q259" s="225"/>
      <c r="R259" s="222">
        <v>682.8125</v>
      </c>
      <c r="S259" s="112">
        <v>653.125</v>
      </c>
      <c r="T259" s="112">
        <v>564.0625</v>
      </c>
      <c r="U259" s="112">
        <v>730.46875</v>
      </c>
      <c r="V259" s="112">
        <v>893.75</v>
      </c>
      <c r="W259" s="112">
        <f>H259*'Exchange Rates'!$B168</f>
        <v>608.48091</v>
      </c>
      <c r="X259" s="112">
        <f>I259*'Exchange Rates'!$B168</f>
        <v>637.68168</v>
      </c>
      <c r="Y259" s="112">
        <f>J259*'Exchange Rates'!$B168</f>
        <v>1479.76875</v>
      </c>
      <c r="Z259" s="112">
        <f>K259*'Exchange Rates'!$B168</f>
        <v>2643.06429</v>
      </c>
      <c r="AA259" s="2"/>
      <c r="AB259" s="2"/>
      <c r="AC259" s="2"/>
      <c r="AD259" s="4"/>
      <c r="AE259" s="223">
        <f>(B259/B$166)*100</f>
        <v>0</v>
      </c>
      <c r="AF259" s="223">
        <f>(C259/C$166)*100</f>
        <v>0</v>
      </c>
      <c r="AG259" s="223">
        <f>(D259/D$166)*100</f>
        <v>0</v>
      </c>
      <c r="AH259" s="223">
        <f>(E259/E$166)*100</f>
        <v>0</v>
      </c>
      <c r="AI259" s="223">
        <f>(F259/F$166)*100</f>
        <v>0</v>
      </c>
      <c r="AJ259" s="223">
        <f>(G259/G$166)*100</f>
        <v>0</v>
      </c>
      <c r="AK259" s="224">
        <f>(H259/H$166)*100</f>
        <v>136.4601769911505</v>
      </c>
      <c r="AL259" s="112">
        <f>(I259/I$166)*100</f>
        <v>144.2857142857143</v>
      </c>
      <c r="AM259" s="112">
        <f>(J259/J$166)*100</f>
        <v>216.7630057803468</v>
      </c>
      <c r="AN259" s="112">
        <f>(K259/K$166)*100</f>
        <v>103.2049306625578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ht="12.75" customHeight="1">
      <c r="A260" s="210">
        <v>41944</v>
      </c>
      <c r="B260" s="88"/>
      <c r="C260" s="88"/>
      <c r="D260" s="88"/>
      <c r="E260" s="88"/>
      <c r="F260" s="88"/>
      <c r="G260" s="88"/>
      <c r="H260" s="79">
        <v>831</v>
      </c>
      <c r="I260" s="79">
        <v>861</v>
      </c>
      <c r="J260" s="79">
        <v>2338</v>
      </c>
      <c r="K260" s="79">
        <v>3615</v>
      </c>
      <c r="L260" s="88"/>
      <c r="M260" s="2"/>
      <c r="N260" s="2"/>
      <c r="O260" s="2"/>
      <c r="P260" s="220"/>
      <c r="Q260" s="225"/>
      <c r="R260" s="222">
        <v>713.6</v>
      </c>
      <c r="S260" s="112">
        <v>670.1402805611223</v>
      </c>
      <c r="T260" s="112">
        <v>585.9719438877755</v>
      </c>
      <c r="U260" s="112">
        <v>778.3567134268537</v>
      </c>
      <c r="V260" s="112">
        <v>957.1142284569138</v>
      </c>
      <c r="W260" s="112">
        <f>H260*'Exchange Rates'!$B169</f>
        <v>666.1046700000001</v>
      </c>
      <c r="X260" s="112">
        <f>I260*'Exchange Rates'!$B169</f>
        <v>690.1517700000001</v>
      </c>
      <c r="Y260" s="112">
        <f>J260*'Exchange Rates'!$B169</f>
        <v>1874.07066</v>
      </c>
      <c r="Z260" s="112">
        <f>K260*'Exchange Rates'!$B169</f>
        <v>2897.67555</v>
      </c>
      <c r="AA260" s="2"/>
      <c r="AB260" s="2"/>
      <c r="AC260" s="2"/>
      <c r="AD260" s="4"/>
      <c r="AE260" s="223">
        <f>(B260/B$166)*100</f>
        <v>0</v>
      </c>
      <c r="AF260" s="223">
        <f>(C260/C$166)*100</f>
        <v>0</v>
      </c>
      <c r="AG260" s="223">
        <f>(D260/D$166)*100</f>
        <v>0</v>
      </c>
      <c r="AH260" s="223">
        <f>(E260/E$166)*100</f>
        <v>0</v>
      </c>
      <c r="AI260" s="223">
        <f>(F260/F$166)*100</f>
        <v>0</v>
      </c>
      <c r="AJ260" s="223">
        <f>(G260/G$166)*100</f>
        <v>0</v>
      </c>
      <c r="AK260" s="224">
        <f>(H260/H$166)*100</f>
        <v>147.0796460176991</v>
      </c>
      <c r="AL260" s="112">
        <f>(I260/I$166)*100</f>
        <v>153.75</v>
      </c>
      <c r="AM260" s="112">
        <f>(J260/J$166)*100</f>
        <v>270.2890173410404</v>
      </c>
      <c r="AN260" s="112">
        <f>(K260/K$166)*100</f>
        <v>111.402157164869</v>
      </c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ht="13.5" customHeight="1">
      <c r="A261" s="210">
        <v>41974</v>
      </c>
      <c r="B261" s="88"/>
      <c r="C261" s="88"/>
      <c r="D261" s="88"/>
      <c r="E261" s="88"/>
      <c r="F261" s="88"/>
      <c r="G261" s="88"/>
      <c r="H261" s="79">
        <v>861</v>
      </c>
      <c r="I261" s="79">
        <v>884</v>
      </c>
      <c r="J261" s="79">
        <v>2167</v>
      </c>
      <c r="K261" s="79">
        <v>3846</v>
      </c>
      <c r="L261" s="88"/>
      <c r="M261" s="2"/>
      <c r="N261" s="2"/>
      <c r="O261" s="2"/>
      <c r="P261" s="220"/>
      <c r="Q261" s="226"/>
      <c r="R261" s="222">
        <v>711.9084341261466</v>
      </c>
      <c r="S261" s="112">
        <v>660.7679194739833</v>
      </c>
      <c r="T261" s="112">
        <v>562.5456611737966</v>
      </c>
      <c r="U261" s="112">
        <v>785.7780664014937</v>
      </c>
      <c r="V261" s="112">
        <v>987.904862407663</v>
      </c>
      <c r="W261" s="112">
        <f>H261*'Exchange Rates'!$B170</f>
        <v>698.97702</v>
      </c>
      <c r="X261" s="112">
        <f>I261*'Exchange Rates'!$B170</f>
        <v>717.64888</v>
      </c>
      <c r="Y261" s="112">
        <f>J261*'Exchange Rates'!$B170</f>
        <v>1759.21394</v>
      </c>
      <c r="Z261" s="112">
        <f>K261*'Exchange Rates'!$B170</f>
        <v>3122.25972</v>
      </c>
      <c r="AA261" s="2"/>
      <c r="AB261" s="2"/>
      <c r="AC261" s="2"/>
      <c r="AD261" s="4"/>
      <c r="AE261" s="223">
        <f>(B261/B$166)*100</f>
        <v>0</v>
      </c>
      <c r="AF261" s="223">
        <f>(C261/C$166)*100</f>
        <v>0</v>
      </c>
      <c r="AG261" s="223">
        <f>(D261/D$166)*100</f>
        <v>0</v>
      </c>
      <c r="AH261" s="223">
        <f>(E261/E$166)*100</f>
        <v>0</v>
      </c>
      <c r="AI261" s="223">
        <f>(F261/F$166)*100</f>
        <v>0</v>
      </c>
      <c r="AJ261" s="223">
        <f>(G261/G$166)*100</f>
        <v>0</v>
      </c>
      <c r="AK261" s="224">
        <f>(H261/H$166)*100</f>
        <v>152.3893805309735</v>
      </c>
      <c r="AL261" s="112">
        <f>(I261/I$166)*100</f>
        <v>157.8571428571429</v>
      </c>
      <c r="AM261" s="112">
        <f>(J261/J$166)*100</f>
        <v>250.5202312138728</v>
      </c>
      <c r="AN261" s="112">
        <f>(K261/K$166)*100</f>
        <v>118.5208012326656</v>
      </c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ht="12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2"/>
      <c r="N262" s="2"/>
      <c r="O262" s="2"/>
      <c r="P262" s="2"/>
      <c r="Q262" s="227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69"/>
      <c r="AF262" s="69"/>
      <c r="AG262" s="69"/>
      <c r="AH262" s="69"/>
      <c r="AI262" s="69"/>
      <c r="AJ262" s="69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ht="12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ht="12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ht="12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ht="12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ht="12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ht="12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ht="12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ht="12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</sheetData>
  <mergeCells count="1">
    <mergeCell ref="Q91:AA9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AV134"/>
  <sheetViews>
    <sheetView workbookViewId="0" showGridLines="0" defaultGridColor="1"/>
  </sheetViews>
  <sheetFormatPr defaultColWidth="10.8333" defaultRowHeight="12.75" customHeight="1" outlineLevelRow="0" outlineLevelCol="0"/>
  <cols>
    <col min="1" max="1" width="6.5" style="228" customWidth="1"/>
    <col min="2" max="2" width="4.17188" style="228" customWidth="1"/>
    <col min="3" max="3" width="1.85156" style="228" customWidth="1"/>
    <col min="4" max="4" width="7.17188" style="228" customWidth="1"/>
    <col min="5" max="5" width="7.35156" style="228" customWidth="1"/>
    <col min="6" max="6" width="7.17188" style="228" customWidth="1"/>
    <col min="7" max="7" width="7.17188" style="228" customWidth="1"/>
    <col min="8" max="8" width="7.17188" style="228" customWidth="1"/>
    <col min="9" max="9" width="7.5" style="228" customWidth="1"/>
    <col min="10" max="10" width="7.85156" style="228" customWidth="1"/>
    <col min="11" max="11" width="7.17188" style="228" customWidth="1"/>
    <col min="12" max="12" width="7.17188" style="228" customWidth="1"/>
    <col min="13" max="13" width="7.17188" style="228" customWidth="1"/>
    <col min="14" max="14" width="10.8516" style="228" customWidth="1"/>
    <col min="15" max="15" width="7.17188" style="228" customWidth="1"/>
    <col min="16" max="16" width="7.17188" style="228" customWidth="1"/>
    <col min="17" max="17" width="7.85156" style="228" customWidth="1"/>
    <col min="18" max="18" width="7.35156" style="228" customWidth="1"/>
    <col min="19" max="19" width="7.35156" style="228" customWidth="1"/>
    <col min="20" max="20" width="7.17188" style="228" customWidth="1"/>
    <col min="21" max="21" width="7.17188" style="228" customWidth="1"/>
    <col min="22" max="22" width="7.17188" style="228" customWidth="1"/>
    <col min="23" max="23" width="7.17188" style="228" customWidth="1"/>
    <col min="24" max="24" width="7.67188" style="228" customWidth="1"/>
    <col min="25" max="25" width="7.17188" style="228" customWidth="1"/>
    <col min="26" max="26" width="7.67188" style="228" customWidth="1"/>
    <col min="27" max="27" width="7.5" style="228" customWidth="1"/>
    <col min="28" max="28" width="7.17188" style="228" customWidth="1"/>
    <col min="29" max="29" width="7.17188" style="228" customWidth="1"/>
    <col min="30" max="30" width="7.17188" style="228" customWidth="1"/>
    <col min="31" max="31" width="7.67188" style="228" customWidth="1"/>
    <col min="32" max="32" width="7.67188" style="228" customWidth="1"/>
    <col min="33" max="33" width="1.85156" style="228" customWidth="1"/>
    <col min="34" max="34" width="9" style="228" customWidth="1"/>
    <col min="35" max="35" width="9.5" style="228" customWidth="1"/>
    <col min="36" max="36" width="10.8516" style="228" customWidth="1"/>
    <col min="37" max="37" width="10.8516" style="228" customWidth="1"/>
    <col min="38" max="38" width="10.8516" style="228" customWidth="1"/>
    <col min="39" max="39" width="10.8516" style="228" customWidth="1"/>
    <col min="40" max="40" width="10.8516" style="228" customWidth="1"/>
    <col min="41" max="41" width="10.8516" style="228" customWidth="1"/>
    <col min="42" max="42" width="10.8516" style="228" customWidth="1"/>
    <col min="43" max="43" width="10.8516" style="228" customWidth="1"/>
    <col min="44" max="44" width="10.8516" style="228" customWidth="1"/>
    <col min="45" max="45" width="10.8516" style="228" customWidth="1"/>
    <col min="46" max="46" width="10.8516" style="228" customWidth="1"/>
    <col min="47" max="47" width="10.8516" style="228" customWidth="1"/>
    <col min="48" max="48" width="10.8516" style="228" customWidth="1"/>
    <col min="49" max="256" width="10.8516" style="228" customWidth="1"/>
  </cols>
  <sheetData>
    <row r="1" ht="26.25" customHeight="1">
      <c r="A1" t="s" s="229">
        <v>304</v>
      </c>
      <c r="B1" s="230"/>
      <c r="C1" s="230"/>
      <c r="D1" s="230"/>
      <c r="E1" s="230"/>
      <c r="F1" s="230"/>
      <c r="G1" s="231"/>
      <c r="H1" s="232"/>
      <c r="I1" t="s" s="233">
        <v>305</v>
      </c>
      <c r="J1" s="234"/>
      <c r="K1" s="235"/>
      <c r="L1" s="234"/>
      <c r="M1" s="234"/>
      <c r="N1" s="83"/>
      <c r="O1" s="234"/>
      <c r="P1" s="234"/>
      <c r="Q1" s="235"/>
      <c r="R1" s="234"/>
      <c r="S1" s="234"/>
      <c r="T1" s="234"/>
      <c r="U1" s="235"/>
      <c r="V1" s="234"/>
      <c r="W1" s="234"/>
      <c r="X1" s="235"/>
      <c r="Y1" s="235"/>
      <c r="Z1" s="235"/>
      <c r="AA1" s="234"/>
      <c r="AB1" s="234"/>
      <c r="AC1" t="s" s="236">
        <v>306</v>
      </c>
      <c r="AD1" s="237"/>
      <c r="AE1" t="s" s="229">
        <v>307</v>
      </c>
      <c r="AF1" s="230"/>
      <c r="AG1" s="230"/>
      <c r="AH1" s="230"/>
      <c r="AI1" s="231"/>
      <c r="AJ1" s="238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</row>
    <row r="2" ht="13.5" customHeight="1">
      <c r="A2" s="240"/>
      <c r="B2" s="240"/>
      <c r="C2" s="240"/>
      <c r="D2" s="241"/>
      <c r="E2" s="241"/>
      <c r="F2" s="241"/>
      <c r="G2" s="241"/>
      <c r="H2" s="242"/>
      <c r="I2" s="242"/>
      <c r="J2" s="242"/>
      <c r="K2" s="242"/>
      <c r="L2" s="242"/>
      <c r="M2" s="242"/>
      <c r="N2" s="243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1"/>
      <c r="AF2" s="244"/>
      <c r="AG2" s="240"/>
      <c r="AH2" s="241"/>
      <c r="AI2" s="241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</row>
    <row r="3" ht="12.75" customHeight="1">
      <c r="A3" t="s" s="245">
        <v>308</v>
      </c>
      <c r="B3" s="246"/>
      <c r="C3" s="247"/>
      <c r="D3" t="s" s="248">
        <v>309</v>
      </c>
      <c r="E3" t="s" s="249">
        <v>310</v>
      </c>
      <c r="F3" t="s" s="249">
        <v>94</v>
      </c>
      <c r="G3" t="s" s="249">
        <v>311</v>
      </c>
      <c r="H3" t="s" s="249">
        <v>312</v>
      </c>
      <c r="I3" t="s" s="249">
        <v>313</v>
      </c>
      <c r="J3" t="s" s="249">
        <v>314</v>
      </c>
      <c r="K3" t="s" s="249">
        <v>315</v>
      </c>
      <c r="L3" t="s" s="249">
        <v>316</v>
      </c>
      <c r="M3" t="s" s="249">
        <v>317</v>
      </c>
      <c r="N3" t="s" s="249">
        <v>318</v>
      </c>
      <c r="O3" t="s" s="249">
        <v>319</v>
      </c>
      <c r="P3" t="s" s="249">
        <v>320</v>
      </c>
      <c r="Q3" t="s" s="249">
        <v>321</v>
      </c>
      <c r="R3" t="s" s="249">
        <v>322</v>
      </c>
      <c r="S3" t="s" s="249">
        <v>323</v>
      </c>
      <c r="T3" t="s" s="249">
        <v>324</v>
      </c>
      <c r="U3" t="s" s="249">
        <v>325</v>
      </c>
      <c r="V3" t="s" s="249">
        <v>326</v>
      </c>
      <c r="W3" t="s" s="249">
        <v>327</v>
      </c>
      <c r="X3" t="s" s="249">
        <v>328</v>
      </c>
      <c r="Y3" t="s" s="249">
        <v>329</v>
      </c>
      <c r="Z3" t="s" s="249">
        <v>330</v>
      </c>
      <c r="AA3" t="s" s="249">
        <v>331</v>
      </c>
      <c r="AB3" t="s" s="249">
        <v>332</v>
      </c>
      <c r="AC3" t="s" s="249">
        <v>333</v>
      </c>
      <c r="AD3" t="s" s="249">
        <v>334</v>
      </c>
      <c r="AE3" t="s" s="250">
        <v>83</v>
      </c>
      <c r="AF3" s="251"/>
      <c r="AG3" s="252"/>
      <c r="AH3" t="s" s="253">
        <v>244</v>
      </c>
      <c r="AI3" t="s" s="254">
        <v>335</v>
      </c>
      <c r="AJ3" s="238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</row>
    <row r="4" ht="12.75" customHeight="1">
      <c r="A4" t="s" s="255">
        <v>336</v>
      </c>
      <c r="B4" s="256"/>
      <c r="C4" s="257"/>
      <c r="D4" s="258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60"/>
      <c r="AF4" s="251"/>
      <c r="AG4" s="252"/>
      <c r="AH4" s="261"/>
      <c r="AI4" t="s" s="262">
        <v>337</v>
      </c>
      <c r="AJ4" s="238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</row>
    <row r="5" ht="12.75" customHeight="1">
      <c r="A5" s="263">
        <v>2006</v>
      </c>
      <c r="B5" s="264">
        <v>1</v>
      </c>
      <c r="C5" s="257"/>
      <c r="D5" s="265">
        <v>209.7903225806452</v>
      </c>
      <c r="E5" s="266"/>
      <c r="F5" s="267">
        <v>167.0399677419355</v>
      </c>
      <c r="G5" s="267">
        <v>220.6915806451613</v>
      </c>
      <c r="H5" s="267">
        <v>218.6693548387097</v>
      </c>
      <c r="I5" s="267">
        <v>142.9826774193548</v>
      </c>
      <c r="J5" s="267">
        <v>228.8512903225807</v>
      </c>
      <c r="K5" s="267">
        <v>165.6567741935484</v>
      </c>
      <c r="L5" s="267">
        <v>159.858064516129</v>
      </c>
      <c r="M5" s="267">
        <v>252.8064516129032</v>
      </c>
      <c r="N5" s="268"/>
      <c r="O5" s="267">
        <v>202.6751612903226</v>
      </c>
      <c r="P5" s="269"/>
      <c r="Q5" s="267">
        <v>136.5945806451613</v>
      </c>
      <c r="R5" s="267">
        <v>154.735935483871</v>
      </c>
      <c r="S5" s="267">
        <v>232.3738709677419</v>
      </c>
      <c r="T5" s="267">
        <v>180.1588387096774</v>
      </c>
      <c r="U5" s="269"/>
      <c r="V5" s="267">
        <v>228.5264516129032</v>
      </c>
      <c r="W5" s="267">
        <v>198.5758064516129</v>
      </c>
      <c r="X5" s="267">
        <v>178.6651612903225</v>
      </c>
      <c r="Y5" s="267">
        <v>176.5096774193549</v>
      </c>
      <c r="Z5" s="266"/>
      <c r="AA5" s="267">
        <v>157.0312580645161</v>
      </c>
      <c r="AB5" s="267">
        <v>160.2468064516129</v>
      </c>
      <c r="AC5" s="267">
        <v>183.3174193548387</v>
      </c>
      <c r="AD5" s="267">
        <v>231.3521935483871</v>
      </c>
      <c r="AE5" s="270">
        <v>190.2241935483871</v>
      </c>
      <c r="AF5" s="271"/>
      <c r="AG5" s="272"/>
      <c r="AH5" s="273">
        <v>220.5995806451613</v>
      </c>
      <c r="AI5" s="274">
        <v>0.0531032309846332</v>
      </c>
      <c r="AJ5" s="238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</row>
    <row r="6" ht="12.75" customHeight="1">
      <c r="A6" s="275"/>
      <c r="B6" s="276">
        <v>2</v>
      </c>
      <c r="C6" s="257"/>
      <c r="D6" s="277">
        <v>222.1728571428571</v>
      </c>
      <c r="E6" s="278"/>
      <c r="F6" s="279">
        <v>171.6404285714286</v>
      </c>
      <c r="G6" s="279">
        <v>229.5996428571429</v>
      </c>
      <c r="H6" s="279">
        <v>229.3307142857143</v>
      </c>
      <c r="I6" s="279">
        <v>151.9432857142857</v>
      </c>
      <c r="J6" s="279">
        <v>233.7703571428571</v>
      </c>
      <c r="K6" s="279">
        <v>169.6839285714286</v>
      </c>
      <c r="L6" s="279">
        <v>166.8308571428571</v>
      </c>
      <c r="M6" s="279">
        <v>259.75</v>
      </c>
      <c r="N6" s="280"/>
      <c r="O6" s="279">
        <v>209.0439285714286</v>
      </c>
      <c r="P6" s="281"/>
      <c r="Q6" s="279">
        <v>136.2814642857143</v>
      </c>
      <c r="R6" s="279">
        <v>156.553</v>
      </c>
      <c r="S6" s="279">
        <v>241.4457142857143</v>
      </c>
      <c r="T6" s="279">
        <v>179.1003571428571</v>
      </c>
      <c r="U6" s="281">
        <v>0</v>
      </c>
      <c r="V6" s="279">
        <v>246.2507142857143</v>
      </c>
      <c r="W6" s="279">
        <v>204.5739285714286</v>
      </c>
      <c r="X6" s="279">
        <v>186.8233571428571</v>
      </c>
      <c r="Y6" s="279">
        <v>182.1428571428571</v>
      </c>
      <c r="Z6" s="278"/>
      <c r="AA6" s="279">
        <v>155.4413214285714</v>
      </c>
      <c r="AB6" s="279">
        <v>157.776</v>
      </c>
      <c r="AC6" s="279">
        <v>186.9578571428572</v>
      </c>
      <c r="AD6" s="279">
        <v>236.7799285714286</v>
      </c>
      <c r="AE6" s="282">
        <v>209.9393571428572</v>
      </c>
      <c r="AF6" s="283"/>
      <c r="AG6" s="284"/>
      <c r="AH6" s="285">
        <v>230.30025</v>
      </c>
      <c r="AI6" s="286">
        <f>(AH6-AH5)/AH5</f>
        <v>0.04397410605436487</v>
      </c>
      <c r="AJ6" s="238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</row>
    <row r="7" ht="12.75" customHeight="1">
      <c r="A7" s="275"/>
      <c r="B7" s="276">
        <v>3</v>
      </c>
      <c r="C7" s="257"/>
      <c r="D7" s="277">
        <v>229.1341935483871</v>
      </c>
      <c r="E7" s="278"/>
      <c r="F7" s="279">
        <v>171.5877096774194</v>
      </c>
      <c r="G7" s="279">
        <v>238.5575161290323</v>
      </c>
      <c r="H7" s="279">
        <v>244.9409677419355</v>
      </c>
      <c r="I7" s="279">
        <v>161.216064516129</v>
      </c>
      <c r="J7" s="279">
        <v>241.5187096774194</v>
      </c>
      <c r="K7" s="279">
        <v>166.9667741935484</v>
      </c>
      <c r="L7" s="279">
        <v>167.1054193548387</v>
      </c>
      <c r="M7" s="279">
        <v>270.8064516129032</v>
      </c>
      <c r="N7" s="280"/>
      <c r="O7" s="279">
        <v>215.393870967742</v>
      </c>
      <c r="P7" s="281"/>
      <c r="Q7" s="279">
        <v>138.2459677419355</v>
      </c>
      <c r="R7" s="279">
        <v>168.0871612903226</v>
      </c>
      <c r="S7" s="279">
        <v>248.0977419354839</v>
      </c>
      <c r="T7" s="279">
        <v>179.2927096774193</v>
      </c>
      <c r="U7" s="281">
        <v>0</v>
      </c>
      <c r="V7" s="279">
        <v>248.4290322580645</v>
      </c>
      <c r="W7" s="279">
        <v>215.1658064516129</v>
      </c>
      <c r="X7" s="279">
        <v>190.1395483870967</v>
      </c>
      <c r="Y7" s="279">
        <v>190.3258064516129</v>
      </c>
      <c r="Z7" s="278"/>
      <c r="AA7" s="279">
        <v>151.3442258064516</v>
      </c>
      <c r="AB7" s="279">
        <v>162.1703225806451</v>
      </c>
      <c r="AC7" s="279">
        <v>189.0803225806451</v>
      </c>
      <c r="AD7" s="279">
        <v>238.3814516129032</v>
      </c>
      <c r="AE7" s="282">
        <v>207.1638387096774</v>
      </c>
      <c r="AF7" s="283"/>
      <c r="AG7" s="272"/>
      <c r="AH7" s="285">
        <v>239.3146451612903</v>
      </c>
      <c r="AI7" s="286">
        <f>(AH7-AH6)/AH6</f>
        <v>0.03914192520976555</v>
      </c>
      <c r="AJ7" s="238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</row>
    <row r="8" ht="12.75" customHeight="1">
      <c r="A8" s="275"/>
      <c r="B8" s="276">
        <v>4</v>
      </c>
      <c r="C8" s="257"/>
      <c r="D8" s="277">
        <v>231.654</v>
      </c>
      <c r="E8" s="278"/>
      <c r="F8" s="279">
        <v>176.5562</v>
      </c>
      <c r="G8" s="279">
        <v>240.8942666666667</v>
      </c>
      <c r="H8" s="279">
        <v>243.7723333333333</v>
      </c>
      <c r="I8" s="279">
        <v>168.5223</v>
      </c>
      <c r="J8" s="279">
        <v>248.778</v>
      </c>
      <c r="K8" s="279">
        <v>166.131</v>
      </c>
      <c r="L8" s="279">
        <v>176.0160666666667</v>
      </c>
      <c r="M8" s="279">
        <v>276.4</v>
      </c>
      <c r="N8" s="280"/>
      <c r="O8" s="279">
        <v>222.7366666666667</v>
      </c>
      <c r="P8" s="281"/>
      <c r="Q8" s="279">
        <v>135.6133666666666</v>
      </c>
      <c r="R8" s="279">
        <v>173.6064666666666</v>
      </c>
      <c r="S8" s="279">
        <v>253.988</v>
      </c>
      <c r="T8" s="279">
        <v>181.1057666666667</v>
      </c>
      <c r="U8" s="281">
        <v>0</v>
      </c>
      <c r="V8" s="279">
        <v>249.7103333333334</v>
      </c>
      <c r="W8" s="279">
        <v>218.17</v>
      </c>
      <c r="X8" s="279">
        <v>187.4596666666667</v>
      </c>
      <c r="Y8" s="279">
        <v>182.3466666666667</v>
      </c>
      <c r="Z8" s="278"/>
      <c r="AA8" s="279">
        <v>155.322</v>
      </c>
      <c r="AB8" s="279">
        <v>164.2133333333333</v>
      </c>
      <c r="AC8" s="279">
        <v>184.8393333333333</v>
      </c>
      <c r="AD8" s="279">
        <v>242.8576666666667</v>
      </c>
      <c r="AE8" s="282">
        <v>211.1933666666667</v>
      </c>
      <c r="AF8" s="283"/>
      <c r="AG8" s="272"/>
      <c r="AH8" s="285">
        <v>242.2427666666667</v>
      </c>
      <c r="AI8" s="286">
        <f>(AH8-AH7)/AH7</f>
        <v>0.0122354463656116</v>
      </c>
      <c r="AJ8" s="238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</row>
    <row r="9" ht="12.75" customHeight="1">
      <c r="A9" s="275"/>
      <c r="B9" s="276">
        <v>5</v>
      </c>
      <c r="C9" s="257"/>
      <c r="D9" s="277">
        <v>239.2174193548387</v>
      </c>
      <c r="E9" s="278"/>
      <c r="F9" s="279">
        <v>182.2707741935484</v>
      </c>
      <c r="G9" s="279">
        <v>252.3025161290323</v>
      </c>
      <c r="H9" s="279">
        <v>254.0745161290323</v>
      </c>
      <c r="I9" s="279">
        <v>156.5177096774194</v>
      </c>
      <c r="J9" s="279">
        <v>251.6254838709677</v>
      </c>
      <c r="K9" s="279">
        <v>168.3903225806452</v>
      </c>
      <c r="L9" s="279">
        <v>176.802</v>
      </c>
      <c r="M9" s="279">
        <v>285.4193548387097</v>
      </c>
      <c r="N9" s="280"/>
      <c r="O9" s="279">
        <v>226.148064516129</v>
      </c>
      <c r="P9" s="281"/>
      <c r="Q9" s="279">
        <v>135.1062580645161</v>
      </c>
      <c r="R9" s="279">
        <v>175.210935483871</v>
      </c>
      <c r="S9" s="279">
        <v>261.5383870967742</v>
      </c>
      <c r="T9" s="279">
        <v>187.6178064516129</v>
      </c>
      <c r="U9" s="281"/>
      <c r="V9" s="279">
        <v>257.6090322580645</v>
      </c>
      <c r="W9" s="279">
        <v>223.2809677419355</v>
      </c>
      <c r="X9" s="279">
        <v>190.2377741935483</v>
      </c>
      <c r="Y9" s="279">
        <v>181.6741935483871</v>
      </c>
      <c r="Z9" s="278"/>
      <c r="AA9" s="279">
        <v>158.6076129032258</v>
      </c>
      <c r="AB9" s="279">
        <v>171.7979032258065</v>
      </c>
      <c r="AC9" s="279">
        <v>189.2677419354839</v>
      </c>
      <c r="AD9" s="279">
        <v>246.2849032258065</v>
      </c>
      <c r="AE9" s="282">
        <v>236.5552258064517</v>
      </c>
      <c r="AF9" s="283"/>
      <c r="AG9" s="272"/>
      <c r="AH9" s="285">
        <v>249.457064516129</v>
      </c>
      <c r="AI9" s="286">
        <f>(AH9-AH8)/AH8</f>
        <v>0.02978127251737293</v>
      </c>
      <c r="AJ9" s="238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39"/>
      <c r="AV9" s="239"/>
    </row>
    <row r="10" ht="12.75" customHeight="1">
      <c r="A10" s="275"/>
      <c r="B10" s="276">
        <v>6</v>
      </c>
      <c r="C10" s="257"/>
      <c r="D10" s="277">
        <v>238.2126666666667</v>
      </c>
      <c r="E10" s="278"/>
      <c r="F10" s="279">
        <v>184.6332333333333</v>
      </c>
      <c r="G10" s="279">
        <v>252.6870666666667</v>
      </c>
      <c r="H10" s="279">
        <v>254.1556666666666</v>
      </c>
      <c r="I10" s="279">
        <v>156.4365333333333</v>
      </c>
      <c r="J10" s="279">
        <v>235.0846666666667</v>
      </c>
      <c r="K10" s="279">
        <v>167.5473333333333</v>
      </c>
      <c r="L10" s="279">
        <v>179.3597333333333</v>
      </c>
      <c r="M10" s="279">
        <v>288.2333333333333</v>
      </c>
      <c r="N10" s="280"/>
      <c r="O10" s="279">
        <v>229.99</v>
      </c>
      <c r="P10" s="281"/>
      <c r="Q10" s="279">
        <v>133.6349</v>
      </c>
      <c r="R10" s="279">
        <v>168.9735333333333</v>
      </c>
      <c r="S10" s="279">
        <v>262.1916666666667</v>
      </c>
      <c r="T10" s="279">
        <v>183.3955666666667</v>
      </c>
      <c r="U10" s="281"/>
      <c r="V10" s="279">
        <v>253.581</v>
      </c>
      <c r="W10" s="279">
        <v>224.444</v>
      </c>
      <c r="X10" s="279">
        <v>190.7475666666666</v>
      </c>
      <c r="Y10" s="279">
        <v>177.75</v>
      </c>
      <c r="Z10" s="278"/>
      <c r="AA10" s="279">
        <v>147.7838666666667</v>
      </c>
      <c r="AB10" s="279">
        <v>171.7540333333334</v>
      </c>
      <c r="AC10" s="279">
        <v>187.7373333333333</v>
      </c>
      <c r="AD10" s="279">
        <v>247.5064333333334</v>
      </c>
      <c r="AE10" s="282">
        <v>238.0632</v>
      </c>
      <c r="AF10" s="283"/>
      <c r="AG10" s="272"/>
      <c r="AH10" s="285">
        <v>250.1256666666667</v>
      </c>
      <c r="AI10" s="286">
        <f>(AH10-AH9)/AH9</f>
        <v>0.002680229368667257</v>
      </c>
      <c r="AJ10" s="238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</row>
    <row r="11" ht="12.75" customHeight="1">
      <c r="A11" s="275"/>
      <c r="B11" s="276">
        <v>7</v>
      </c>
      <c r="C11" s="257"/>
      <c r="D11" s="277">
        <v>233.2064516129032</v>
      </c>
      <c r="E11" s="278"/>
      <c r="F11" s="279">
        <v>182.4660322580645</v>
      </c>
      <c r="G11" s="279">
        <v>243.0724838709677</v>
      </c>
      <c r="H11" s="279">
        <v>239.2122580645161</v>
      </c>
      <c r="I11" s="279">
        <v>156.6371612903226</v>
      </c>
      <c r="J11" s="279">
        <v>217.5861290322581</v>
      </c>
      <c r="K11" s="279">
        <v>167.0987096774194</v>
      </c>
      <c r="L11" s="279">
        <v>182.0866129032258</v>
      </c>
      <c r="M11" s="279">
        <v>286.3225806451613</v>
      </c>
      <c r="N11" s="280"/>
      <c r="O11" s="279">
        <v>224.3648387096774</v>
      </c>
      <c r="P11" s="281"/>
      <c r="Q11" s="279">
        <v>127.8510967741936</v>
      </c>
      <c r="R11" s="279">
        <v>155.7801935483871</v>
      </c>
      <c r="S11" s="279">
        <v>262.1129032258065</v>
      </c>
      <c r="T11" s="279">
        <v>185.6112903225807</v>
      </c>
      <c r="U11" s="281"/>
      <c r="V11" s="279">
        <v>241.5732258064516</v>
      </c>
      <c r="W11" s="279">
        <v>219.941935483871</v>
      </c>
      <c r="X11" s="279">
        <v>185.8362258064516</v>
      </c>
      <c r="Y11" s="279">
        <v>178.7451612903226</v>
      </c>
      <c r="Z11" s="278"/>
      <c r="AA11" s="279">
        <v>149.8261935483871</v>
      </c>
      <c r="AB11" s="279">
        <v>163.4023548387097</v>
      </c>
      <c r="AC11" s="279">
        <v>188.118064516129</v>
      </c>
      <c r="AD11" s="279">
        <v>248.0765161290323</v>
      </c>
      <c r="AE11" s="282">
        <v>218.6606774193549</v>
      </c>
      <c r="AF11" s="283"/>
      <c r="AG11" s="272"/>
      <c r="AH11" s="285">
        <v>243.3015161290323</v>
      </c>
      <c r="AI11" s="286">
        <f>(AH11-AH10)/AH10</f>
        <v>-0.02728288795219378</v>
      </c>
      <c r="AJ11" s="238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</row>
    <row r="12" ht="12.75" customHeight="1">
      <c r="A12" s="275"/>
      <c r="B12" s="276">
        <v>8</v>
      </c>
      <c r="C12" s="257"/>
      <c r="D12" s="277">
        <v>228.8141935483871</v>
      </c>
      <c r="E12" s="278"/>
      <c r="F12" s="279">
        <v>182.9445161290322</v>
      </c>
      <c r="G12" s="279">
        <v>246.5244838709677</v>
      </c>
      <c r="H12" s="279">
        <v>241.03</v>
      </c>
      <c r="I12" s="279">
        <v>155.6601290322581</v>
      </c>
      <c r="J12" s="279">
        <v>218.8167741935484</v>
      </c>
      <c r="K12" s="279">
        <v>165.2648387096775</v>
      </c>
      <c r="L12" s="279">
        <v>177.0939032258065</v>
      </c>
      <c r="M12" s="279">
        <v>290.741935483871</v>
      </c>
      <c r="N12" s="280"/>
      <c r="O12" s="279">
        <v>219.3132258064516</v>
      </c>
      <c r="P12" s="281"/>
      <c r="Q12" s="279">
        <v>124.1394193548387</v>
      </c>
      <c r="R12" s="279">
        <v>142.2430322580645</v>
      </c>
      <c r="S12" s="279">
        <v>252.561935483871</v>
      </c>
      <c r="T12" s="279">
        <v>189.2733225806451</v>
      </c>
      <c r="U12" s="281"/>
      <c r="V12" s="279">
        <v>231.31</v>
      </c>
      <c r="W12" s="279">
        <v>213.1354838709678</v>
      </c>
      <c r="X12" s="279">
        <v>185.9353870967742</v>
      </c>
      <c r="Y12" s="279">
        <v>181.8290322580645</v>
      </c>
      <c r="Z12" s="278"/>
      <c r="AA12" s="279">
        <v>145.8612903225807</v>
      </c>
      <c r="AB12" s="279">
        <v>171.2596451612903</v>
      </c>
      <c r="AC12" s="279">
        <v>188.1687096774193</v>
      </c>
      <c r="AD12" s="279">
        <v>247.8985806451613</v>
      </c>
      <c r="AE12" s="282">
        <v>214.103870967742</v>
      </c>
      <c r="AF12" s="283"/>
      <c r="AG12" s="272"/>
      <c r="AH12" s="285">
        <v>243.6086129032258</v>
      </c>
      <c r="AI12" s="286">
        <f>(AH12-AH11)/AH11</f>
        <v>0.001262206578403151</v>
      </c>
      <c r="AJ12" s="238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</row>
    <row r="13" ht="12.75" customHeight="1">
      <c r="A13" s="275"/>
      <c r="B13" s="276">
        <v>9</v>
      </c>
      <c r="C13" s="257"/>
      <c r="D13" s="277">
        <v>229.0273333333334</v>
      </c>
      <c r="E13" s="278"/>
      <c r="F13" s="279">
        <v>176.6669666666667</v>
      </c>
      <c r="G13" s="279">
        <v>240.4244</v>
      </c>
      <c r="H13" s="279">
        <v>239.751</v>
      </c>
      <c r="I13" s="279">
        <v>145.4096666666667</v>
      </c>
      <c r="J13" s="279">
        <v>225.2536666666667</v>
      </c>
      <c r="K13" s="279">
        <v>171.7776666666667</v>
      </c>
      <c r="L13" s="279">
        <v>180.0031</v>
      </c>
      <c r="M13" s="279">
        <v>285</v>
      </c>
      <c r="N13" s="280"/>
      <c r="O13" s="279">
        <v>221.4943333333333</v>
      </c>
      <c r="P13" s="281"/>
      <c r="Q13" s="279">
        <v>136.0437666666667</v>
      </c>
      <c r="R13" s="279">
        <v>155.1258</v>
      </c>
      <c r="S13" s="279">
        <v>254.1273333333333</v>
      </c>
      <c r="T13" s="279">
        <v>190.9691333333334</v>
      </c>
      <c r="U13" s="281"/>
      <c r="V13" s="279">
        <v>233.5156666666666</v>
      </c>
      <c r="W13" s="279">
        <v>210.9386666666667</v>
      </c>
      <c r="X13" s="279">
        <v>186.3902333333334</v>
      </c>
      <c r="Y13" s="279">
        <v>190.19</v>
      </c>
      <c r="Z13" s="278"/>
      <c r="AA13" s="279">
        <v>179.9403333333333</v>
      </c>
      <c r="AB13" s="279">
        <v>169.2517</v>
      </c>
      <c r="AC13" s="279">
        <v>192.3996666666667</v>
      </c>
      <c r="AD13" s="279">
        <v>246.7225</v>
      </c>
      <c r="AE13" s="282">
        <v>221.8590666666667</v>
      </c>
      <c r="AF13" s="283"/>
      <c r="AG13" s="272"/>
      <c r="AH13" s="285">
        <v>242.2123666666667</v>
      </c>
      <c r="AI13" s="286">
        <f>(AH13-AH12)/AH12</f>
        <v>-0.005731514251155688</v>
      </c>
      <c r="AJ13" s="238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</row>
    <row r="14" ht="12.75" customHeight="1">
      <c r="A14" s="275"/>
      <c r="B14" s="276">
        <v>10</v>
      </c>
      <c r="C14" s="257"/>
      <c r="D14" s="277">
        <v>225.0287096774194</v>
      </c>
      <c r="E14" s="278"/>
      <c r="F14" s="279">
        <v>177.6082580645161</v>
      </c>
      <c r="G14" s="279">
        <v>234.3831612903226</v>
      </c>
      <c r="H14" s="279">
        <v>232.9816129032259</v>
      </c>
      <c r="I14" s="279">
        <v>134.7465483870968</v>
      </c>
      <c r="J14" s="279">
        <v>226.718064516129</v>
      </c>
      <c r="K14" s="279">
        <v>169.9758064516129</v>
      </c>
      <c r="L14" s="279">
        <v>184.5322580645161</v>
      </c>
      <c r="M14" s="279">
        <v>276.6774193548387</v>
      </c>
      <c r="N14" s="280"/>
      <c r="O14" s="279">
        <v>212.0745161290323</v>
      </c>
      <c r="P14" s="281"/>
      <c r="Q14" s="279">
        <v>135.4362258064516</v>
      </c>
      <c r="R14" s="279">
        <v>141.208935483871</v>
      </c>
      <c r="S14" s="279">
        <v>245.8290322580645</v>
      </c>
      <c r="T14" s="279">
        <v>195.5090322580645</v>
      </c>
      <c r="U14" s="281"/>
      <c r="V14" s="279">
        <v>223.4229032258065</v>
      </c>
      <c r="W14" s="279">
        <v>209.268064516129</v>
      </c>
      <c r="X14" s="279">
        <v>186.5586129032258</v>
      </c>
      <c r="Y14" s="279">
        <v>192.6322580645162</v>
      </c>
      <c r="Z14" s="278"/>
      <c r="AA14" s="279">
        <v>160.398935483871</v>
      </c>
      <c r="AB14" s="279">
        <v>169.7253225806452</v>
      </c>
      <c r="AC14" s="279">
        <v>193.7145161290323</v>
      </c>
      <c r="AD14" s="279">
        <v>246.7010322580645</v>
      </c>
      <c r="AE14" s="282">
        <v>210.7368387096774</v>
      </c>
      <c r="AF14" s="283"/>
      <c r="AG14" s="272"/>
      <c r="AH14" s="285">
        <v>236.1886129032258</v>
      </c>
      <c r="AI14" s="286">
        <f>(AH14-AH13)/AH13</f>
        <v>-0.02486972009868826</v>
      </c>
      <c r="AJ14" s="238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</row>
    <row r="15" ht="12.75" customHeight="1">
      <c r="A15" s="275"/>
      <c r="B15" s="276">
        <v>11</v>
      </c>
      <c r="C15" s="257"/>
      <c r="D15" s="277">
        <v>219.1956666666667</v>
      </c>
      <c r="E15" s="278"/>
      <c r="F15" s="279">
        <v>179.1837666666667</v>
      </c>
      <c r="G15" s="279">
        <v>226.8274333333333</v>
      </c>
      <c r="H15" s="279">
        <v>225.4076666666666</v>
      </c>
      <c r="I15" s="279">
        <v>127.2225666666667</v>
      </c>
      <c r="J15" s="279">
        <v>226.0693333333333</v>
      </c>
      <c r="K15" s="279">
        <v>168.2686666666667</v>
      </c>
      <c r="L15" s="279">
        <v>181.9549333333333</v>
      </c>
      <c r="M15" s="279">
        <v>269.1333333333333</v>
      </c>
      <c r="N15" s="280"/>
      <c r="O15" s="279">
        <v>207.009</v>
      </c>
      <c r="P15" s="281"/>
      <c r="Q15" s="279">
        <v>125.0675333333333</v>
      </c>
      <c r="R15" s="279">
        <v>128.8716666666667</v>
      </c>
      <c r="S15" s="279">
        <v>238.6986666666667</v>
      </c>
      <c r="T15" s="279">
        <v>195.4345</v>
      </c>
      <c r="U15" s="281"/>
      <c r="V15" s="279">
        <v>216.0573333333333</v>
      </c>
      <c r="W15" s="279">
        <v>200.822</v>
      </c>
      <c r="X15" s="279">
        <v>185.438</v>
      </c>
      <c r="Y15" s="279">
        <v>190.76</v>
      </c>
      <c r="Z15" s="278"/>
      <c r="AA15" s="279">
        <v>156.1430666666666</v>
      </c>
      <c r="AB15" s="279">
        <v>172.9536666666667</v>
      </c>
      <c r="AC15" s="279">
        <v>195.6326666666667</v>
      </c>
      <c r="AD15" s="279">
        <v>250.4091666666667</v>
      </c>
      <c r="AE15" s="282">
        <v>205.5894666666667</v>
      </c>
      <c r="AF15" s="283"/>
      <c r="AG15" s="272"/>
      <c r="AH15" s="285">
        <v>230.2126</v>
      </c>
      <c r="AI15" s="286">
        <f>(AH15-AH14)/AH14</f>
        <v>-0.02530186713816895</v>
      </c>
      <c r="AJ15" s="238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</row>
    <row r="16" ht="12.75" customHeight="1">
      <c r="A16" s="287"/>
      <c r="B16" s="288">
        <v>12</v>
      </c>
      <c r="C16" s="257"/>
      <c r="D16" s="289">
        <v>216.2332258064516</v>
      </c>
      <c r="E16" s="290"/>
      <c r="F16" s="291">
        <v>180.1749032258065</v>
      </c>
      <c r="G16" s="291">
        <v>225.3365806451613</v>
      </c>
      <c r="H16" s="291">
        <v>224.0438709677419</v>
      </c>
      <c r="I16" s="291">
        <v>124.8340322580645</v>
      </c>
      <c r="J16" s="291">
        <v>220.9296774193548</v>
      </c>
      <c r="K16" s="291">
        <v>166.6822580645161</v>
      </c>
      <c r="L16" s="291">
        <v>179.0716451612903</v>
      </c>
      <c r="M16" s="291">
        <v>261.0322580645162</v>
      </c>
      <c r="N16" s="280"/>
      <c r="O16" s="291">
        <v>199.1061290322581</v>
      </c>
      <c r="P16" s="292"/>
      <c r="Q16" s="291">
        <v>127.8416451612903</v>
      </c>
      <c r="R16" s="291">
        <v>136.049870967742</v>
      </c>
      <c r="S16" s="291">
        <v>243.6841935483871</v>
      </c>
      <c r="T16" s="291">
        <v>190.4190967741935</v>
      </c>
      <c r="U16" s="292"/>
      <c r="V16" s="291">
        <v>217.2825806451613</v>
      </c>
      <c r="W16" s="291">
        <v>200.6832258064516</v>
      </c>
      <c r="X16" s="291">
        <v>180.9448064516129</v>
      </c>
      <c r="Y16" s="291">
        <v>183.4451612903225</v>
      </c>
      <c r="Z16" s="290"/>
      <c r="AA16" s="291">
        <v>151.1107419354839</v>
      </c>
      <c r="AB16" s="291">
        <v>175.8197419354839</v>
      </c>
      <c r="AC16" s="291">
        <v>191.8854838709677</v>
      </c>
      <c r="AD16" s="291">
        <v>256.2506451612903</v>
      </c>
      <c r="AE16" s="293">
        <v>191.3288064516129</v>
      </c>
      <c r="AF16" s="283"/>
      <c r="AG16" s="272"/>
      <c r="AH16" s="294">
        <v>225.9786451612903</v>
      </c>
      <c r="AI16" s="295">
        <f>(AH16-AH15)/AH15</f>
        <v>-0.01839149915647384</v>
      </c>
      <c r="AJ16" s="238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</row>
    <row r="17" ht="12.75" customHeight="1">
      <c r="A17" s="263">
        <v>2007</v>
      </c>
      <c r="B17" s="264">
        <v>1</v>
      </c>
      <c r="C17" s="257"/>
      <c r="D17" s="265">
        <v>215.5693548387097</v>
      </c>
      <c r="E17" s="269">
        <v>169.1806129032258</v>
      </c>
      <c r="F17" s="267">
        <v>181.3631935483871</v>
      </c>
      <c r="G17" s="267">
        <v>226.7048387096774</v>
      </c>
      <c r="H17" s="267">
        <v>229.911935483871</v>
      </c>
      <c r="I17" s="267">
        <v>126.7080967741935</v>
      </c>
      <c r="J17" s="267">
        <v>230.3206451612903</v>
      </c>
      <c r="K17" s="267">
        <v>168.5467741935484</v>
      </c>
      <c r="L17" s="267">
        <v>175.2161290322581</v>
      </c>
      <c r="M17" s="267">
        <v>261.1290322580645</v>
      </c>
      <c r="N17" s="280"/>
      <c r="O17" s="267">
        <v>202.2335483870968</v>
      </c>
      <c r="P17" s="269">
        <v>0</v>
      </c>
      <c r="Q17" s="267">
        <v>129.7196129032258</v>
      </c>
      <c r="R17" s="267">
        <v>137.6525806451613</v>
      </c>
      <c r="S17" s="267">
        <v>245.3696774193548</v>
      </c>
      <c r="T17" s="267">
        <v>191.9569677419355</v>
      </c>
      <c r="U17" s="269">
        <v>0</v>
      </c>
      <c r="V17" s="267">
        <v>218.1912903225806</v>
      </c>
      <c r="W17" s="267">
        <v>208.3203225806452</v>
      </c>
      <c r="X17" s="267">
        <v>182.8357096774194</v>
      </c>
      <c r="Y17" s="267">
        <v>193.0967741935484</v>
      </c>
      <c r="Z17" s="269">
        <v>158.666</v>
      </c>
      <c r="AA17" s="267">
        <v>166.0777419354839</v>
      </c>
      <c r="AB17" s="267">
        <v>176.1195161290323</v>
      </c>
      <c r="AC17" s="267">
        <v>190.9848387096774</v>
      </c>
      <c r="AD17" s="267">
        <v>258.2014193548387</v>
      </c>
      <c r="AE17" s="270">
        <v>204.5522258064516</v>
      </c>
      <c r="AF17" s="283"/>
      <c r="AG17" s="272"/>
      <c r="AH17" s="273">
        <v>225.0897096774193</v>
      </c>
      <c r="AI17" s="274">
        <f>(AH17-AH16)/AH16</f>
        <v>-0.003933714547392409</v>
      </c>
      <c r="AJ17" s="238"/>
      <c r="AK17" s="239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</row>
    <row r="18" ht="12.75" customHeight="1">
      <c r="A18" s="275"/>
      <c r="B18" s="276">
        <v>2</v>
      </c>
      <c r="C18" s="257"/>
      <c r="D18" s="277">
        <v>217.1117857142857</v>
      </c>
      <c r="E18" s="279">
        <v>168.729</v>
      </c>
      <c r="F18" s="279">
        <v>180.4755</v>
      </c>
      <c r="G18" s="279">
        <v>227.70625</v>
      </c>
      <c r="H18" s="279">
        <v>233.0917857142857</v>
      </c>
      <c r="I18" s="279">
        <v>127.2207142857143</v>
      </c>
      <c r="J18" s="279">
        <v>232.0464285714285</v>
      </c>
      <c r="K18" s="279">
        <v>168.325</v>
      </c>
      <c r="L18" s="279">
        <v>182.1708928571429</v>
      </c>
      <c r="M18" s="279">
        <v>260.3928571428572</v>
      </c>
      <c r="N18" s="280"/>
      <c r="O18" s="279">
        <v>207.1271428571428</v>
      </c>
      <c r="P18" s="281"/>
      <c r="Q18" s="279">
        <v>131.7692142857143</v>
      </c>
      <c r="R18" s="279">
        <v>140.1128214285714</v>
      </c>
      <c r="S18" s="279">
        <v>244.2017857142857</v>
      </c>
      <c r="T18" s="279">
        <v>193.8098214285714</v>
      </c>
      <c r="U18" s="281"/>
      <c r="V18" s="279">
        <v>222.4628571428571</v>
      </c>
      <c r="W18" s="279">
        <v>206.5728571428571</v>
      </c>
      <c r="X18" s="279">
        <v>188.8595</v>
      </c>
      <c r="Y18" s="279">
        <v>197.6178571428572</v>
      </c>
      <c r="Z18" s="279">
        <v>153.8929642857143</v>
      </c>
      <c r="AA18" s="279">
        <v>149.4192857142857</v>
      </c>
      <c r="AB18" s="279">
        <v>169.4954642857143</v>
      </c>
      <c r="AC18" s="279">
        <v>191.0871428571429</v>
      </c>
      <c r="AD18" s="279">
        <v>256.6962857142858</v>
      </c>
      <c r="AE18" s="282">
        <v>212.5374642857143</v>
      </c>
      <c r="AF18" s="283"/>
      <c r="AG18" s="272"/>
      <c r="AH18" s="285">
        <v>226.9236785714286</v>
      </c>
      <c r="AI18" s="286">
        <f>(AH18-AH17)/AH17</f>
        <v>0.008147724285741519</v>
      </c>
      <c r="AJ18" s="238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</row>
    <row r="19" ht="12.75" customHeight="1">
      <c r="A19" s="275"/>
      <c r="B19" s="276">
        <v>3</v>
      </c>
      <c r="C19" s="257"/>
      <c r="D19" s="277">
        <v>221.341935483871</v>
      </c>
      <c r="E19" s="279">
        <v>160.9765806451613</v>
      </c>
      <c r="F19" s="279">
        <v>187.2409677419355</v>
      </c>
      <c r="G19" s="279">
        <v>232.7964838709678</v>
      </c>
      <c r="H19" s="279">
        <v>231.5790322580645</v>
      </c>
      <c r="I19" s="279">
        <v>141.3396451612903</v>
      </c>
      <c r="J19" s="279">
        <v>231.5916129032258</v>
      </c>
      <c r="K19" s="279">
        <v>166.5116129032258</v>
      </c>
      <c r="L19" s="279">
        <v>183.0387096774193</v>
      </c>
      <c r="M19" s="279">
        <v>260.0967741935484</v>
      </c>
      <c r="N19" s="280"/>
      <c r="O19" s="279">
        <v>211.9954838709677</v>
      </c>
      <c r="P19" s="281"/>
      <c r="Q19" s="279">
        <v>122.5598709677419</v>
      </c>
      <c r="R19" s="279">
        <v>148.3373548387097</v>
      </c>
      <c r="S19" s="279">
        <v>247.4816129032258</v>
      </c>
      <c r="T19" s="279">
        <v>195.4993548387096</v>
      </c>
      <c r="U19" s="281"/>
      <c r="V19" s="279">
        <v>230.3396774193548</v>
      </c>
      <c r="W19" s="279">
        <v>211.1954838709677</v>
      </c>
      <c r="X19" s="279">
        <v>190.0205161290323</v>
      </c>
      <c r="Y19" s="279">
        <v>194.241935483871</v>
      </c>
      <c r="Z19" s="279">
        <v>151.6601290322581</v>
      </c>
      <c r="AA19" s="279">
        <v>152.8267741935484</v>
      </c>
      <c r="AB19" s="279">
        <v>170.9937096774194</v>
      </c>
      <c r="AC19" s="279">
        <v>192.898064516129</v>
      </c>
      <c r="AD19" s="279">
        <v>252.3135483870968</v>
      </c>
      <c r="AE19" s="282">
        <v>210.6086774193548</v>
      </c>
      <c r="AF19" s="283"/>
      <c r="AG19" s="272"/>
      <c r="AH19" s="285">
        <v>227.5590967741936</v>
      </c>
      <c r="AI19" s="286">
        <f>(AH19-AH18)/AH18</f>
        <v>0.00280014058808323</v>
      </c>
      <c r="AJ19" s="238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</row>
    <row r="20" ht="12.75" customHeight="1">
      <c r="A20" s="275"/>
      <c r="B20" s="276">
        <v>4</v>
      </c>
      <c r="C20" s="257"/>
      <c r="D20" s="277">
        <v>221.585</v>
      </c>
      <c r="E20" s="279">
        <v>168.3881333333333</v>
      </c>
      <c r="F20" s="279">
        <v>186.0792666666667</v>
      </c>
      <c r="G20" s="279">
        <v>236.8901333333333</v>
      </c>
      <c r="H20" s="279">
        <v>229.8293333333333</v>
      </c>
      <c r="I20" s="279">
        <v>143.2600666666667</v>
      </c>
      <c r="J20" s="279">
        <v>234.411</v>
      </c>
      <c r="K20" s="279">
        <v>173.5033333333334</v>
      </c>
      <c r="L20" s="279">
        <v>182.2353333333333</v>
      </c>
      <c r="M20" s="279">
        <v>261.3</v>
      </c>
      <c r="N20" s="280"/>
      <c r="O20" s="279">
        <v>211.489</v>
      </c>
      <c r="P20" s="281"/>
      <c r="Q20" s="279">
        <v>126.2090333333333</v>
      </c>
      <c r="R20" s="279">
        <v>153.1842333333333</v>
      </c>
      <c r="S20" s="279">
        <v>247.57</v>
      </c>
      <c r="T20" s="279">
        <v>194.9788333333333</v>
      </c>
      <c r="U20" s="281"/>
      <c r="V20" s="279">
        <v>229.6906666666667</v>
      </c>
      <c r="W20" s="279">
        <v>205.691</v>
      </c>
      <c r="X20" s="279">
        <v>194.7840666666667</v>
      </c>
      <c r="Y20" s="279">
        <v>198.57</v>
      </c>
      <c r="Z20" s="279">
        <v>159.3758333333333</v>
      </c>
      <c r="AA20" s="279">
        <v>165.1863333333333</v>
      </c>
      <c r="AB20" s="279">
        <v>180.2475666666666</v>
      </c>
      <c r="AC20" s="279">
        <v>191.94</v>
      </c>
      <c r="AD20" s="279">
        <v>251.9509</v>
      </c>
      <c r="AE20" s="282">
        <v>219.2376333333333</v>
      </c>
      <c r="AF20" s="283"/>
      <c r="AG20" s="272"/>
      <c r="AH20" s="285">
        <v>228.3591333333333</v>
      </c>
      <c r="AI20" s="286">
        <f>(AH20-AH19)/AH19</f>
        <v>0.003515730948491284</v>
      </c>
      <c r="AJ20" s="238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</row>
    <row r="21" ht="12.75" customHeight="1">
      <c r="A21" s="275"/>
      <c r="B21" s="276">
        <v>5</v>
      </c>
      <c r="C21" s="257"/>
      <c r="D21" s="277">
        <v>222.8977419354839</v>
      </c>
      <c r="E21" s="279">
        <v>168.238935483871</v>
      </c>
      <c r="F21" s="279">
        <v>187.907129032258</v>
      </c>
      <c r="G21" s="279">
        <v>236.9209032258065</v>
      </c>
      <c r="H21" s="279">
        <v>227.7393548387097</v>
      </c>
      <c r="I21" s="279">
        <v>139.9748387096774</v>
      </c>
      <c r="J21" s="279">
        <v>228.5451612903226</v>
      </c>
      <c r="K21" s="279">
        <v>171.7667741935484</v>
      </c>
      <c r="L21" s="279">
        <v>180.0313548387097</v>
      </c>
      <c r="M21" s="279">
        <v>263.9677419354838</v>
      </c>
      <c r="N21" s="280"/>
      <c r="O21" s="279">
        <v>213.6803225806451</v>
      </c>
      <c r="P21" s="281"/>
      <c r="Q21" s="279">
        <v>134.2486129032258</v>
      </c>
      <c r="R21" s="279">
        <v>154.7392258064516</v>
      </c>
      <c r="S21" s="279">
        <v>244.9483870967742</v>
      </c>
      <c r="T21" s="279">
        <v>195.6542903225807</v>
      </c>
      <c r="U21" s="281"/>
      <c r="V21" s="279">
        <v>236.4558064516129</v>
      </c>
      <c r="W21" s="279">
        <v>210.138064516129</v>
      </c>
      <c r="X21" s="279">
        <v>194.0953548387097</v>
      </c>
      <c r="Y21" s="279">
        <v>200.7</v>
      </c>
      <c r="Z21" s="279">
        <v>157.1045483870968</v>
      </c>
      <c r="AA21" s="279">
        <v>163.078064516129</v>
      </c>
      <c r="AB21" s="279">
        <v>179.721</v>
      </c>
      <c r="AC21" s="279">
        <v>194.5603225806452</v>
      </c>
      <c r="AD21" s="279">
        <v>244.464870967742</v>
      </c>
      <c r="AE21" s="282">
        <v>214.2618064516129</v>
      </c>
      <c r="AF21" s="283"/>
      <c r="AG21" s="272"/>
      <c r="AH21" s="285">
        <v>227.4548387096774</v>
      </c>
      <c r="AI21" s="286">
        <f>(AH21-AH20)/AH20</f>
        <v>-0.00395996696280996</v>
      </c>
      <c r="AJ21" s="238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</row>
    <row r="22" ht="12.75" customHeight="1">
      <c r="A22" s="275"/>
      <c r="B22" s="276">
        <v>6</v>
      </c>
      <c r="C22" s="257"/>
      <c r="D22" s="277">
        <v>220.3426666666667</v>
      </c>
      <c r="E22" s="279">
        <v>167.226</v>
      </c>
      <c r="F22" s="279">
        <v>184.7323</v>
      </c>
      <c r="G22" s="279">
        <v>227.6223333333333</v>
      </c>
      <c r="H22" s="279">
        <v>230.714</v>
      </c>
      <c r="I22" s="279">
        <v>134.1931333333333</v>
      </c>
      <c r="J22" s="279">
        <v>226.689</v>
      </c>
      <c r="K22" s="279">
        <v>177.4933333333333</v>
      </c>
      <c r="L22" s="279">
        <v>185.8523666666667</v>
      </c>
      <c r="M22" s="279">
        <v>259.7</v>
      </c>
      <c r="N22" s="280"/>
      <c r="O22" s="279">
        <v>211.4973333333333</v>
      </c>
      <c r="P22" s="281"/>
      <c r="Q22" s="279">
        <v>140.2171666666667</v>
      </c>
      <c r="R22" s="279">
        <v>154.6142333333333</v>
      </c>
      <c r="S22" s="279">
        <v>239.489</v>
      </c>
      <c r="T22" s="279">
        <v>197.696</v>
      </c>
      <c r="U22" s="281"/>
      <c r="V22" s="279">
        <v>235.6156666666667</v>
      </c>
      <c r="W22" s="279">
        <v>210.829</v>
      </c>
      <c r="X22" s="279">
        <v>189.231</v>
      </c>
      <c r="Y22" s="279">
        <v>191.2533333333334</v>
      </c>
      <c r="Z22" s="279">
        <v>154.0273666666667</v>
      </c>
      <c r="AA22" s="279">
        <v>156.811</v>
      </c>
      <c r="AB22" s="279">
        <v>181.9783666666667</v>
      </c>
      <c r="AC22" s="279">
        <v>195.6073333333333</v>
      </c>
      <c r="AD22" s="279">
        <v>230.8731666666667</v>
      </c>
      <c r="AE22" s="282">
        <v>210.8100666666667</v>
      </c>
      <c r="AF22" s="283"/>
      <c r="AG22" s="272"/>
      <c r="AH22" s="285">
        <v>226.0304</v>
      </c>
      <c r="AI22" s="286">
        <f>(AH22-AH21)/AH21</f>
        <v>-0.006262512232133861</v>
      </c>
      <c r="AJ22" s="238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</row>
    <row r="23" ht="12.75" customHeight="1">
      <c r="A23" s="275"/>
      <c r="B23" s="276">
        <v>7</v>
      </c>
      <c r="C23" s="257"/>
      <c r="D23" s="277">
        <v>216.2425806451613</v>
      </c>
      <c r="E23" s="279">
        <v>168.6465161290323</v>
      </c>
      <c r="F23" s="279">
        <v>185.5838387096774</v>
      </c>
      <c r="G23" s="279">
        <v>213.6591935483871</v>
      </c>
      <c r="H23" s="279">
        <v>233.8216129032258</v>
      </c>
      <c r="I23" s="279">
        <v>131.2124838709677</v>
      </c>
      <c r="J23" s="279">
        <v>213.5835483870968</v>
      </c>
      <c r="K23" s="279">
        <v>179.4351612903226</v>
      </c>
      <c r="L23" s="279">
        <v>169.4573870967742</v>
      </c>
      <c r="M23" s="279">
        <v>274.741935483871</v>
      </c>
      <c r="N23" s="280"/>
      <c r="O23" s="279">
        <v>204.1164516129032</v>
      </c>
      <c r="P23" s="281"/>
      <c r="Q23" s="279">
        <v>136.8127096774193</v>
      </c>
      <c r="R23" s="279">
        <v>153.6898064516129</v>
      </c>
      <c r="S23" s="279">
        <v>243.9132258064516</v>
      </c>
      <c r="T23" s="279">
        <v>199.2042258064516</v>
      </c>
      <c r="U23" s="281"/>
      <c r="V23" s="279">
        <v>224.3441935483871</v>
      </c>
      <c r="W23" s="279">
        <v>206.1438709677419</v>
      </c>
      <c r="X23" s="279">
        <v>192.7949677419355</v>
      </c>
      <c r="Y23" s="279">
        <v>188.8451612903226</v>
      </c>
      <c r="Z23" s="279">
        <v>155.5564193548387</v>
      </c>
      <c r="AA23" s="279">
        <v>157.0512903225807</v>
      </c>
      <c r="AB23" s="279">
        <v>180.8388387096774</v>
      </c>
      <c r="AC23" s="279">
        <v>196.6458064516129</v>
      </c>
      <c r="AD23" s="279">
        <v>228.8748064516129</v>
      </c>
      <c r="AE23" s="282">
        <v>211.711064516129</v>
      </c>
      <c r="AF23" s="283"/>
      <c r="AG23" s="272"/>
      <c r="AH23" s="285">
        <v>228.7056129032258</v>
      </c>
      <c r="AI23" s="286">
        <f>(AH23-AH22)/AH22</f>
        <v>0.01183563318573885</v>
      </c>
      <c r="AJ23" s="238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</row>
    <row r="24" ht="12.75" customHeight="1">
      <c r="A24" s="275"/>
      <c r="B24" s="276">
        <v>8</v>
      </c>
      <c r="C24" s="257"/>
      <c r="D24" s="277">
        <v>222.7135483870968</v>
      </c>
      <c r="E24" s="279">
        <v>168.729</v>
      </c>
      <c r="F24" s="279">
        <v>188.0521612903226</v>
      </c>
      <c r="G24" s="279">
        <v>224.8176774193549</v>
      </c>
      <c r="H24" s="279">
        <v>244.5964516129032</v>
      </c>
      <c r="I24" s="279">
        <v>129.9775483870968</v>
      </c>
      <c r="J24" s="279">
        <v>215.6451612903226</v>
      </c>
      <c r="K24" s="279">
        <v>180.3116129032258</v>
      </c>
      <c r="L24" s="279">
        <v>180.9499032258065</v>
      </c>
      <c r="M24" s="279">
        <v>287.9677419354838</v>
      </c>
      <c r="N24" s="280"/>
      <c r="O24" s="279">
        <v>209.4058064516129</v>
      </c>
      <c r="P24" s="281"/>
      <c r="Q24" s="279">
        <v>138.4434193548387</v>
      </c>
      <c r="R24" s="279">
        <v>153.4929354838709</v>
      </c>
      <c r="S24" s="279">
        <v>246.1045161290323</v>
      </c>
      <c r="T24" s="279">
        <v>195.8336774193548</v>
      </c>
      <c r="U24" s="281"/>
      <c r="V24" s="279">
        <v>236.7603225806452</v>
      </c>
      <c r="W24" s="279">
        <v>219.1316129032258</v>
      </c>
      <c r="X24" s="279">
        <v>194.7550322580645</v>
      </c>
      <c r="Y24" s="279">
        <v>182.4903225806452</v>
      </c>
      <c r="Z24" s="279">
        <v>145.632935483871</v>
      </c>
      <c r="AA24" s="279">
        <v>148.2861290322581</v>
      </c>
      <c r="AB24" s="279">
        <v>177.0119032258064</v>
      </c>
      <c r="AC24" s="279">
        <v>194.9161290322581</v>
      </c>
      <c r="AD24" s="279">
        <v>226.1421935483871</v>
      </c>
      <c r="AE24" s="282">
        <v>199.6255483870968</v>
      </c>
      <c r="AF24" s="283"/>
      <c r="AG24" s="272"/>
      <c r="AH24" s="285">
        <v>236.7501290322581</v>
      </c>
      <c r="AI24" s="286">
        <f>(AH24-AH23)/AH23</f>
        <v>0.03517410887697011</v>
      </c>
      <c r="AJ24" s="238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</row>
    <row r="25" ht="12.75" customHeight="1">
      <c r="A25" s="275"/>
      <c r="B25" s="276">
        <v>9</v>
      </c>
      <c r="C25" s="257"/>
      <c r="D25" s="277">
        <v>224.816</v>
      </c>
      <c r="E25" s="279">
        <v>169.3254</v>
      </c>
      <c r="F25" s="279">
        <v>190.3845666666666</v>
      </c>
      <c r="G25" s="279">
        <v>233.5656333333333</v>
      </c>
      <c r="H25" s="279">
        <v>245.4296666666666</v>
      </c>
      <c r="I25" s="279">
        <v>130.1344666666667</v>
      </c>
      <c r="J25" s="279">
        <v>218.1086666666667</v>
      </c>
      <c r="K25" s="279">
        <v>180.001</v>
      </c>
      <c r="L25" s="279">
        <v>189.9511</v>
      </c>
      <c r="M25" s="279">
        <v>281.9333333333333</v>
      </c>
      <c r="N25" s="280"/>
      <c r="O25" s="279">
        <v>217.31</v>
      </c>
      <c r="P25" s="281"/>
      <c r="Q25" s="279">
        <v>139.9451333333333</v>
      </c>
      <c r="R25" s="279">
        <v>155.6352333333333</v>
      </c>
      <c r="S25" s="279">
        <v>253.0196666666667</v>
      </c>
      <c r="T25" s="279">
        <v>197.7703</v>
      </c>
      <c r="U25" s="281"/>
      <c r="V25" s="279">
        <v>241.5563333333333</v>
      </c>
      <c r="W25" s="279">
        <v>221.1516666666666</v>
      </c>
      <c r="X25" s="279">
        <v>201.3477</v>
      </c>
      <c r="Y25" s="279">
        <v>199.4066666666667</v>
      </c>
      <c r="Z25" s="279">
        <v>143.9512333333333</v>
      </c>
      <c r="AA25" s="279">
        <v>159.1896666666667</v>
      </c>
      <c r="AB25" s="279">
        <v>178.0829666666667</v>
      </c>
      <c r="AC25" s="279">
        <v>195.4113333333334</v>
      </c>
      <c r="AD25" s="279">
        <v>228.4124333333333</v>
      </c>
      <c r="AE25" s="282">
        <v>200.4530666666667</v>
      </c>
      <c r="AF25" s="283"/>
      <c r="AG25" s="272"/>
      <c r="AH25" s="285">
        <v>237.349</v>
      </c>
      <c r="AI25" s="286">
        <f>(AH25-AH24)/AH24</f>
        <v>0.002529548643499714</v>
      </c>
      <c r="AJ25" s="238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</row>
    <row r="26" ht="12.75" customHeight="1">
      <c r="A26" s="275"/>
      <c r="B26" s="276">
        <v>10</v>
      </c>
      <c r="C26" s="257"/>
      <c r="D26" s="277">
        <v>225.8338709677419</v>
      </c>
      <c r="E26" s="279">
        <v>171.0122258064516</v>
      </c>
      <c r="F26" s="279">
        <v>188.8874193548387</v>
      </c>
      <c r="G26" s="279">
        <v>226.9281612903225</v>
      </c>
      <c r="H26" s="279">
        <v>242.4170967741935</v>
      </c>
      <c r="I26" s="279">
        <v>131.3096451612903</v>
      </c>
      <c r="J26" s="279">
        <v>215.8035483870968</v>
      </c>
      <c r="K26" s="279">
        <v>179.8725806451613</v>
      </c>
      <c r="L26" s="279">
        <v>185.0959677419355</v>
      </c>
      <c r="M26" s="279">
        <v>285.9677419354838</v>
      </c>
      <c r="N26" s="280"/>
      <c r="O26" s="279">
        <v>210.7038709677419</v>
      </c>
      <c r="P26" s="281"/>
      <c r="Q26" s="279">
        <v>132.3364838709678</v>
      </c>
      <c r="R26" s="279">
        <v>155.0395806451613</v>
      </c>
      <c r="S26" s="279">
        <v>249.86</v>
      </c>
      <c r="T26" s="279">
        <v>197.0844193548387</v>
      </c>
      <c r="U26" s="281"/>
      <c r="V26" s="279">
        <v>233.0119354838709</v>
      </c>
      <c r="W26" s="279">
        <v>217.7270967741935</v>
      </c>
      <c r="X26" s="279">
        <v>199.0225806451613</v>
      </c>
      <c r="Y26" s="279">
        <v>204.4032258064516</v>
      </c>
      <c r="Z26" s="279">
        <v>142.8080967741936</v>
      </c>
      <c r="AA26" s="279">
        <v>157.4422580645161</v>
      </c>
      <c r="AB26" s="279">
        <v>179.9682580645161</v>
      </c>
      <c r="AC26" s="279">
        <v>200.7861290322581</v>
      </c>
      <c r="AD26" s="279">
        <v>233.6986129032258</v>
      </c>
      <c r="AE26" s="282">
        <v>183.1437419354839</v>
      </c>
      <c r="AF26" s="283"/>
      <c r="AG26" s="272"/>
      <c r="AH26" s="285">
        <v>236.9203225806451</v>
      </c>
      <c r="AI26" s="286">
        <f>(AH26-AH25)/AH25</f>
        <v>-0.001806105858271446</v>
      </c>
      <c r="AJ26" s="238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</row>
    <row r="27" ht="12.75" customHeight="1">
      <c r="A27" s="275"/>
      <c r="B27" s="276">
        <v>11</v>
      </c>
      <c r="C27" s="257"/>
      <c r="D27" s="277">
        <v>220.694</v>
      </c>
      <c r="E27" s="279">
        <v>170.2626</v>
      </c>
      <c r="F27" s="279">
        <v>188.8106333333334</v>
      </c>
      <c r="G27" s="279">
        <v>220.7108333333333</v>
      </c>
      <c r="H27" s="279">
        <v>229.1856666666667</v>
      </c>
      <c r="I27" s="279">
        <v>129.1100666666667</v>
      </c>
      <c r="J27" s="279">
        <v>218.8473333333333</v>
      </c>
      <c r="K27" s="279">
        <v>178.9366666666667</v>
      </c>
      <c r="L27" s="279">
        <v>186.465</v>
      </c>
      <c r="M27" s="279">
        <v>284.6666666666667</v>
      </c>
      <c r="N27" s="280"/>
      <c r="O27" s="279">
        <v>208.464</v>
      </c>
      <c r="P27" s="281"/>
      <c r="Q27" s="279">
        <v>133.5070666666667</v>
      </c>
      <c r="R27" s="279">
        <v>152.2016</v>
      </c>
      <c r="S27" s="279">
        <v>251.1096666666667</v>
      </c>
      <c r="T27" s="279">
        <v>197.121</v>
      </c>
      <c r="U27" s="281"/>
      <c r="V27" s="279">
        <v>222.249</v>
      </c>
      <c r="W27" s="279">
        <v>209.896</v>
      </c>
      <c r="X27" s="279">
        <v>190.3006666666667</v>
      </c>
      <c r="Y27" s="279">
        <v>199</v>
      </c>
      <c r="Z27" s="279">
        <v>134.6863</v>
      </c>
      <c r="AA27" s="279">
        <v>151.3093333333333</v>
      </c>
      <c r="AB27" s="279">
        <v>180.5458</v>
      </c>
      <c r="AC27" s="279">
        <v>202.7393333333333</v>
      </c>
      <c r="AD27" s="279">
        <v>230.1806</v>
      </c>
      <c r="AE27" s="282">
        <v>173.2179</v>
      </c>
      <c r="AF27" s="283"/>
      <c r="AG27" s="272"/>
      <c r="AH27" s="285">
        <v>230.2180333333334</v>
      </c>
      <c r="AI27" s="286">
        <f>(AH27-AH26)/AH26</f>
        <v>-0.02828921206212864</v>
      </c>
      <c r="AJ27" s="238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</row>
    <row r="28" ht="12.75" customHeight="1">
      <c r="A28" s="287"/>
      <c r="B28" s="288">
        <v>12</v>
      </c>
      <c r="C28" s="257"/>
      <c r="D28" s="289">
        <v>214.2458064516129</v>
      </c>
      <c r="E28" s="291">
        <v>168.729</v>
      </c>
      <c r="F28" s="291">
        <v>186.6172903225806</v>
      </c>
      <c r="G28" s="291">
        <v>217.6332580645161</v>
      </c>
      <c r="H28" s="291">
        <v>229.6038709677419</v>
      </c>
      <c r="I28" s="291">
        <v>129.4830967741935</v>
      </c>
      <c r="J28" s="291">
        <v>223.22</v>
      </c>
      <c r="K28" s="291">
        <v>181.2132258064516</v>
      </c>
      <c r="L28" s="291">
        <v>178.4217741935484</v>
      </c>
      <c r="M28" s="291">
        <v>276.4516129032258</v>
      </c>
      <c r="N28" s="296"/>
      <c r="O28" s="291">
        <v>208.0712903225806</v>
      </c>
      <c r="P28" s="292"/>
      <c r="Q28" s="291">
        <v>149.4306451612903</v>
      </c>
      <c r="R28" s="291">
        <v>160.6882258064516</v>
      </c>
      <c r="S28" s="291">
        <v>239.6222580645161</v>
      </c>
      <c r="T28" s="291">
        <v>189.8692580645161</v>
      </c>
      <c r="U28" s="292"/>
      <c r="V28" s="291">
        <v>219.4548387096774</v>
      </c>
      <c r="W28" s="291">
        <v>209.3554838709678</v>
      </c>
      <c r="X28" s="291">
        <v>176.4792903225807</v>
      </c>
      <c r="Y28" s="291">
        <v>198.3225806451613</v>
      </c>
      <c r="Z28" s="291">
        <v>138.3987741935484</v>
      </c>
      <c r="AA28" s="291">
        <v>150.3096774193548</v>
      </c>
      <c r="AB28" s="291">
        <v>179.6089032258064</v>
      </c>
      <c r="AC28" s="291">
        <v>199.5216129032258</v>
      </c>
      <c r="AD28" s="291">
        <v>233.5105806451613</v>
      </c>
      <c r="AE28" s="293">
        <v>171.3576129032258</v>
      </c>
      <c r="AF28" s="283"/>
      <c r="AG28" s="272"/>
      <c r="AH28" s="294">
        <v>226.2521290322581</v>
      </c>
      <c r="AI28" s="295">
        <f>(AH28-AH27)/AH27</f>
        <v>-0.0172267317362278</v>
      </c>
      <c r="AJ28" s="238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</row>
    <row r="29" ht="12.75" customHeight="1">
      <c r="A29" s="263">
        <v>2008</v>
      </c>
      <c r="B29" s="264">
        <v>1</v>
      </c>
      <c r="C29" s="257"/>
      <c r="D29" s="265">
        <v>216.8045161290323</v>
      </c>
      <c r="E29" s="267">
        <v>168.5153870967742</v>
      </c>
      <c r="F29" s="267">
        <v>193.5967741935484</v>
      </c>
      <c r="G29" s="267">
        <v>223.367</v>
      </c>
      <c r="H29" s="267">
        <v>236.9948387096774</v>
      </c>
      <c r="I29" s="267">
        <v>136.8143548387097</v>
      </c>
      <c r="J29" s="267">
        <v>243.8412903225806</v>
      </c>
      <c r="K29" s="267">
        <v>181.2038709677419</v>
      </c>
      <c r="L29" s="267">
        <v>178.1652258064516</v>
      </c>
      <c r="M29" s="267">
        <v>283.9354838709677</v>
      </c>
      <c r="N29" s="267"/>
      <c r="O29" s="267">
        <v>205.4287096774194</v>
      </c>
      <c r="P29" s="269">
        <v>0</v>
      </c>
      <c r="Q29" s="267">
        <v>166.539935483871</v>
      </c>
      <c r="R29" s="267">
        <v>171.8889032258065</v>
      </c>
      <c r="S29" s="267">
        <v>250.3570967741935</v>
      </c>
      <c r="T29" s="267">
        <v>187.6691935483871</v>
      </c>
      <c r="U29" s="269">
        <v>0</v>
      </c>
      <c r="V29" s="267">
        <v>227.0190322580645</v>
      </c>
      <c r="W29" s="267">
        <v>215.6254838709677</v>
      </c>
      <c r="X29" s="267">
        <v>196.7867096774194</v>
      </c>
      <c r="Y29" s="267">
        <v>197.7677419354839</v>
      </c>
      <c r="Z29" s="267">
        <v>141.8176451612903</v>
      </c>
      <c r="AA29" s="267">
        <v>165.6667741935484</v>
      </c>
      <c r="AB29" s="267">
        <v>177.0573225806451</v>
      </c>
      <c r="AC29" s="267">
        <v>204.1209677419355</v>
      </c>
      <c r="AD29" s="267">
        <v>241.5435806451613</v>
      </c>
      <c r="AE29" s="270">
        <v>189.9941612903226</v>
      </c>
      <c r="AF29" s="283"/>
      <c r="AG29" s="272"/>
      <c r="AH29" s="273">
        <v>233.4915483870968</v>
      </c>
      <c r="AI29" s="274">
        <f>(AH29-AH28)/AH28</f>
        <v>0.03199713251673551</v>
      </c>
      <c r="AJ29" s="238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</row>
    <row r="30" ht="12.75" customHeight="1">
      <c r="A30" s="275"/>
      <c r="B30" s="276">
        <v>2</v>
      </c>
      <c r="C30" s="257"/>
      <c r="D30" s="277">
        <v>228.0162068965517</v>
      </c>
      <c r="E30" s="279">
        <v>168.4631379310345</v>
      </c>
      <c r="F30" s="279">
        <v>199.9508275862069</v>
      </c>
      <c r="G30" s="279">
        <v>237.5674827586207</v>
      </c>
      <c r="H30" s="279">
        <v>249.8537931034483</v>
      </c>
      <c r="I30" s="279">
        <v>146.1477931034483</v>
      </c>
      <c r="J30" s="279">
        <v>263.0568965517242</v>
      </c>
      <c r="K30" s="279">
        <v>179.3579310344828</v>
      </c>
      <c r="L30" s="279">
        <v>185.1242068965517</v>
      </c>
      <c r="M30" s="279">
        <v>284.448275862069</v>
      </c>
      <c r="N30" s="279"/>
      <c r="O30" s="279">
        <v>213.2610344827586</v>
      </c>
      <c r="P30" s="279"/>
      <c r="Q30" s="279">
        <v>172.0381034482758</v>
      </c>
      <c r="R30" s="279">
        <v>182.4617586206896</v>
      </c>
      <c r="S30" s="279">
        <v>249.2379310344828</v>
      </c>
      <c r="T30" s="279">
        <v>184.541</v>
      </c>
      <c r="U30" s="279"/>
      <c r="V30" s="279">
        <v>240.7572413793104</v>
      </c>
      <c r="W30" s="279">
        <v>222.6351724137931</v>
      </c>
      <c r="X30" s="279">
        <v>202.2982068965517</v>
      </c>
      <c r="Y30" s="279">
        <v>198.1034482758621</v>
      </c>
      <c r="Z30" s="279">
        <v>149.394275862069</v>
      </c>
      <c r="AA30" s="279">
        <v>186.8079310344828</v>
      </c>
      <c r="AB30" s="279">
        <v>180.1361034482759</v>
      </c>
      <c r="AC30" s="279">
        <v>206.7893103448276</v>
      </c>
      <c r="AD30" s="279">
        <v>253.7268965517241</v>
      </c>
      <c r="AE30" s="282">
        <v>226.3188965517241</v>
      </c>
      <c r="AF30" s="283"/>
      <c r="AG30" s="272"/>
      <c r="AH30" s="285">
        <v>241.4283103448276</v>
      </c>
      <c r="AI30" s="286">
        <f>(AH30-AH29)/AH29</f>
        <v>0.03399164557585085</v>
      </c>
      <c r="AJ30" s="238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</row>
    <row r="31" ht="12.75" customHeight="1">
      <c r="A31" s="275"/>
      <c r="B31" s="276">
        <v>3</v>
      </c>
      <c r="C31" s="257"/>
      <c r="D31" s="277">
        <v>237.4677419354839</v>
      </c>
      <c r="E31" s="279">
        <v>169.5914516129032</v>
      </c>
      <c r="F31" s="279">
        <v>206.0252903225806</v>
      </c>
      <c r="G31" s="279">
        <v>248.8778064516129</v>
      </c>
      <c r="H31" s="279">
        <v>263.7196774193548</v>
      </c>
      <c r="I31" s="279">
        <v>146.8115161290323</v>
      </c>
      <c r="J31" s="279">
        <v>270.9732258064516</v>
      </c>
      <c r="K31" s="279">
        <v>185.78</v>
      </c>
      <c r="L31" s="279">
        <v>187.7087096774193</v>
      </c>
      <c r="M31" s="279">
        <v>279.0322580645162</v>
      </c>
      <c r="N31" s="279"/>
      <c r="O31" s="279">
        <v>212.9196774193549</v>
      </c>
      <c r="P31" s="279"/>
      <c r="Q31" s="279">
        <v>183.4893548387097</v>
      </c>
      <c r="R31" s="279">
        <v>182.5936774193548</v>
      </c>
      <c r="S31" s="279">
        <v>257.9474193548387</v>
      </c>
      <c r="T31" s="279">
        <v>190.724870967742</v>
      </c>
      <c r="U31" s="279"/>
      <c r="V31" s="279">
        <v>252.9477419354839</v>
      </c>
      <c r="W31" s="279">
        <v>228.3087096774194</v>
      </c>
      <c r="X31" s="279">
        <v>211.2633870967742</v>
      </c>
      <c r="Y31" s="279">
        <v>197.9451612903225</v>
      </c>
      <c r="Z31" s="279">
        <v>164.6246451612903</v>
      </c>
      <c r="AA31" s="279">
        <v>174.5858064516129</v>
      </c>
      <c r="AB31" s="279">
        <v>189.1973548387097</v>
      </c>
      <c r="AC31" s="279">
        <v>208.1422580645161</v>
      </c>
      <c r="AD31" s="279">
        <v>280.5631612903225</v>
      </c>
      <c r="AE31" s="282">
        <v>238.3943548387097</v>
      </c>
      <c r="AF31" s="283"/>
      <c r="AG31" s="272"/>
      <c r="AH31" s="285">
        <v>246.971</v>
      </c>
      <c r="AI31" s="286">
        <f>(AH31-AH30)/AH30</f>
        <v>0.02295791097264385</v>
      </c>
      <c r="AJ31" s="238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</row>
    <row r="32" ht="12.75" customHeight="1">
      <c r="A32" s="275"/>
      <c r="B32" s="276">
        <v>4</v>
      </c>
      <c r="C32" s="257"/>
      <c r="D32" s="277">
        <v>240.681</v>
      </c>
      <c r="E32" s="279">
        <v>168.729</v>
      </c>
      <c r="F32" s="279">
        <v>210.6279333333333</v>
      </c>
      <c r="G32" s="279">
        <v>250.5910666666667</v>
      </c>
      <c r="H32" s="279">
        <v>261.836</v>
      </c>
      <c r="I32" s="279">
        <v>150.3458333333333</v>
      </c>
      <c r="J32" s="279">
        <v>277.3856666666667</v>
      </c>
      <c r="K32" s="279">
        <v>184.1386666666667</v>
      </c>
      <c r="L32" s="279">
        <v>187.7437</v>
      </c>
      <c r="M32" s="279">
        <v>276.9666666666666</v>
      </c>
      <c r="N32" s="279"/>
      <c r="O32" s="279">
        <v>217.9013333333333</v>
      </c>
      <c r="P32" s="279"/>
      <c r="Q32" s="279">
        <v>184.6728666666667</v>
      </c>
      <c r="R32" s="279">
        <v>190.7098333333333</v>
      </c>
      <c r="S32" s="279">
        <v>258.4663333333334</v>
      </c>
      <c r="T32" s="279">
        <v>202.2655333333333</v>
      </c>
      <c r="U32" s="279"/>
      <c r="V32" s="279">
        <v>254.8176666666667</v>
      </c>
      <c r="W32" s="279">
        <v>232.9396666666667</v>
      </c>
      <c r="X32" s="279">
        <v>217.9703333333333</v>
      </c>
      <c r="Y32" s="279">
        <v>195.7233333333333</v>
      </c>
      <c r="Z32" s="279">
        <v>173.3807666666667</v>
      </c>
      <c r="AA32" s="279">
        <v>172.897</v>
      </c>
      <c r="AB32" s="279">
        <v>193.2542666666667</v>
      </c>
      <c r="AC32" s="279">
        <v>213.852</v>
      </c>
      <c r="AD32" s="279">
        <v>279.3510666666667</v>
      </c>
      <c r="AE32" s="282">
        <v>252.5749</v>
      </c>
      <c r="AF32" s="283"/>
      <c r="AG32" s="272"/>
      <c r="AH32" s="285">
        <v>247.9363333333334</v>
      </c>
      <c r="AI32" s="286">
        <f>(AH32-AH31)/AH31</f>
        <v>0.003908691033900355</v>
      </c>
      <c r="AJ32" s="238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</row>
    <row r="33" ht="12.75" customHeight="1">
      <c r="A33" s="275"/>
      <c r="B33" s="276">
        <v>5</v>
      </c>
      <c r="C33" s="257"/>
      <c r="D33" s="277">
        <v>249.2093548387097</v>
      </c>
      <c r="E33" s="279">
        <v>168.729</v>
      </c>
      <c r="F33" s="279">
        <v>211.272935483871</v>
      </c>
      <c r="G33" s="279">
        <v>253.1675161290322</v>
      </c>
      <c r="H33" s="279">
        <v>271.0835483870968</v>
      </c>
      <c r="I33" s="279">
        <v>152.5903548387097</v>
      </c>
      <c r="J33" s="279">
        <v>279.8245161290323</v>
      </c>
      <c r="K33" s="279">
        <v>181.781935483871</v>
      </c>
      <c r="L33" s="279">
        <v>184.0817096774193</v>
      </c>
      <c r="M33" s="279">
        <v>287.7741935483871</v>
      </c>
      <c r="N33" s="279"/>
      <c r="O33" s="279">
        <v>226.8609677419355</v>
      </c>
      <c r="P33" s="279"/>
      <c r="Q33" s="279">
        <v>176.0186129032258</v>
      </c>
      <c r="R33" s="279">
        <v>188.4887096774193</v>
      </c>
      <c r="S33" s="279">
        <v>266.8783870967742</v>
      </c>
      <c r="T33" s="279">
        <v>212.3404838709677</v>
      </c>
      <c r="U33" s="279"/>
      <c r="V33" s="279">
        <v>263.9216129032258</v>
      </c>
      <c r="W33" s="279">
        <v>237.6625806451613</v>
      </c>
      <c r="X33" s="279">
        <v>220.6755483870968</v>
      </c>
      <c r="Y33" s="279">
        <v>199.683870967742</v>
      </c>
      <c r="Z33" s="279">
        <v>180.1898064516129</v>
      </c>
      <c r="AA33" s="279">
        <v>181.9135483870968</v>
      </c>
      <c r="AB33" s="279">
        <v>197.2348387096774</v>
      </c>
      <c r="AC33" s="279">
        <v>216.1529032258065</v>
      </c>
      <c r="AD33" s="279">
        <v>277.8435483870967</v>
      </c>
      <c r="AE33" s="282">
        <v>266.5039032258065</v>
      </c>
      <c r="AF33" s="283"/>
      <c r="AG33" s="272"/>
      <c r="AH33" s="285">
        <v>255.611</v>
      </c>
      <c r="AI33" s="286">
        <f>(AH33-AH32)/AH32</f>
        <v>0.0309541831303464</v>
      </c>
      <c r="AJ33" s="238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</row>
    <row r="34" ht="12.75" customHeight="1">
      <c r="A34" s="275"/>
      <c r="B34" s="276">
        <v>6</v>
      </c>
      <c r="C34" s="257"/>
      <c r="D34" s="277">
        <v>255.6356666666667</v>
      </c>
      <c r="E34" s="279">
        <v>168.8773</v>
      </c>
      <c r="F34" s="279">
        <v>220.3103666666667</v>
      </c>
      <c r="G34" s="279">
        <v>260.3437666666667</v>
      </c>
      <c r="H34" s="279">
        <v>282.175</v>
      </c>
      <c r="I34" s="279">
        <v>152.6978333333333</v>
      </c>
      <c r="J34" s="279">
        <v>287.1593333333333</v>
      </c>
      <c r="K34" s="279">
        <v>184.228</v>
      </c>
      <c r="L34" s="279">
        <v>188.8150666666667</v>
      </c>
      <c r="M34" s="279">
        <v>286.5333333333334</v>
      </c>
      <c r="N34" s="279"/>
      <c r="O34" s="279">
        <v>237.619</v>
      </c>
      <c r="P34" s="279"/>
      <c r="Q34" s="279">
        <v>180.7487333333333</v>
      </c>
      <c r="R34" s="279">
        <v>198.2027666666667</v>
      </c>
      <c r="S34" s="279">
        <v>279.0426666666667</v>
      </c>
      <c r="T34" s="279">
        <v>224.7547666666667</v>
      </c>
      <c r="U34" s="279"/>
      <c r="V34" s="279">
        <v>274.4186666666666</v>
      </c>
      <c r="W34" s="279">
        <v>242.816</v>
      </c>
      <c r="X34" s="279">
        <v>231.4755</v>
      </c>
      <c r="Y34" s="279">
        <v>198.61</v>
      </c>
      <c r="Z34" s="279">
        <v>195.2160333333333</v>
      </c>
      <c r="AA34" s="279">
        <v>179.39</v>
      </c>
      <c r="AB34" s="279">
        <v>208.9073333333334</v>
      </c>
      <c r="AC34" s="279">
        <v>216.358</v>
      </c>
      <c r="AD34" s="279">
        <v>273.8724666666667</v>
      </c>
      <c r="AE34" s="282">
        <v>288.2927333333333</v>
      </c>
      <c r="AF34" s="283"/>
      <c r="AG34" s="272"/>
      <c r="AH34" s="285">
        <v>263.5444333333334</v>
      </c>
      <c r="AI34" s="286">
        <f>(AH34-AH33)/AH33</f>
        <v>0.03103713585617743</v>
      </c>
      <c r="AJ34" s="238"/>
      <c r="AK34" s="239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</row>
    <row r="35" ht="12.75" customHeight="1">
      <c r="A35" s="275"/>
      <c r="B35" s="276">
        <v>7</v>
      </c>
      <c r="C35" s="257"/>
      <c r="D35" s="277">
        <v>255.6645161290323</v>
      </c>
      <c r="E35" s="279">
        <v>169.8684193548387</v>
      </c>
      <c r="F35" s="279">
        <v>229.938064516129</v>
      </c>
      <c r="G35" s="279">
        <v>258.2213870967742</v>
      </c>
      <c r="H35" s="279">
        <v>273.2651612903226</v>
      </c>
      <c r="I35" s="279">
        <v>158.2679032258064</v>
      </c>
      <c r="J35" s="279">
        <v>272.891935483871</v>
      </c>
      <c r="K35" s="279">
        <v>181.0651612903226</v>
      </c>
      <c r="L35" s="279">
        <v>183.4667096774194</v>
      </c>
      <c r="M35" s="279">
        <v>291.4193548387097</v>
      </c>
      <c r="N35" s="279"/>
      <c r="O35" s="279">
        <v>236.4570967741936</v>
      </c>
      <c r="P35" s="279"/>
      <c r="Q35" s="279">
        <v>177.1183548387097</v>
      </c>
      <c r="R35" s="279">
        <v>193.9225483870968</v>
      </c>
      <c r="S35" s="279">
        <v>276.2458064516129</v>
      </c>
      <c r="T35" s="279">
        <v>225.9504516129032</v>
      </c>
      <c r="U35" s="279"/>
      <c r="V35" s="279">
        <v>267.036129032258</v>
      </c>
      <c r="W35" s="279">
        <v>235.0296774193548</v>
      </c>
      <c r="X35" s="279">
        <v>227.1645161290323</v>
      </c>
      <c r="Y35" s="279">
        <v>184.7129032258065</v>
      </c>
      <c r="Z35" s="279">
        <v>202.7270322580645</v>
      </c>
      <c r="AA35" s="279">
        <v>191.4706451612903</v>
      </c>
      <c r="AB35" s="279">
        <v>214.3684516129032</v>
      </c>
      <c r="AC35" s="279">
        <v>218.5909677419355</v>
      </c>
      <c r="AD35" s="279">
        <v>261.2204193548387</v>
      </c>
      <c r="AE35" s="282">
        <v>268.1197419354838</v>
      </c>
      <c r="AF35" s="283"/>
      <c r="AG35" s="272"/>
      <c r="AH35" s="285">
        <v>259.2679677419355</v>
      </c>
      <c r="AI35" s="286">
        <f>(AH35-AH34)/AH34</f>
        <v>-0.01622673466219249</v>
      </c>
      <c r="AJ35" s="238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</row>
    <row r="36" ht="12.75" customHeight="1">
      <c r="A36" s="275"/>
      <c r="B36" s="276">
        <v>8</v>
      </c>
      <c r="C36" s="257"/>
      <c r="D36" s="277">
        <v>255.2893548387097</v>
      </c>
      <c r="E36" s="279">
        <v>170.0697096774194</v>
      </c>
      <c r="F36" s="279">
        <v>218.3466451612903</v>
      </c>
      <c r="G36" s="279">
        <v>258.030935483871</v>
      </c>
      <c r="H36" s="279">
        <v>278.8564516129032</v>
      </c>
      <c r="I36" s="279">
        <v>157.540064516129</v>
      </c>
      <c r="J36" s="279">
        <v>271.8061290322581</v>
      </c>
      <c r="K36" s="279">
        <v>181.2090322580645</v>
      </c>
      <c r="L36" s="279">
        <v>184.3021612903226</v>
      </c>
      <c r="M36" s="279">
        <v>291</v>
      </c>
      <c r="N36" s="279"/>
      <c r="O36" s="279">
        <v>239.3354838709677</v>
      </c>
      <c r="P36" s="279"/>
      <c r="Q36" s="279">
        <v>174.5935806451613</v>
      </c>
      <c r="R36" s="279">
        <v>183.5973548387097</v>
      </c>
      <c r="S36" s="279">
        <v>280.5654838709677</v>
      </c>
      <c r="T36" s="279">
        <v>217.0873548387097</v>
      </c>
      <c r="U36" s="279"/>
      <c r="V36" s="279">
        <v>268.148064516129</v>
      </c>
      <c r="W36" s="279">
        <v>240.5235483870968</v>
      </c>
      <c r="X36" s="279">
        <v>224.4579677419355</v>
      </c>
      <c r="Y36" s="279">
        <v>186.9806451612903</v>
      </c>
      <c r="Z36" s="279">
        <v>204.1006774193548</v>
      </c>
      <c r="AA36" s="279">
        <v>197.8061290322581</v>
      </c>
      <c r="AB36" s="279">
        <v>209.7535806451613</v>
      </c>
      <c r="AC36" s="279">
        <v>218.0632258064516</v>
      </c>
      <c r="AD36" s="279">
        <v>254.5870322580645</v>
      </c>
      <c r="AE36" s="282">
        <v>269.2348709677419</v>
      </c>
      <c r="AF36" s="283"/>
      <c r="AG36" s="272"/>
      <c r="AH36" s="285">
        <v>260.2809032258065</v>
      </c>
      <c r="AI36" s="286">
        <f>(AH36-AH35)/AH35</f>
        <v>0.003906905633939414</v>
      </c>
      <c r="AJ36" s="238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</row>
    <row r="37" ht="12.75" customHeight="1">
      <c r="A37" s="275"/>
      <c r="B37" s="276">
        <v>9</v>
      </c>
      <c r="C37" s="257"/>
      <c r="D37" s="277">
        <v>254.943</v>
      </c>
      <c r="E37" s="279">
        <v>173.8345666666667</v>
      </c>
      <c r="F37" s="279">
        <v>213.3978</v>
      </c>
      <c r="G37" s="279">
        <v>259.2141</v>
      </c>
      <c r="H37" s="279">
        <v>272.624</v>
      </c>
      <c r="I37" s="279">
        <v>160.1781333333333</v>
      </c>
      <c r="J37" s="279">
        <v>274.0103333333333</v>
      </c>
      <c r="K37" s="279">
        <v>174.1283333333333</v>
      </c>
      <c r="L37" s="279">
        <v>195.0152333333334</v>
      </c>
      <c r="M37" s="279">
        <v>279.8333333333333</v>
      </c>
      <c r="N37" s="279"/>
      <c r="O37" s="279">
        <v>246.4633333333333</v>
      </c>
      <c r="P37" s="279"/>
      <c r="Q37" s="279">
        <v>175.3178</v>
      </c>
      <c r="R37" s="279">
        <v>186.4101666666666</v>
      </c>
      <c r="S37" s="279">
        <v>274.0573333333333</v>
      </c>
      <c r="T37" s="279">
        <v>211.3019333333333</v>
      </c>
      <c r="U37" s="279"/>
      <c r="V37" s="279">
        <v>267.9993333333333</v>
      </c>
      <c r="W37" s="279">
        <v>239.214</v>
      </c>
      <c r="X37" s="279">
        <v>223.1583333333334</v>
      </c>
      <c r="Y37" s="279">
        <v>188.55</v>
      </c>
      <c r="Z37" s="279">
        <v>201.9964999999999</v>
      </c>
      <c r="AA37" s="279">
        <v>196.6086666666666</v>
      </c>
      <c r="AB37" s="279">
        <v>209.6609666666667</v>
      </c>
      <c r="AC37" s="279">
        <v>216.0533333333333</v>
      </c>
      <c r="AD37" s="279">
        <v>253.5052666666667</v>
      </c>
      <c r="AE37" s="282">
        <v>266.0080666666667</v>
      </c>
      <c r="AF37" s="283"/>
      <c r="AG37" s="272"/>
      <c r="AH37" s="285">
        <v>256.2918333333334</v>
      </c>
      <c r="AI37" s="286">
        <f>(AH37-AH36)/AH36</f>
        <v>-0.01532601832494937</v>
      </c>
      <c r="AJ37" s="238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</row>
    <row r="38" ht="12.75" customHeight="1">
      <c r="A38" s="275"/>
      <c r="B38" s="276">
        <v>10</v>
      </c>
      <c r="C38" s="257"/>
      <c r="D38" s="277">
        <v>249.516129032258</v>
      </c>
      <c r="E38" s="279">
        <v>172.3984838709677</v>
      </c>
      <c r="F38" s="279">
        <v>210.1848709677419</v>
      </c>
      <c r="G38" s="279">
        <v>251.3968709677419</v>
      </c>
      <c r="H38" s="279">
        <v>261.0248387096775</v>
      </c>
      <c r="I38" s="279">
        <v>161.2824193548387</v>
      </c>
      <c r="J38" s="279">
        <v>267.3403225806451</v>
      </c>
      <c r="K38" s="279">
        <v>178.1454838709678</v>
      </c>
      <c r="L38" s="279">
        <v>187.3646451612903</v>
      </c>
      <c r="M38" s="279">
        <v>265.6451612903226</v>
      </c>
      <c r="N38" s="279"/>
      <c r="O38" s="279">
        <v>243.1632258064516</v>
      </c>
      <c r="P38" s="279"/>
      <c r="Q38" s="279">
        <v>170.0462580645161</v>
      </c>
      <c r="R38" s="279">
        <v>179.8495483870968</v>
      </c>
      <c r="S38" s="279">
        <v>269.9287096774194</v>
      </c>
      <c r="T38" s="279">
        <v>203.1107419354839</v>
      </c>
      <c r="U38" s="279"/>
      <c r="V38" s="279">
        <v>256.8941935483871</v>
      </c>
      <c r="W38" s="279">
        <v>234.6090322580645</v>
      </c>
      <c r="X38" s="279">
        <v>209.2677419354839</v>
      </c>
      <c r="Y38" s="279">
        <v>189.3870967741935</v>
      </c>
      <c r="Z38" s="279">
        <v>194.0593225806452</v>
      </c>
      <c r="AA38" s="279">
        <v>198.1383870967742</v>
      </c>
      <c r="AB38" s="279">
        <v>204.755935483871</v>
      </c>
      <c r="AC38" s="279">
        <v>220.3693548387097</v>
      </c>
      <c r="AD38" s="279">
        <v>235.9032580645161</v>
      </c>
      <c r="AE38" s="282">
        <v>253.3852903225806</v>
      </c>
      <c r="AF38" s="283"/>
      <c r="AG38" s="272"/>
      <c r="AH38" s="285">
        <v>245.4676774193548</v>
      </c>
      <c r="AI38" s="286">
        <f>(AH38-AH37)/AH37</f>
        <v>-0.04223371370519111</v>
      </c>
      <c r="AJ38" s="238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</row>
    <row r="39" ht="12.75" customHeight="1">
      <c r="A39" s="275"/>
      <c r="B39" s="276">
        <v>11</v>
      </c>
      <c r="C39" s="257"/>
      <c r="D39" s="277">
        <v>237.0589999999999</v>
      </c>
      <c r="E39" s="279">
        <v>181.0033666666667</v>
      </c>
      <c r="F39" s="279">
        <v>204.6387666666667</v>
      </c>
      <c r="G39" s="279">
        <v>243.3023666666667</v>
      </c>
      <c r="H39" s="279">
        <v>235.2663333333333</v>
      </c>
      <c r="I39" s="279">
        <v>161.4264333333333</v>
      </c>
      <c r="J39" s="279">
        <v>253.3123333333333</v>
      </c>
      <c r="K39" s="279">
        <v>185.562</v>
      </c>
      <c r="L39" s="279">
        <v>184.1001666666667</v>
      </c>
      <c r="M39" s="279">
        <v>242.9666666666667</v>
      </c>
      <c r="N39" s="279"/>
      <c r="O39" s="279">
        <v>236.9436666666667</v>
      </c>
      <c r="P39" s="279"/>
      <c r="Q39" s="279">
        <v>166.6387333333333</v>
      </c>
      <c r="R39" s="279">
        <v>162.5310666666667</v>
      </c>
      <c r="S39" s="279">
        <v>258.37</v>
      </c>
      <c r="T39" s="279">
        <v>191.8279666666667</v>
      </c>
      <c r="U39" s="279"/>
      <c r="V39" s="279">
        <v>235.134</v>
      </c>
      <c r="W39" s="279">
        <v>223.56</v>
      </c>
      <c r="X39" s="279">
        <v>193.6503333333334</v>
      </c>
      <c r="Y39" s="279">
        <v>195.14</v>
      </c>
      <c r="Z39" s="279">
        <v>198.4369666666666</v>
      </c>
      <c r="AA39" s="279">
        <v>186.905</v>
      </c>
      <c r="AB39" s="279">
        <v>204.5854333333333</v>
      </c>
      <c r="AC39" s="279">
        <v>222.8323333333333</v>
      </c>
      <c r="AD39" s="279">
        <v>225.5433666666667</v>
      </c>
      <c r="AE39" s="282">
        <v>230.6702</v>
      </c>
      <c r="AF39" s="283"/>
      <c r="AG39" s="272"/>
      <c r="AH39" s="285">
        <v>227.8477333333333</v>
      </c>
      <c r="AI39" s="286">
        <f>(AH39-AH38)/AH38</f>
        <v>-0.07178111705485253</v>
      </c>
      <c r="AJ39" s="238"/>
      <c r="AK39" s="239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</row>
    <row r="40" ht="12.75" customHeight="1">
      <c r="A40" s="287"/>
      <c r="B40" s="288">
        <v>12</v>
      </c>
      <c r="C40" s="257"/>
      <c r="D40" s="289">
        <v>236.5003225806451</v>
      </c>
      <c r="E40" s="291">
        <v>207.076</v>
      </c>
      <c r="F40" s="291">
        <v>188.7915806451613</v>
      </c>
      <c r="G40" s="291">
        <v>235.4199677419355</v>
      </c>
      <c r="H40" s="291">
        <v>237.7141935483871</v>
      </c>
      <c r="I40" s="291">
        <v>159.9089032258064</v>
      </c>
      <c r="J40" s="291">
        <v>248.8993548387097</v>
      </c>
      <c r="K40" s="291">
        <v>174.6374193548387</v>
      </c>
      <c r="L40" s="291">
        <v>179.9027096774194</v>
      </c>
      <c r="M40" s="291">
        <v>245.5483870967742</v>
      </c>
      <c r="N40" s="291"/>
      <c r="O40" s="291">
        <v>234.471935483871</v>
      </c>
      <c r="P40" s="291"/>
      <c r="Q40" s="291">
        <v>170.0642258064516</v>
      </c>
      <c r="R40" s="291">
        <v>171.5083548387097</v>
      </c>
      <c r="S40" s="291">
        <v>255.7809677419355</v>
      </c>
      <c r="T40" s="291">
        <v>189.3838387096774</v>
      </c>
      <c r="U40" s="291"/>
      <c r="V40" s="291">
        <v>236.4658064516129</v>
      </c>
      <c r="W40" s="291">
        <v>217.1316129032258</v>
      </c>
      <c r="X40" s="291">
        <v>185.1722258064516</v>
      </c>
      <c r="Y40" s="291">
        <v>188.4064516129032</v>
      </c>
      <c r="Z40" s="291">
        <v>196.6867419354839</v>
      </c>
      <c r="AA40" s="291">
        <v>180.2103225806451</v>
      </c>
      <c r="AB40" s="291">
        <v>194.9162903225806</v>
      </c>
      <c r="AC40" s="291">
        <v>219.853870967742</v>
      </c>
      <c r="AD40" s="291">
        <v>204.1028064516129</v>
      </c>
      <c r="AE40" s="293">
        <v>212.3406774193548</v>
      </c>
      <c r="AF40" s="283"/>
      <c r="AG40" s="272"/>
      <c r="AH40" s="294">
        <v>226.5246451612903</v>
      </c>
      <c r="AI40" s="295">
        <f>(AH40-AH39)/AH39</f>
        <v>-0.005806896354362159</v>
      </c>
      <c r="AJ40" s="238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</row>
    <row r="41" ht="12.75" customHeight="1">
      <c r="A41" s="263">
        <v>2009</v>
      </c>
      <c r="B41" s="264">
        <v>1</v>
      </c>
      <c r="C41" s="257"/>
      <c r="D41" s="265">
        <v>236.9452</v>
      </c>
      <c r="E41" s="267">
        <v>198.6143</v>
      </c>
      <c r="F41" s="267">
        <v>185.4695</v>
      </c>
      <c r="G41" s="267">
        <v>236.907</v>
      </c>
      <c r="H41" s="267">
        <v>239.7641935483871</v>
      </c>
      <c r="I41" s="267">
        <v>160.3779</v>
      </c>
      <c r="J41" s="267">
        <v>244.2758064516129</v>
      </c>
      <c r="K41" s="267">
        <v>180.5648</v>
      </c>
      <c r="L41" s="267">
        <v>183.2455483870968</v>
      </c>
      <c r="M41" s="267">
        <v>246.9354838709677</v>
      </c>
      <c r="N41" s="267"/>
      <c r="O41" s="267">
        <v>234.5583870967742</v>
      </c>
      <c r="P41" s="269"/>
      <c r="Q41" s="267">
        <v>176.4829</v>
      </c>
      <c r="R41" s="267">
        <v>172.6548</v>
      </c>
      <c r="S41" s="267">
        <v>248.6455</v>
      </c>
      <c r="T41" s="267">
        <v>186.0219</v>
      </c>
      <c r="U41" s="269"/>
      <c r="V41" s="267">
        <v>241.928064516129</v>
      </c>
      <c r="W41" s="267">
        <v>220.4103</v>
      </c>
      <c r="X41" s="267">
        <v>184.4378709677419</v>
      </c>
      <c r="Y41" s="267">
        <v>189.9194</v>
      </c>
      <c r="Z41" s="267">
        <v>206.1232</v>
      </c>
      <c r="AA41" s="267">
        <v>183.0926</v>
      </c>
      <c r="AB41" s="267">
        <v>197.0032</v>
      </c>
      <c r="AC41" s="267">
        <v>219.3535</v>
      </c>
      <c r="AD41" s="267">
        <v>206.262</v>
      </c>
      <c r="AE41" s="270">
        <v>237.3706451612903</v>
      </c>
      <c r="AF41" s="283"/>
      <c r="AG41" s="272"/>
      <c r="AH41" s="273">
        <v>229.1682580645162</v>
      </c>
      <c r="AI41" s="274">
        <f>(AH41-AH40)/AH40</f>
        <v>0.01167031031587544</v>
      </c>
      <c r="AJ41" s="238"/>
      <c r="AK41" s="239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</row>
    <row r="42" ht="12.75" customHeight="1">
      <c r="A42" s="275"/>
      <c r="B42" s="276">
        <v>2</v>
      </c>
      <c r="C42" s="257"/>
      <c r="D42" s="277">
        <v>234.5096</v>
      </c>
      <c r="E42" s="279">
        <v>184.5792</v>
      </c>
      <c r="F42" s="279">
        <v>183.6528</v>
      </c>
      <c r="G42" s="279">
        <v>232.1442</v>
      </c>
      <c r="H42" s="279">
        <v>236.0496428571428</v>
      </c>
      <c r="I42" s="279">
        <v>158.8553</v>
      </c>
      <c r="J42" s="279">
        <v>253.6882142857143</v>
      </c>
      <c r="K42" s="279">
        <v>184.2736</v>
      </c>
      <c r="L42" s="279">
        <v>195.0282857142857</v>
      </c>
      <c r="M42" s="279">
        <v>245.0714285714286</v>
      </c>
      <c r="N42" s="279"/>
      <c r="O42" s="279">
        <v>232.4653571428572</v>
      </c>
      <c r="P42" s="279"/>
      <c r="Q42" s="279">
        <v>176.6642</v>
      </c>
      <c r="R42" s="279">
        <v>182.1018</v>
      </c>
      <c r="S42" s="279">
        <v>247.6464</v>
      </c>
      <c r="T42" s="279">
        <v>179.1568</v>
      </c>
      <c r="U42" s="279"/>
      <c r="V42" s="279">
        <v>232.2375</v>
      </c>
      <c r="W42" s="279">
        <v>214.2121</v>
      </c>
      <c r="X42" s="279">
        <v>175.7553571428571</v>
      </c>
      <c r="Y42" s="279">
        <v>187.5</v>
      </c>
      <c r="Z42" s="279">
        <v>219.8001</v>
      </c>
      <c r="AA42" s="279">
        <v>180.8389</v>
      </c>
      <c r="AB42" s="279">
        <v>190.1979</v>
      </c>
      <c r="AC42" s="279">
        <v>216.0921</v>
      </c>
      <c r="AD42" s="279">
        <v>203.0405</v>
      </c>
      <c r="AE42" s="282">
        <v>256.3281785714286</v>
      </c>
      <c r="AF42" s="283"/>
      <c r="AG42" s="272"/>
      <c r="AH42" s="285">
        <v>228.2584642857143</v>
      </c>
      <c r="AI42" s="286">
        <f>(AH42-AH41)/AH41</f>
        <v>-0.003969981647919702</v>
      </c>
      <c r="AJ42" s="238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</row>
    <row r="43" ht="12.75" customHeight="1">
      <c r="A43" s="275"/>
      <c r="B43" s="276">
        <v>3</v>
      </c>
      <c r="C43" s="257"/>
      <c r="D43" s="277">
        <v>237.4477</v>
      </c>
      <c r="E43" s="279">
        <v>191.3125</v>
      </c>
      <c r="F43" s="279">
        <v>195.6489</v>
      </c>
      <c r="G43" s="279">
        <v>233.4908</v>
      </c>
      <c r="H43" s="279">
        <v>240.1906451612903</v>
      </c>
      <c r="I43" s="279">
        <v>161.0164</v>
      </c>
      <c r="J43" s="279">
        <v>248.1851612903226</v>
      </c>
      <c r="K43" s="279">
        <v>191.4129</v>
      </c>
      <c r="L43" s="279">
        <v>191.5269677419355</v>
      </c>
      <c r="M43" s="279">
        <v>253.741935483871</v>
      </c>
      <c r="N43" s="279"/>
      <c r="O43" s="279">
        <v>230.9229032258064</v>
      </c>
      <c r="P43" s="279"/>
      <c r="Q43" s="279">
        <v>179.9085</v>
      </c>
      <c r="R43" s="279">
        <v>180.1126</v>
      </c>
      <c r="S43" s="279">
        <v>255.9468</v>
      </c>
      <c r="T43" s="279">
        <v>187.8015</v>
      </c>
      <c r="U43" s="279"/>
      <c r="V43" s="279">
        <v>244.4316129032258</v>
      </c>
      <c r="W43" s="279">
        <v>220.3906</v>
      </c>
      <c r="X43" s="279">
        <v>186.9366451612903</v>
      </c>
      <c r="Y43" s="279">
        <v>192.4677</v>
      </c>
      <c r="Z43" s="279">
        <v>227.8666</v>
      </c>
      <c r="AA43" s="279">
        <v>178.1426</v>
      </c>
      <c r="AB43" s="279">
        <v>181.9442</v>
      </c>
      <c r="AC43" s="279">
        <v>214.5352</v>
      </c>
      <c r="AD43" s="279">
        <v>203.0462</v>
      </c>
      <c r="AE43" s="282">
        <v>248.6228387096774</v>
      </c>
      <c r="AF43" s="283"/>
      <c r="AG43" s="272"/>
      <c r="AH43" s="285">
        <v>233.3809032258065</v>
      </c>
      <c r="AI43" s="286">
        <f>(AH43-AH42)/AH42</f>
        <v>0.02244139754519832</v>
      </c>
      <c r="AJ43" s="238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</row>
    <row r="44" ht="12.75" customHeight="1">
      <c r="A44" s="275"/>
      <c r="B44" s="276">
        <v>4</v>
      </c>
      <c r="C44" s="257"/>
      <c r="D44" s="277">
        <v>239.851</v>
      </c>
      <c r="E44" s="279">
        <v>175.4274</v>
      </c>
      <c r="F44" s="279">
        <v>201.236</v>
      </c>
      <c r="G44" s="279">
        <v>228.4046</v>
      </c>
      <c r="H44" s="279">
        <v>233.944</v>
      </c>
      <c r="I44" s="279">
        <v>157.1723</v>
      </c>
      <c r="J44" s="279">
        <v>251.5053333333334</v>
      </c>
      <c r="K44" s="279">
        <v>199.5467</v>
      </c>
      <c r="L44" s="279">
        <v>193.6465666666667</v>
      </c>
      <c r="M44" s="279">
        <v>256.2333333333333</v>
      </c>
      <c r="N44" s="279"/>
      <c r="O44" s="279">
        <v>230.9186666666667</v>
      </c>
      <c r="P44" s="279"/>
      <c r="Q44" s="279">
        <v>175.8704</v>
      </c>
      <c r="R44" s="279">
        <v>177.9294</v>
      </c>
      <c r="S44" s="279">
        <v>249.6157</v>
      </c>
      <c r="T44" s="279">
        <v>194.6356</v>
      </c>
      <c r="U44" s="279"/>
      <c r="V44" s="279">
        <v>237.7653333333333</v>
      </c>
      <c r="W44" s="279">
        <v>209.9677</v>
      </c>
      <c r="X44" s="279">
        <v>193.8868666666667</v>
      </c>
      <c r="Y44" s="279">
        <v>190.3033</v>
      </c>
      <c r="Z44" s="279">
        <v>223.0941</v>
      </c>
      <c r="AA44" s="279">
        <v>162.708</v>
      </c>
      <c r="AB44" s="279">
        <v>182.422</v>
      </c>
      <c r="AC44" s="279">
        <v>216.471</v>
      </c>
      <c r="AD44" s="279">
        <v>210.9137</v>
      </c>
      <c r="AE44" s="282">
        <v>258.9844000000001</v>
      </c>
      <c r="AF44" s="283"/>
      <c r="AG44" s="272"/>
      <c r="AH44" s="285">
        <v>233.1422666666667</v>
      </c>
      <c r="AI44" s="286">
        <f>(AH44-AH43)/AH43</f>
        <v>-0.001022519648528827</v>
      </c>
      <c r="AJ44" s="238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</row>
    <row r="45" ht="12.75" customHeight="1">
      <c r="A45" s="275"/>
      <c r="B45" s="276">
        <v>5</v>
      </c>
      <c r="C45" s="257"/>
      <c r="D45" s="277">
        <v>245.2545</v>
      </c>
      <c r="E45" s="279">
        <v>181.3878</v>
      </c>
      <c r="F45" s="279">
        <v>201.2749</v>
      </c>
      <c r="G45" s="279">
        <v>221.2688</v>
      </c>
      <c r="H45" s="279">
        <v>237.6716129032258</v>
      </c>
      <c r="I45" s="279">
        <v>158.6687</v>
      </c>
      <c r="J45" s="279">
        <v>250.4329032258065</v>
      </c>
      <c r="K45" s="279">
        <v>181.5645</v>
      </c>
      <c r="L45" s="279">
        <v>186.2068064516129</v>
      </c>
      <c r="M45" s="279">
        <v>262.5806451612903</v>
      </c>
      <c r="N45" s="279"/>
      <c r="O45" s="279">
        <v>227.561935483871</v>
      </c>
      <c r="P45" s="279"/>
      <c r="Q45" s="279">
        <v>167.544</v>
      </c>
      <c r="R45" s="279">
        <v>170.7821</v>
      </c>
      <c r="S45" s="279">
        <v>245.5803</v>
      </c>
      <c r="T45" s="279">
        <v>214.8681</v>
      </c>
      <c r="U45" s="279"/>
      <c r="V45" s="279">
        <v>247.9696774193548</v>
      </c>
      <c r="W45" s="279">
        <v>208.6448</v>
      </c>
      <c r="X45" s="279">
        <v>194.966</v>
      </c>
      <c r="Y45" s="279">
        <v>190.4484</v>
      </c>
      <c r="Z45" s="279">
        <v>222.8484</v>
      </c>
      <c r="AA45" s="279">
        <v>161.1071</v>
      </c>
      <c r="AB45" s="279">
        <v>183.0348</v>
      </c>
      <c r="AC45" s="279">
        <v>231.0977</v>
      </c>
      <c r="AD45" s="279">
        <v>216.3297</v>
      </c>
      <c r="AE45" s="282">
        <v>258.4890967741935</v>
      </c>
      <c r="AF45" s="283"/>
      <c r="AG45" s="272"/>
      <c r="AH45" s="285">
        <v>236.1042258064516</v>
      </c>
      <c r="AI45" s="286">
        <f>(AH45-AH44)/AH44</f>
        <v>0.01270451378093435</v>
      </c>
      <c r="AJ45" s="238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</row>
    <row r="46" ht="12.75" customHeight="1">
      <c r="A46" s="275"/>
      <c r="B46" s="276">
        <v>6</v>
      </c>
      <c r="C46" s="257"/>
      <c r="D46" s="277">
        <v>241.2673</v>
      </c>
      <c r="E46" s="279">
        <v>176.0069</v>
      </c>
      <c r="F46" s="279">
        <v>202.7113</v>
      </c>
      <c r="G46" s="279">
        <v>224.1504</v>
      </c>
      <c r="H46" s="279">
        <v>240.337</v>
      </c>
      <c r="I46" s="279">
        <v>155.6988</v>
      </c>
      <c r="J46" s="279">
        <v>258.9043333333333</v>
      </c>
      <c r="K46" s="279">
        <v>187.196</v>
      </c>
      <c r="L46" s="279">
        <v>188.5389333333333</v>
      </c>
      <c r="M46" s="279">
        <v>259.5</v>
      </c>
      <c r="N46" s="279"/>
      <c r="O46" s="279">
        <v>230.1703333333333</v>
      </c>
      <c r="P46" s="279"/>
      <c r="Q46" s="279">
        <v>176.4746</v>
      </c>
      <c r="R46" s="279">
        <v>173.6496</v>
      </c>
      <c r="S46" s="279">
        <v>262.3943</v>
      </c>
      <c r="T46" s="279">
        <v>225.4037</v>
      </c>
      <c r="U46" s="279"/>
      <c r="V46" s="279">
        <v>239.9836666666666</v>
      </c>
      <c r="W46" s="279">
        <v>210.1817</v>
      </c>
      <c r="X46" s="279">
        <v>197.8267333333334</v>
      </c>
      <c r="Y46" s="279">
        <v>187.8167</v>
      </c>
      <c r="Z46" s="279">
        <v>210.7468</v>
      </c>
      <c r="AA46" s="279">
        <v>179.9673</v>
      </c>
      <c r="AB46" s="279">
        <v>189.0123</v>
      </c>
      <c r="AC46" s="279">
        <v>230.2913</v>
      </c>
      <c r="AD46" s="279">
        <v>201.6726</v>
      </c>
      <c r="AE46" s="282">
        <v>265.6319666666666</v>
      </c>
      <c r="AF46" s="283"/>
      <c r="AG46" s="272"/>
      <c r="AH46" s="285">
        <v>235.7301</v>
      </c>
      <c r="AI46" s="286">
        <f>(AH46-AH45)/AH45</f>
        <v>-0.001584579035693911</v>
      </c>
      <c r="AJ46" s="238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</row>
    <row r="47" ht="12.75" customHeight="1">
      <c r="A47" s="275"/>
      <c r="B47" s="276">
        <v>7</v>
      </c>
      <c r="C47" s="257"/>
      <c r="D47" s="277">
        <v>238.2768</v>
      </c>
      <c r="E47" s="279">
        <v>177.4772</v>
      </c>
      <c r="F47" s="279">
        <v>208.7163</v>
      </c>
      <c r="G47" s="279">
        <v>221.8696</v>
      </c>
      <c r="H47" s="279">
        <v>236.3451612903226</v>
      </c>
      <c r="I47" s="279">
        <v>158.7872</v>
      </c>
      <c r="J47" s="279">
        <v>231.7677419354839</v>
      </c>
      <c r="K47" s="279">
        <v>190.9674</v>
      </c>
      <c r="L47" s="279">
        <v>185.8112258064516</v>
      </c>
      <c r="M47" s="279">
        <v>261.9354838709677</v>
      </c>
      <c r="N47" s="279"/>
      <c r="O47" s="279">
        <v>228.0761290322581</v>
      </c>
      <c r="P47" s="279"/>
      <c r="Q47" s="279">
        <v>164.9729</v>
      </c>
      <c r="R47" s="279">
        <v>172.169</v>
      </c>
      <c r="S47" s="279">
        <v>258.3013</v>
      </c>
      <c r="T47" s="279">
        <v>214.4961</v>
      </c>
      <c r="U47" s="279"/>
      <c r="V47" s="279">
        <v>235.0029032258064</v>
      </c>
      <c r="W47" s="279">
        <v>209.3342</v>
      </c>
      <c r="X47" s="279">
        <v>198.6787419354839</v>
      </c>
      <c r="Y47" s="279">
        <v>185.4548</v>
      </c>
      <c r="Z47" s="279">
        <v>211.7713</v>
      </c>
      <c r="AA47" s="279">
        <v>173.0948</v>
      </c>
      <c r="AB47" s="279">
        <v>186.0932</v>
      </c>
      <c r="AC47" s="279">
        <v>221.7616</v>
      </c>
      <c r="AD47" s="279">
        <v>195.4302</v>
      </c>
      <c r="AE47" s="282">
        <v>242.2503548387097</v>
      </c>
      <c r="AF47" s="283"/>
      <c r="AG47" s="272"/>
      <c r="AH47" s="285">
        <v>232.8609354838709</v>
      </c>
      <c r="AI47" s="286">
        <f>(AH47-AH46)/AH46</f>
        <v>-0.0121713965086725</v>
      </c>
      <c r="AJ47" s="238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</row>
    <row r="48" ht="12.75" customHeight="1">
      <c r="A48" s="275"/>
      <c r="B48" s="276">
        <v>8</v>
      </c>
      <c r="C48" s="257"/>
      <c r="D48" s="277">
        <v>233.6377</v>
      </c>
      <c r="E48" s="279">
        <v>171.54</v>
      </c>
      <c r="F48" s="279">
        <v>205.0237</v>
      </c>
      <c r="G48" s="279">
        <v>218.9065</v>
      </c>
      <c r="H48" s="279">
        <v>237.1967741935484</v>
      </c>
      <c r="I48" s="279">
        <v>159.4015</v>
      </c>
      <c r="J48" s="279">
        <v>222.8916129032258</v>
      </c>
      <c r="K48" s="279">
        <v>191.8129</v>
      </c>
      <c r="L48" s="279">
        <v>176.1237419354838</v>
      </c>
      <c r="M48" s="279">
        <v>263.4193548387097</v>
      </c>
      <c r="N48" s="279"/>
      <c r="O48" s="279">
        <v>232.6938709677419</v>
      </c>
      <c r="P48" s="279"/>
      <c r="Q48" s="279">
        <v>155.4838</v>
      </c>
      <c r="R48" s="279">
        <v>167.7732</v>
      </c>
      <c r="S48" s="279">
        <v>253.8094</v>
      </c>
      <c r="T48" s="279">
        <v>201.9044</v>
      </c>
      <c r="U48" s="279"/>
      <c r="V48" s="279">
        <v>233.8270967741936</v>
      </c>
      <c r="W48" s="279">
        <v>213.9732</v>
      </c>
      <c r="X48" s="279">
        <v>200.2388387096774</v>
      </c>
      <c r="Y48" s="279">
        <v>187.2774</v>
      </c>
      <c r="Z48" s="279">
        <v>211.3868</v>
      </c>
      <c r="AA48" s="279">
        <v>178.2045</v>
      </c>
      <c r="AB48" s="279">
        <v>187.26</v>
      </c>
      <c r="AC48" s="279">
        <v>220.6052</v>
      </c>
      <c r="AD48" s="279">
        <v>206.2286</v>
      </c>
      <c r="AE48" s="282">
        <v>238.6045806451613</v>
      </c>
      <c r="AF48" s="283"/>
      <c r="AG48" s="272"/>
      <c r="AH48" s="285">
        <v>232.4993548387097</v>
      </c>
      <c r="AI48" s="286">
        <f>(AH48-AH47)/AH47</f>
        <v>-0.001552775026046757</v>
      </c>
      <c r="AJ48" s="238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</row>
    <row r="49" ht="12.75" customHeight="1">
      <c r="A49" s="275"/>
      <c r="B49" s="276">
        <v>9</v>
      </c>
      <c r="C49" s="257"/>
      <c r="D49" s="277">
        <v>224.5713</v>
      </c>
      <c r="E49" s="279">
        <v>170.943</v>
      </c>
      <c r="F49" s="279">
        <v>202.6267</v>
      </c>
      <c r="G49" s="279">
        <v>217.4332</v>
      </c>
      <c r="H49" s="279">
        <v>221.779</v>
      </c>
      <c r="I49" s="279">
        <v>157.4158</v>
      </c>
      <c r="J49" s="279">
        <v>222.9516666666667</v>
      </c>
      <c r="K49" s="279">
        <v>193.3737</v>
      </c>
      <c r="L49" s="279">
        <v>175.7052666666667</v>
      </c>
      <c r="M49" s="279">
        <v>252.3</v>
      </c>
      <c r="N49" s="279"/>
      <c r="O49" s="279">
        <v>210.5186666666667</v>
      </c>
      <c r="P49" s="279"/>
      <c r="Q49" s="279">
        <v>151.4025</v>
      </c>
      <c r="R49" s="279">
        <v>166.6033</v>
      </c>
      <c r="S49" s="279">
        <v>250.3407</v>
      </c>
      <c r="T49" s="279">
        <v>194.3845</v>
      </c>
      <c r="U49" s="279"/>
      <c r="V49" s="279">
        <v>221.0456666666666</v>
      </c>
      <c r="W49" s="279">
        <v>205.0007</v>
      </c>
      <c r="X49" s="279">
        <v>194.9007333333334</v>
      </c>
      <c r="Y49" s="279">
        <v>183.4367</v>
      </c>
      <c r="Z49" s="279">
        <v>206.9989</v>
      </c>
      <c r="AA49" s="279">
        <v>174.5647</v>
      </c>
      <c r="AB49" s="279">
        <v>188.8487</v>
      </c>
      <c r="AC49" s="279">
        <v>219.8997</v>
      </c>
      <c r="AD49" s="279">
        <v>212.0536</v>
      </c>
      <c r="AE49" s="282">
        <v>227.6915666666667</v>
      </c>
      <c r="AF49" s="283"/>
      <c r="AG49" s="272"/>
      <c r="AH49" s="285">
        <v>222.4711666666667</v>
      </c>
      <c r="AI49" s="286">
        <f>(AH49-AH48)/AH48</f>
        <v>-0.04313211182456752</v>
      </c>
      <c r="AJ49" s="238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</row>
    <row r="50" ht="12.75" customHeight="1">
      <c r="A50" s="275"/>
      <c r="B50" s="276">
        <v>10</v>
      </c>
      <c r="C50" s="257"/>
      <c r="D50" s="277">
        <v>218.9961</v>
      </c>
      <c r="E50" s="279">
        <v>152.7213</v>
      </c>
      <c r="F50" s="279">
        <v>193.6813</v>
      </c>
      <c r="G50" s="279">
        <v>215.472</v>
      </c>
      <c r="H50" s="279">
        <v>213.9838709677419</v>
      </c>
      <c r="I50" s="279">
        <v>158.7961</v>
      </c>
      <c r="J50" s="279">
        <v>217.9467741935484</v>
      </c>
      <c r="K50" s="279">
        <v>190.3187</v>
      </c>
      <c r="L50" s="279">
        <v>170.7806774193548</v>
      </c>
      <c r="M50" s="279">
        <v>251.4193548387097</v>
      </c>
      <c r="N50" s="279"/>
      <c r="O50" s="279">
        <v>194.608064516129</v>
      </c>
      <c r="P50" s="279"/>
      <c r="Q50" s="279">
        <v>145.507</v>
      </c>
      <c r="R50" s="279">
        <v>155.1188</v>
      </c>
      <c r="S50" s="279">
        <v>242.4316</v>
      </c>
      <c r="T50" s="279">
        <v>189.6414</v>
      </c>
      <c r="U50" s="279"/>
      <c r="V50" s="279">
        <v>216.4622580645161</v>
      </c>
      <c r="W50" s="279">
        <v>196.041</v>
      </c>
      <c r="X50" s="279">
        <v>182.2324193548387</v>
      </c>
      <c r="Y50" s="279">
        <v>180.8355</v>
      </c>
      <c r="Z50" s="279">
        <v>196.2247</v>
      </c>
      <c r="AA50" s="279">
        <v>158.8039</v>
      </c>
      <c r="AB50" s="279">
        <v>191.2113</v>
      </c>
      <c r="AC50" s="279">
        <v>220.8861</v>
      </c>
      <c r="AD50" s="279">
        <v>206.6321</v>
      </c>
      <c r="AE50" s="282">
        <v>214.0018709677419</v>
      </c>
      <c r="AF50" s="283"/>
      <c r="AG50" s="272"/>
      <c r="AH50" s="285">
        <v>216.4364193548387</v>
      </c>
      <c r="AI50" s="286">
        <f>(AH50-AH49)/AH49</f>
        <v>-0.02712597502969872</v>
      </c>
      <c r="AJ50" s="238"/>
      <c r="AK50" s="239"/>
      <c r="AL50" s="239"/>
      <c r="AM50" s="239"/>
      <c r="AN50" s="239"/>
      <c r="AO50" s="239"/>
      <c r="AP50" s="239"/>
      <c r="AQ50" s="239"/>
      <c r="AR50" s="239"/>
      <c r="AS50" s="239"/>
      <c r="AT50" s="239"/>
      <c r="AU50" s="239"/>
      <c r="AV50" s="239"/>
    </row>
    <row r="51" ht="12.75" customHeight="1">
      <c r="A51" s="275"/>
      <c r="B51" s="276">
        <v>11</v>
      </c>
      <c r="C51" s="257"/>
      <c r="D51" s="277">
        <v>214.7663</v>
      </c>
      <c r="E51" s="279">
        <v>175.7627</v>
      </c>
      <c r="F51" s="279">
        <v>191.1778</v>
      </c>
      <c r="G51" s="279">
        <v>215.0741</v>
      </c>
      <c r="H51" s="279">
        <v>213.314</v>
      </c>
      <c r="I51" s="279">
        <v>156.9414</v>
      </c>
      <c r="J51" s="279">
        <v>212.4573333333333</v>
      </c>
      <c r="K51" s="279">
        <v>188.677</v>
      </c>
      <c r="L51" s="279">
        <v>170.0511666666667</v>
      </c>
      <c r="M51" s="279">
        <v>243.4333333333333</v>
      </c>
      <c r="N51" s="279"/>
      <c r="O51" s="279">
        <v>183.0483333333333</v>
      </c>
      <c r="P51" s="279"/>
      <c r="Q51" s="279">
        <v>148.7849</v>
      </c>
      <c r="R51" s="279">
        <v>164.542</v>
      </c>
      <c r="S51" s="279">
        <v>239.8493</v>
      </c>
      <c r="T51" s="279">
        <v>179.2447</v>
      </c>
      <c r="U51" s="279"/>
      <c r="V51" s="279">
        <v>210.2913333333333</v>
      </c>
      <c r="W51" s="279">
        <v>195.6993</v>
      </c>
      <c r="X51" s="279">
        <v>183.1593</v>
      </c>
      <c r="Y51" s="279">
        <v>185.0133</v>
      </c>
      <c r="Z51" s="279">
        <v>190.3732</v>
      </c>
      <c r="AA51" s="279">
        <v>146.582</v>
      </c>
      <c r="AB51" s="279">
        <v>188.0633</v>
      </c>
      <c r="AC51" s="279">
        <v>220.4413</v>
      </c>
      <c r="AD51" s="279">
        <v>202.8611</v>
      </c>
      <c r="AE51" s="282">
        <v>208.8106666666667</v>
      </c>
      <c r="AF51" s="283"/>
      <c r="AG51" s="272"/>
      <c r="AH51" s="285">
        <v>212.2144666666667</v>
      </c>
      <c r="AI51" s="286">
        <f>(AH51-AH50)/AH50</f>
        <v>-0.01950666482451057</v>
      </c>
      <c r="AJ51" s="238"/>
      <c r="AK51" s="239"/>
      <c r="AL51" s="239"/>
      <c r="AM51" s="239"/>
      <c r="AN51" s="239"/>
      <c r="AO51" s="239"/>
      <c r="AP51" s="239"/>
      <c r="AQ51" s="239"/>
      <c r="AR51" s="239"/>
      <c r="AS51" s="239"/>
      <c r="AT51" s="239"/>
      <c r="AU51" s="239"/>
      <c r="AV51" s="239"/>
    </row>
    <row r="52" ht="12.75" customHeight="1">
      <c r="A52" s="287"/>
      <c r="B52" s="288">
        <v>12</v>
      </c>
      <c r="C52" s="257"/>
      <c r="D52" s="289">
        <v>213.9413</v>
      </c>
      <c r="E52" s="291">
        <v>172.6243</v>
      </c>
      <c r="F52" s="291">
        <v>188.2245</v>
      </c>
      <c r="G52" s="291">
        <v>211.7123</v>
      </c>
      <c r="H52" s="291">
        <v>211.34</v>
      </c>
      <c r="I52" s="291">
        <v>160.3007</v>
      </c>
      <c r="J52" s="291">
        <v>212.2625806451613</v>
      </c>
      <c r="K52" s="291">
        <v>189.3119</v>
      </c>
      <c r="L52" s="291">
        <v>166.2789032258064</v>
      </c>
      <c r="M52" s="291">
        <v>243.258064516129</v>
      </c>
      <c r="N52" s="291"/>
      <c r="O52" s="291">
        <v>187.1803225806452</v>
      </c>
      <c r="P52" s="291"/>
      <c r="Q52" s="291">
        <v>160.4121</v>
      </c>
      <c r="R52" s="291">
        <v>174.7492</v>
      </c>
      <c r="S52" s="291">
        <v>242.0084</v>
      </c>
      <c r="T52" s="291">
        <v>175.0276</v>
      </c>
      <c r="U52" s="291"/>
      <c r="V52" s="291">
        <v>206.3554838709677</v>
      </c>
      <c r="W52" s="291">
        <v>195.9642</v>
      </c>
      <c r="X52" s="291">
        <v>185.7586451612903</v>
      </c>
      <c r="Y52" s="291">
        <v>182.7613</v>
      </c>
      <c r="Z52" s="291">
        <v>195.7512</v>
      </c>
      <c r="AA52" s="291">
        <v>167.301</v>
      </c>
      <c r="AB52" s="291">
        <v>183.5897</v>
      </c>
      <c r="AC52" s="291">
        <v>213.9568</v>
      </c>
      <c r="AD52" s="291">
        <v>202.9346</v>
      </c>
      <c r="AE52" s="293">
        <v>203.1882258064516</v>
      </c>
      <c r="AF52" s="283"/>
      <c r="AG52" s="272"/>
      <c r="AH52" s="294">
        <v>211.3005161290322</v>
      </c>
      <c r="AI52" s="295">
        <f>(AH52-AH51)/AH51</f>
        <v>-0.004306730601312114</v>
      </c>
      <c r="AJ52" s="238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</row>
    <row r="53" ht="12.75" customHeight="1">
      <c r="A53" s="263">
        <v>2010</v>
      </c>
      <c r="B53" s="264">
        <v>1</v>
      </c>
      <c r="C53" s="257"/>
      <c r="D53" s="265">
        <v>222.5074</v>
      </c>
      <c r="E53" s="267">
        <v>182.4624</v>
      </c>
      <c r="F53" s="267">
        <v>191.6492</v>
      </c>
      <c r="G53" s="267">
        <v>222.4869</v>
      </c>
      <c r="H53" s="267">
        <v>226.6506451612903</v>
      </c>
      <c r="I53" s="267">
        <v>157.0753</v>
      </c>
      <c r="J53" s="267">
        <v>229.5067741935484</v>
      </c>
      <c r="K53" s="267">
        <v>190.8223</v>
      </c>
      <c r="L53" s="267">
        <v>168.5352580645161</v>
      </c>
      <c r="M53" s="267">
        <v>247.9354838709677</v>
      </c>
      <c r="N53" s="267"/>
      <c r="O53" s="267">
        <v>187.633870967742</v>
      </c>
      <c r="P53" s="269"/>
      <c r="Q53" s="267">
        <v>162.4243</v>
      </c>
      <c r="R53" s="267">
        <v>180.5549</v>
      </c>
      <c r="S53" s="267">
        <v>245.7729</v>
      </c>
      <c r="T53" s="267">
        <v>187.5391</v>
      </c>
      <c r="U53" s="269"/>
      <c r="V53" s="267">
        <v>226.2164516129032</v>
      </c>
      <c r="W53" s="267">
        <v>204.6113</v>
      </c>
      <c r="X53" s="267">
        <v>195.8528064516129</v>
      </c>
      <c r="Y53" s="267">
        <v>181.1903</v>
      </c>
      <c r="Z53" s="267">
        <v>201.2304</v>
      </c>
      <c r="AA53" s="267">
        <v>165.5806</v>
      </c>
      <c r="AB53" s="267">
        <v>182.6719</v>
      </c>
      <c r="AC53" s="267">
        <v>207.2532</v>
      </c>
      <c r="AD53" s="267">
        <v>221.0132</v>
      </c>
      <c r="AE53" s="270">
        <v>219.9587096774194</v>
      </c>
      <c r="AF53" s="283"/>
      <c r="AG53" s="272"/>
      <c r="AH53" s="273">
        <v>221.0403225806452</v>
      </c>
      <c r="AI53" s="274">
        <f>(AH53-AH52)/AH52</f>
        <v>0.0460945700940231</v>
      </c>
      <c r="AJ53" s="238"/>
      <c r="AK53" s="239"/>
      <c r="AL53" s="239"/>
      <c r="AM53" s="239"/>
      <c r="AN53" s="239"/>
      <c r="AO53" s="239"/>
      <c r="AP53" s="239"/>
      <c r="AQ53" s="239"/>
      <c r="AR53" s="239"/>
      <c r="AS53" s="239"/>
      <c r="AT53" s="239"/>
      <c r="AU53" s="239"/>
      <c r="AV53" s="239"/>
    </row>
    <row r="54" ht="12.75" customHeight="1">
      <c r="A54" s="275"/>
      <c r="B54" s="276">
        <v>2</v>
      </c>
      <c r="C54" s="257"/>
      <c r="D54" s="277">
        <v>225.9125</v>
      </c>
      <c r="E54" s="279">
        <v>184.3517</v>
      </c>
      <c r="F54" s="279">
        <v>197.1415</v>
      </c>
      <c r="G54" s="279">
        <v>239.3538</v>
      </c>
      <c r="H54" s="279">
        <v>227.855</v>
      </c>
      <c r="I54" s="279">
        <v>156.7162</v>
      </c>
      <c r="J54" s="279">
        <v>231.2275</v>
      </c>
      <c r="K54" s="279">
        <v>187.095</v>
      </c>
      <c r="L54" s="279">
        <v>167.4555</v>
      </c>
      <c r="M54" s="279">
        <v>247.75</v>
      </c>
      <c r="N54" s="279"/>
      <c r="O54" s="279">
        <v>195.4</v>
      </c>
      <c r="P54" s="279"/>
      <c r="Q54" s="279">
        <v>170.8101</v>
      </c>
      <c r="R54" s="279">
        <v>190.0928</v>
      </c>
      <c r="S54" s="279">
        <v>248.38</v>
      </c>
      <c r="T54" s="279">
        <v>193.6376</v>
      </c>
      <c r="U54" s="279"/>
      <c r="V54" s="279">
        <v>232.06</v>
      </c>
      <c r="W54" s="279">
        <v>205.94</v>
      </c>
      <c r="X54" s="279">
        <v>200.817</v>
      </c>
      <c r="Y54" s="279">
        <v>178.35</v>
      </c>
      <c r="Z54" s="279">
        <v>198.8568</v>
      </c>
      <c r="AA54" s="279">
        <v>165.005</v>
      </c>
      <c r="AB54" s="279">
        <v>188.11</v>
      </c>
      <c r="AC54" s="279">
        <v>210.415</v>
      </c>
      <c r="AD54" s="279">
        <v>238.0517</v>
      </c>
      <c r="AE54" s="282">
        <v>223.0465</v>
      </c>
      <c r="AF54" s="283"/>
      <c r="AG54" s="272"/>
      <c r="AH54" s="285">
        <v>223.2615</v>
      </c>
      <c r="AI54" s="286">
        <f>(AH54-AH53)/AH53</f>
        <v>0.01004874311357593</v>
      </c>
      <c r="AJ54" s="238"/>
      <c r="AK54" s="239"/>
      <c r="AL54" s="239"/>
      <c r="AM54" s="239"/>
      <c r="AN54" s="239"/>
      <c r="AO54" s="239"/>
      <c r="AP54" s="239"/>
      <c r="AQ54" s="239"/>
      <c r="AR54" s="239"/>
      <c r="AS54" s="239"/>
      <c r="AT54" s="239"/>
      <c r="AU54" s="239"/>
      <c r="AV54" s="239"/>
    </row>
    <row r="55" ht="12.75" customHeight="1">
      <c r="A55" s="275"/>
      <c r="B55" s="276">
        <v>3</v>
      </c>
      <c r="C55" s="257"/>
      <c r="D55" s="277">
        <v>230.3719</v>
      </c>
      <c r="E55" s="279">
        <v>181.4034</v>
      </c>
      <c r="F55" s="279">
        <v>206.3882</v>
      </c>
      <c r="G55" s="279">
        <v>245.3446</v>
      </c>
      <c r="H55" s="279">
        <v>233.4406451612903</v>
      </c>
      <c r="I55" s="279">
        <v>174.1404</v>
      </c>
      <c r="J55" s="279">
        <v>235.0825806451613</v>
      </c>
      <c r="K55" s="279">
        <v>198.7619</v>
      </c>
      <c r="L55" s="279">
        <v>175.9626129032258</v>
      </c>
      <c r="M55" s="279">
        <v>256.6451612903226</v>
      </c>
      <c r="N55" s="279"/>
      <c r="O55" s="279">
        <v>211.5303225806452</v>
      </c>
      <c r="P55" s="279"/>
      <c r="Q55" s="279">
        <v>174.0837</v>
      </c>
      <c r="R55" s="279">
        <v>192.8858</v>
      </c>
      <c r="S55" s="279">
        <v>251.5632</v>
      </c>
      <c r="T55" s="279">
        <v>199.6709</v>
      </c>
      <c r="U55" s="279"/>
      <c r="V55" s="279">
        <v>232.8874193548387</v>
      </c>
      <c r="W55" s="279">
        <v>211.1177</v>
      </c>
      <c r="X55" s="279">
        <v>204.7585483870968</v>
      </c>
      <c r="Y55" s="279">
        <v>182.4484</v>
      </c>
      <c r="Z55" s="279">
        <v>198.1026</v>
      </c>
      <c r="AA55" s="279">
        <v>165.7375</v>
      </c>
      <c r="AB55" s="279">
        <v>192.8906</v>
      </c>
      <c r="AC55" s="279">
        <v>210.0155</v>
      </c>
      <c r="AD55" s="279">
        <v>249.9347</v>
      </c>
      <c r="AE55" s="282">
        <v>224.0114193548388</v>
      </c>
      <c r="AF55" s="283"/>
      <c r="AG55" s="272"/>
      <c r="AH55" s="285">
        <v>229.7352258064516</v>
      </c>
      <c r="AI55" s="286">
        <f>(AH55-AH54)/AH54</f>
        <v>0.02899615834548992</v>
      </c>
      <c r="AJ55" s="238"/>
      <c r="AK55" s="239"/>
      <c r="AL55" s="239"/>
      <c r="AM55" s="239"/>
      <c r="AN55" s="239"/>
      <c r="AO55" s="239"/>
      <c r="AP55" s="239"/>
      <c r="AQ55" s="239"/>
      <c r="AR55" s="239"/>
      <c r="AS55" s="239"/>
      <c r="AT55" s="239"/>
      <c r="AU55" s="239"/>
      <c r="AV55" s="239"/>
    </row>
    <row r="56" ht="12.75" customHeight="1">
      <c r="A56" s="275"/>
      <c r="B56" s="276">
        <v>4</v>
      </c>
      <c r="C56" s="257"/>
      <c r="D56" s="277">
        <v>232.1427</v>
      </c>
      <c r="E56" s="279">
        <v>184.7517</v>
      </c>
      <c r="F56" s="279">
        <v>204.039</v>
      </c>
      <c r="G56" s="279">
        <v>242.2863</v>
      </c>
      <c r="H56" s="279">
        <v>233.282</v>
      </c>
      <c r="I56" s="279">
        <v>175.8063</v>
      </c>
      <c r="J56" s="279">
        <v>242.9593333333333</v>
      </c>
      <c r="K56" s="279">
        <v>197.3253</v>
      </c>
      <c r="L56" s="279">
        <v>172.8409333333333</v>
      </c>
      <c r="M56" s="279">
        <v>259.9333333333333</v>
      </c>
      <c r="N56" s="279"/>
      <c r="O56" s="279">
        <v>219.9923333333333</v>
      </c>
      <c r="P56" s="279"/>
      <c r="Q56" s="279">
        <v>172.4898</v>
      </c>
      <c r="R56" s="279">
        <v>192.0664</v>
      </c>
      <c r="S56" s="279">
        <v>250.0783</v>
      </c>
      <c r="T56" s="279">
        <v>197.592</v>
      </c>
      <c r="U56" s="279"/>
      <c r="V56" s="279">
        <v>229.732</v>
      </c>
      <c r="W56" s="279">
        <v>213.38</v>
      </c>
      <c r="X56" s="279">
        <v>206.833</v>
      </c>
      <c r="Y56" s="279">
        <v>181.2</v>
      </c>
      <c r="Z56" s="279">
        <v>199.3187</v>
      </c>
      <c r="AA56" s="279">
        <v>161.8788</v>
      </c>
      <c r="AB56" s="279">
        <v>195.2777</v>
      </c>
      <c r="AC56" s="279">
        <v>210.4653</v>
      </c>
      <c r="AD56" s="279">
        <v>251.4774</v>
      </c>
      <c r="AE56" s="282">
        <v>234.1763</v>
      </c>
      <c r="AF56" s="283"/>
      <c r="AG56" s="272"/>
      <c r="AH56" s="285">
        <v>231.0520333333333</v>
      </c>
      <c r="AI56" s="286">
        <f>(AH56-AH55)/AH55</f>
        <v>0.005731848575938928</v>
      </c>
      <c r="AJ56" s="238"/>
      <c r="AK56" s="239"/>
      <c r="AL56" s="239"/>
      <c r="AM56" s="239"/>
      <c r="AN56" s="239"/>
      <c r="AO56" s="239"/>
      <c r="AP56" s="239"/>
      <c r="AQ56" s="239"/>
      <c r="AR56" s="239"/>
      <c r="AS56" s="239"/>
      <c r="AT56" s="239"/>
      <c r="AU56" s="239"/>
      <c r="AV56" s="239"/>
    </row>
    <row r="57" ht="12.75" customHeight="1">
      <c r="A57" s="275"/>
      <c r="B57" s="276">
        <v>5</v>
      </c>
      <c r="C57" s="257"/>
      <c r="D57" s="277">
        <v>231.8671</v>
      </c>
      <c r="E57" s="279">
        <v>188.9379</v>
      </c>
      <c r="F57" s="279">
        <v>201.3549</v>
      </c>
      <c r="G57" s="279">
        <v>249.5026</v>
      </c>
      <c r="H57" s="279">
        <v>235.5196774193548</v>
      </c>
      <c r="I57" s="279">
        <v>172.3196</v>
      </c>
      <c r="J57" s="279">
        <v>254.7725806451613</v>
      </c>
      <c r="K57" s="279">
        <v>192.0668</v>
      </c>
      <c r="L57" s="279">
        <v>170.8585806451613</v>
      </c>
      <c r="M57" s="279">
        <v>264.6451612903226</v>
      </c>
      <c r="N57" s="279"/>
      <c r="O57" s="279">
        <v>225.6761290322581</v>
      </c>
      <c r="P57" s="279"/>
      <c r="Q57" s="279">
        <v>165.7605</v>
      </c>
      <c r="R57" s="279">
        <v>186.7075</v>
      </c>
      <c r="S57" s="279">
        <v>259.2032</v>
      </c>
      <c r="T57" s="279">
        <v>191.4192</v>
      </c>
      <c r="U57" s="279"/>
      <c r="V57" s="279">
        <v>240.1593548387097</v>
      </c>
      <c r="W57" s="279">
        <v>216.7487</v>
      </c>
      <c r="X57" s="279">
        <v>195.3253548387097</v>
      </c>
      <c r="Y57" s="279">
        <v>179.4452</v>
      </c>
      <c r="Z57" s="279">
        <v>190.8907</v>
      </c>
      <c r="AA57" s="279">
        <v>163.3597</v>
      </c>
      <c r="AB57" s="279">
        <v>197.4252</v>
      </c>
      <c r="AC57" s="279">
        <v>212.3113</v>
      </c>
      <c r="AD57" s="279">
        <v>254.885</v>
      </c>
      <c r="AE57" s="282">
        <v>241.1378709677419</v>
      </c>
      <c r="AF57" s="283"/>
      <c r="AG57" s="272"/>
      <c r="AH57" s="285">
        <v>233.5172258064516</v>
      </c>
      <c r="AI57" s="286">
        <f>(AH57-AH56)/AH56</f>
        <v>0.01066942557290457</v>
      </c>
      <c r="AJ57" s="238"/>
      <c r="AK57" s="239"/>
      <c r="AL57" s="239"/>
      <c r="AM57" s="239"/>
      <c r="AN57" s="239"/>
      <c r="AO57" s="239"/>
      <c r="AP57" s="239"/>
      <c r="AQ57" s="239"/>
      <c r="AR57" s="239"/>
      <c r="AS57" s="239"/>
      <c r="AT57" s="239"/>
      <c r="AU57" s="239"/>
      <c r="AV57" s="239"/>
    </row>
    <row r="58" ht="12.75" customHeight="1">
      <c r="A58" s="275"/>
      <c r="B58" s="276">
        <v>6</v>
      </c>
      <c r="C58" s="257"/>
      <c r="D58" s="277">
        <v>228.0263</v>
      </c>
      <c r="E58" s="279">
        <v>184.284</v>
      </c>
      <c r="F58" s="279">
        <v>206.3126</v>
      </c>
      <c r="G58" s="279">
        <v>249.4347</v>
      </c>
      <c r="H58" s="279">
        <v>243.053</v>
      </c>
      <c r="I58" s="279">
        <v>173.5802</v>
      </c>
      <c r="J58" s="279">
        <v>257.709</v>
      </c>
      <c r="K58" s="279">
        <v>194.2697</v>
      </c>
      <c r="L58" s="279">
        <v>177.8043333333333</v>
      </c>
      <c r="M58" s="279">
        <v>260.9</v>
      </c>
      <c r="N58" s="279"/>
      <c r="O58" s="279">
        <v>226.6186666666667</v>
      </c>
      <c r="P58" s="279"/>
      <c r="Q58" s="279">
        <v>162.1138</v>
      </c>
      <c r="R58" s="279">
        <v>183.3063</v>
      </c>
      <c r="S58" s="279">
        <v>257.719</v>
      </c>
      <c r="T58" s="279">
        <v>192.5338</v>
      </c>
      <c r="U58" s="279"/>
      <c r="V58" s="279">
        <v>233.7596666666667</v>
      </c>
      <c r="W58" s="279">
        <v>223.0037</v>
      </c>
      <c r="X58" s="279">
        <v>194.1038</v>
      </c>
      <c r="Y58" s="279">
        <v>177.8467</v>
      </c>
      <c r="Z58" s="279">
        <v>187.9794</v>
      </c>
      <c r="AA58" s="279">
        <v>158.92</v>
      </c>
      <c r="AB58" s="279">
        <v>197.9277</v>
      </c>
      <c r="AC58" s="279">
        <v>213.332</v>
      </c>
      <c r="AD58" s="279">
        <v>252.0031</v>
      </c>
      <c r="AE58" s="282">
        <v>247.7782</v>
      </c>
      <c r="AF58" s="283"/>
      <c r="AG58" s="272"/>
      <c r="AH58" s="285">
        <v>234.5103666666667</v>
      </c>
      <c r="AI58" s="286">
        <f>(AH58-AH57)/AH57</f>
        <v>0.004252966164638584</v>
      </c>
      <c r="AJ58" s="238"/>
      <c r="AK58" s="239"/>
      <c r="AL58" s="239"/>
      <c r="AM58" s="239"/>
      <c r="AN58" s="239"/>
      <c r="AO58" s="239"/>
      <c r="AP58" s="239"/>
      <c r="AQ58" s="239"/>
      <c r="AR58" s="239"/>
      <c r="AS58" s="239"/>
      <c r="AT58" s="239"/>
      <c r="AU58" s="239"/>
      <c r="AV58" s="239"/>
    </row>
    <row r="59" ht="12.75" customHeight="1">
      <c r="A59" s="275"/>
      <c r="B59" s="276">
        <v>7</v>
      </c>
      <c r="C59" s="257"/>
      <c r="D59" s="277">
        <v>220.4613</v>
      </c>
      <c r="E59" s="279">
        <v>187.2303</v>
      </c>
      <c r="F59" s="279">
        <v>210.3684</v>
      </c>
      <c r="G59" s="279">
        <v>243.375</v>
      </c>
      <c r="H59" s="279">
        <v>239.8648387096774</v>
      </c>
      <c r="I59" s="279">
        <v>176.7659</v>
      </c>
      <c r="J59" s="279">
        <v>239.6525806451613</v>
      </c>
      <c r="K59" s="279">
        <v>193.2413</v>
      </c>
      <c r="L59" s="279">
        <v>176.3861935483871</v>
      </c>
      <c r="M59" s="279">
        <v>265.6774193548387</v>
      </c>
      <c r="N59" s="279"/>
      <c r="O59" s="279">
        <v>227.1109677419355</v>
      </c>
      <c r="P59" s="279"/>
      <c r="Q59" s="279">
        <v>153.7823</v>
      </c>
      <c r="R59" s="279">
        <v>179.0194</v>
      </c>
      <c r="S59" s="279">
        <v>247.3442</v>
      </c>
      <c r="T59" s="279">
        <v>193.4585</v>
      </c>
      <c r="U59" s="279"/>
      <c r="V59" s="279">
        <v>222.6145161290322</v>
      </c>
      <c r="W59" s="279">
        <v>216.6329</v>
      </c>
      <c r="X59" s="279">
        <v>192.9695806451613</v>
      </c>
      <c r="Y59" s="279">
        <v>175.8613</v>
      </c>
      <c r="Z59" s="279">
        <v>184.9345</v>
      </c>
      <c r="AA59" s="279">
        <v>161.2232</v>
      </c>
      <c r="AB59" s="279">
        <v>193.0274</v>
      </c>
      <c r="AC59" s="279">
        <v>213.059</v>
      </c>
      <c r="AD59" s="279">
        <v>250.2374</v>
      </c>
      <c r="AE59" s="282">
        <v>236.5414516129032</v>
      </c>
      <c r="AF59" s="283"/>
      <c r="AG59" s="272"/>
      <c r="AH59" s="285">
        <v>232.5415806451613</v>
      </c>
      <c r="AI59" s="286">
        <f>(AH59-AH58)/AH58</f>
        <v>-0.00839530486216781</v>
      </c>
      <c r="AJ59" s="238"/>
      <c r="AK59" s="239"/>
      <c r="AL59" s="239"/>
      <c r="AM59" s="239"/>
      <c r="AN59" s="239"/>
      <c r="AO59" s="239"/>
      <c r="AP59" s="239"/>
      <c r="AQ59" s="239"/>
      <c r="AR59" s="239"/>
      <c r="AS59" s="239"/>
      <c r="AT59" s="239"/>
      <c r="AU59" s="239"/>
      <c r="AV59" s="239"/>
    </row>
    <row r="60" ht="12.75" customHeight="1">
      <c r="A60" s="275"/>
      <c r="B60" s="276">
        <v>8</v>
      </c>
      <c r="C60" s="257"/>
      <c r="D60" s="277">
        <v>218.8761</v>
      </c>
      <c r="E60" s="279">
        <v>185.0758</v>
      </c>
      <c r="F60" s="279">
        <v>209.0866</v>
      </c>
      <c r="G60" s="279">
        <v>252.1643</v>
      </c>
      <c r="H60" s="279">
        <v>239.2719354838709</v>
      </c>
      <c r="I60" s="279">
        <v>181.0859</v>
      </c>
      <c r="J60" s="279">
        <v>246.0822580645161</v>
      </c>
      <c r="K60" s="279">
        <v>195.0558</v>
      </c>
      <c r="L60" s="279">
        <v>184.0737096774193</v>
      </c>
      <c r="M60" s="279">
        <v>267.483870967742</v>
      </c>
      <c r="N60" s="279"/>
      <c r="O60" s="279">
        <v>225.9551612903226</v>
      </c>
      <c r="P60" s="279"/>
      <c r="Q60" s="279">
        <v>155.02</v>
      </c>
      <c r="R60" s="279">
        <v>175.832</v>
      </c>
      <c r="S60" s="279">
        <v>246.4568</v>
      </c>
      <c r="T60" s="279">
        <v>189.5936</v>
      </c>
      <c r="U60" s="279"/>
      <c r="V60" s="279">
        <v>224.3209677419355</v>
      </c>
      <c r="W60" s="279">
        <v>223.3426</v>
      </c>
      <c r="X60" s="279">
        <v>195.9305645161291</v>
      </c>
      <c r="Y60" s="279">
        <v>175.6065</v>
      </c>
      <c r="Z60" s="279">
        <v>190.5633</v>
      </c>
      <c r="AA60" s="279">
        <v>150.5583</v>
      </c>
      <c r="AB60" s="279">
        <v>194.0029</v>
      </c>
      <c r="AC60" s="279">
        <v>209.9303</v>
      </c>
      <c r="AD60" s="279">
        <v>256.8431</v>
      </c>
      <c r="AE60" s="282">
        <v>235.3177193548387</v>
      </c>
      <c r="AF60" s="283"/>
      <c r="AG60" s="272"/>
      <c r="AH60" s="285">
        <v>234.2478967741935</v>
      </c>
      <c r="AI60" s="286">
        <f>(AH60-AH59)/AH59</f>
        <v>0.007337681821454408</v>
      </c>
      <c r="AJ60" s="238"/>
      <c r="AK60" s="239"/>
      <c r="AL60" s="239"/>
      <c r="AM60" s="239"/>
      <c r="AN60" s="239"/>
      <c r="AO60" s="239"/>
      <c r="AP60" s="239"/>
      <c r="AQ60" s="239"/>
      <c r="AR60" s="239"/>
      <c r="AS60" s="239"/>
      <c r="AT60" s="239"/>
      <c r="AU60" s="239"/>
      <c r="AV60" s="239"/>
    </row>
    <row r="61" ht="12.75" customHeight="1">
      <c r="A61" s="275"/>
      <c r="B61" s="276">
        <v>9</v>
      </c>
      <c r="C61" s="257"/>
      <c r="D61" s="277">
        <v>217.5327</v>
      </c>
      <c r="E61" s="279">
        <v>194.7467</v>
      </c>
      <c r="F61" s="279">
        <v>206.7001</v>
      </c>
      <c r="G61" s="279">
        <v>249.1951</v>
      </c>
      <c r="H61" s="279">
        <v>237.605</v>
      </c>
      <c r="I61" s="279">
        <v>169.1466</v>
      </c>
      <c r="J61" s="279">
        <v>238.5373333333333</v>
      </c>
      <c r="K61" s="279">
        <v>194.9433</v>
      </c>
      <c r="L61" s="279">
        <v>185.7814</v>
      </c>
      <c r="M61" s="279">
        <v>268.3333333333333</v>
      </c>
      <c r="N61" s="279"/>
      <c r="O61" s="279">
        <v>221.927</v>
      </c>
      <c r="P61" s="279"/>
      <c r="Q61" s="279">
        <v>162.6587</v>
      </c>
      <c r="R61" s="279">
        <v>181.3454</v>
      </c>
      <c r="S61" s="279">
        <v>251.4917</v>
      </c>
      <c r="T61" s="279">
        <v>189.4713</v>
      </c>
      <c r="U61" s="279"/>
      <c r="V61" s="279">
        <v>224.431</v>
      </c>
      <c r="W61" s="279">
        <v>222.1343</v>
      </c>
      <c r="X61" s="279">
        <v>200.8317333333333</v>
      </c>
      <c r="Y61" s="279">
        <v>171.98</v>
      </c>
      <c r="Z61" s="279">
        <v>187.807</v>
      </c>
      <c r="AA61" s="279">
        <v>165.2156</v>
      </c>
      <c r="AB61" s="279">
        <v>183.489</v>
      </c>
      <c r="AC61" s="279">
        <v>210.3917</v>
      </c>
      <c r="AD61" s="279">
        <v>259.4424</v>
      </c>
      <c r="AE61" s="282">
        <v>234.5463566666667</v>
      </c>
      <c r="AF61" s="283"/>
      <c r="AG61" s="272"/>
      <c r="AH61" s="285">
        <v>233.9903833333333</v>
      </c>
      <c r="AI61" s="286">
        <f>(AH61-AH60)/AH60</f>
        <v>-0.001099320183474014</v>
      </c>
      <c r="AJ61" s="238"/>
      <c r="AK61" s="239"/>
      <c r="AL61" s="239"/>
      <c r="AM61" s="239"/>
      <c r="AN61" s="239"/>
      <c r="AO61" s="239"/>
      <c r="AP61" s="239"/>
      <c r="AQ61" s="239"/>
      <c r="AR61" s="239"/>
      <c r="AS61" s="239"/>
      <c r="AT61" s="239"/>
      <c r="AU61" s="239"/>
      <c r="AV61" s="239"/>
    </row>
    <row r="62" ht="12.75" customHeight="1">
      <c r="A62" s="275"/>
      <c r="B62" s="276">
        <v>10</v>
      </c>
      <c r="C62" s="257"/>
      <c r="D62" s="277">
        <v>216.3539</v>
      </c>
      <c r="E62" s="279">
        <v>191.2464</v>
      </c>
      <c r="F62" s="279">
        <v>203.0248</v>
      </c>
      <c r="G62" s="279">
        <v>242.7209</v>
      </c>
      <c r="H62" s="279">
        <v>230.2416129032258</v>
      </c>
      <c r="I62" s="279">
        <v>156.8223</v>
      </c>
      <c r="J62" s="279">
        <v>235.6212903225806</v>
      </c>
      <c r="K62" s="279">
        <v>194.4894</v>
      </c>
      <c r="L62" s="279">
        <v>183.3674193548387</v>
      </c>
      <c r="M62" s="279">
        <v>273.483870967742</v>
      </c>
      <c r="N62" s="279"/>
      <c r="O62" s="279">
        <v>219.5858064516129</v>
      </c>
      <c r="P62" s="279"/>
      <c r="Q62" s="279">
        <v>157.8495</v>
      </c>
      <c r="R62" s="279">
        <v>170.4276</v>
      </c>
      <c r="S62" s="279">
        <v>260.1958</v>
      </c>
      <c r="T62" s="279">
        <v>199.7229</v>
      </c>
      <c r="U62" s="279"/>
      <c r="V62" s="279">
        <v>220.1574193548387</v>
      </c>
      <c r="W62" s="279">
        <v>218.6326</v>
      </c>
      <c r="X62" s="279">
        <v>199.1244129032258</v>
      </c>
      <c r="Y62" s="279">
        <v>168.0677</v>
      </c>
      <c r="Z62" s="279">
        <v>187.3517</v>
      </c>
      <c r="AA62" s="279">
        <v>170.73</v>
      </c>
      <c r="AB62" s="279">
        <v>181.8848</v>
      </c>
      <c r="AC62" s="279">
        <v>211.6877</v>
      </c>
      <c r="AD62" s="279">
        <v>256.6402</v>
      </c>
      <c r="AE62" s="282">
        <v>215.7921258064516</v>
      </c>
      <c r="AF62" s="283"/>
      <c r="AG62" s="272"/>
      <c r="AH62" s="285">
        <v>231.6790741935484</v>
      </c>
      <c r="AI62" s="286">
        <f>(AH62-AH61)/AH61</f>
        <v>-0.00987779543269659</v>
      </c>
      <c r="AJ62" s="238"/>
      <c r="AK62" s="239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</row>
    <row r="63" ht="12.75" customHeight="1">
      <c r="A63" s="275"/>
      <c r="B63" s="276">
        <v>11</v>
      </c>
      <c r="C63" s="257"/>
      <c r="D63" s="277">
        <v>213.6027</v>
      </c>
      <c r="E63" s="279">
        <v>194.319</v>
      </c>
      <c r="F63" s="279">
        <v>204.4167</v>
      </c>
      <c r="G63" s="279">
        <v>244.0047</v>
      </c>
      <c r="H63" s="279">
        <v>230.9626666666666</v>
      </c>
      <c r="I63" s="279">
        <v>163.239</v>
      </c>
      <c r="J63" s="279">
        <v>235.2913333333333</v>
      </c>
      <c r="K63" s="279">
        <v>195.4717</v>
      </c>
      <c r="L63" s="279">
        <v>185.1724</v>
      </c>
      <c r="M63" s="279">
        <v>271.7</v>
      </c>
      <c r="N63" s="279"/>
      <c r="O63" s="279">
        <v>220.2073333333334</v>
      </c>
      <c r="P63" s="279"/>
      <c r="Q63" s="279">
        <v>160.2365</v>
      </c>
      <c r="R63" s="279">
        <v>182.8606</v>
      </c>
      <c r="S63" s="279">
        <v>252.4757</v>
      </c>
      <c r="T63" s="279">
        <v>201.6669</v>
      </c>
      <c r="U63" s="279"/>
      <c r="V63" s="279">
        <v>219.6696666666667</v>
      </c>
      <c r="W63" s="279">
        <v>217.9397</v>
      </c>
      <c r="X63" s="279">
        <v>200.34964</v>
      </c>
      <c r="Y63" s="279">
        <v>171.94</v>
      </c>
      <c r="Z63" s="279">
        <v>180.9254</v>
      </c>
      <c r="AA63" s="279">
        <v>182.8023</v>
      </c>
      <c r="AB63" s="279">
        <v>188.2897</v>
      </c>
      <c r="AC63" s="279">
        <v>207.0863</v>
      </c>
      <c r="AD63" s="279">
        <v>255.6787</v>
      </c>
      <c r="AE63" s="282">
        <v>221.0814866666667</v>
      </c>
      <c r="AF63" s="283"/>
      <c r="AG63" s="272"/>
      <c r="AH63" s="285">
        <v>231.72752</v>
      </c>
      <c r="AI63" s="286">
        <f>(AH63-AH62)/AH62</f>
        <v>0.0002091073896949416</v>
      </c>
      <c r="AJ63" s="238"/>
      <c r="AK63" s="239"/>
      <c r="AL63" s="239"/>
      <c r="AM63" s="239"/>
      <c r="AN63" s="239"/>
      <c r="AO63" s="239"/>
      <c r="AP63" s="239"/>
      <c r="AQ63" s="239"/>
      <c r="AR63" s="239"/>
      <c r="AS63" s="239"/>
      <c r="AT63" s="239"/>
      <c r="AU63" s="239"/>
      <c r="AV63" s="239"/>
    </row>
    <row r="64" ht="12.75" customHeight="1">
      <c r="A64" s="287"/>
      <c r="B64" s="288">
        <v>12</v>
      </c>
      <c r="C64" s="257"/>
      <c r="D64" s="289">
        <v>216.0665</v>
      </c>
      <c r="E64" s="291">
        <v>195.6211</v>
      </c>
      <c r="F64" s="291">
        <v>200.9059</v>
      </c>
      <c r="G64" s="291">
        <v>244.213</v>
      </c>
      <c r="H64" s="291">
        <v>241.6987096774193</v>
      </c>
      <c r="I64" s="291">
        <v>161.0802</v>
      </c>
      <c r="J64" s="291">
        <v>256.3083870967742</v>
      </c>
      <c r="K64" s="291">
        <v>195.859</v>
      </c>
      <c r="L64" s="291">
        <v>185.2287096774193</v>
      </c>
      <c r="M64" s="291">
        <v>269.3225806451613</v>
      </c>
      <c r="N64" s="291"/>
      <c r="O64" s="291">
        <v>222.1967741935484</v>
      </c>
      <c r="P64" s="291"/>
      <c r="Q64" s="291">
        <v>167.9571</v>
      </c>
      <c r="R64" s="291">
        <v>202.1335</v>
      </c>
      <c r="S64" s="291">
        <v>256.6903</v>
      </c>
      <c r="T64" s="291">
        <v>202.0507</v>
      </c>
      <c r="U64" s="291"/>
      <c r="V64" s="291">
        <v>229.2738709677419</v>
      </c>
      <c r="W64" s="291">
        <v>223.3403</v>
      </c>
      <c r="X64" s="291">
        <v>204.2856225806452</v>
      </c>
      <c r="Y64" s="291">
        <v>173.2613</v>
      </c>
      <c r="Z64" s="291">
        <v>180.7899</v>
      </c>
      <c r="AA64" s="291">
        <v>183.3768</v>
      </c>
      <c r="AB64" s="291">
        <v>186.919</v>
      </c>
      <c r="AC64" s="291">
        <v>210.5977</v>
      </c>
      <c r="AD64" s="291">
        <v>265.5004</v>
      </c>
      <c r="AE64" s="293">
        <v>230.9349935483871</v>
      </c>
      <c r="AF64" s="283"/>
      <c r="AG64" s="272"/>
      <c r="AH64" s="294">
        <v>236.2737741935484</v>
      </c>
      <c r="AI64" s="295">
        <f>(AH64-AH63)/AH63</f>
        <v>0.01961896538463971</v>
      </c>
      <c r="AJ64" s="238"/>
      <c r="AK64" s="239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</row>
    <row r="65" ht="12.75" customHeight="1">
      <c r="A65" s="263">
        <v>2011</v>
      </c>
      <c r="B65" s="264">
        <v>1</v>
      </c>
      <c r="C65" s="257"/>
      <c r="D65" s="265">
        <v>223.6035</v>
      </c>
      <c r="E65" s="267">
        <v>195.7064</v>
      </c>
      <c r="F65" s="267">
        <v>214.6677</v>
      </c>
      <c r="G65" s="267">
        <v>261.3741</v>
      </c>
      <c r="H65" s="267">
        <v>249.6116129032258</v>
      </c>
      <c r="I65" s="267">
        <v>162.0427</v>
      </c>
      <c r="J65" s="267">
        <v>271.8912903225806</v>
      </c>
      <c r="K65" s="267">
        <v>199.5603</v>
      </c>
      <c r="L65" s="267">
        <v>189.8938064516129</v>
      </c>
      <c r="M65" s="267">
        <v>267.5483870967742</v>
      </c>
      <c r="N65" s="267"/>
      <c r="O65" s="267">
        <v>224.2077419354839</v>
      </c>
      <c r="P65" s="269"/>
      <c r="Q65" s="267">
        <v>176.1456</v>
      </c>
      <c r="R65" s="267">
        <v>210.461</v>
      </c>
      <c r="S65" s="267">
        <v>263.521</v>
      </c>
      <c r="T65" s="267">
        <v>209.2307</v>
      </c>
      <c r="U65" s="269"/>
      <c r="V65" s="267">
        <v>226.7922580645161</v>
      </c>
      <c r="W65" s="267">
        <v>230.0742</v>
      </c>
      <c r="X65" s="267">
        <v>214.2330129032258</v>
      </c>
      <c r="Y65" s="267">
        <v>168.429</v>
      </c>
      <c r="Z65" s="267">
        <v>185.644</v>
      </c>
      <c r="AA65" s="267">
        <v>183.5213</v>
      </c>
      <c r="AB65" s="267">
        <v>189.1313</v>
      </c>
      <c r="AC65" s="267">
        <v>211.5297</v>
      </c>
      <c r="AD65" s="267">
        <v>279.4304</v>
      </c>
      <c r="AE65" s="270">
        <v>241.5656483870968</v>
      </c>
      <c r="AF65" s="283"/>
      <c r="AG65" s="272"/>
      <c r="AH65" s="273">
        <v>240.8512806451613</v>
      </c>
      <c r="AI65" s="274">
        <f>(AH65-AH64)/AH64</f>
        <v>0.01937373907551497</v>
      </c>
      <c r="AJ65" s="238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</row>
    <row r="66" ht="12.75" customHeight="1">
      <c r="A66" s="275"/>
      <c r="B66" s="276">
        <v>2</v>
      </c>
      <c r="C66" s="257"/>
      <c r="D66" s="277">
        <v>232.9146</v>
      </c>
      <c r="E66" s="279">
        <v>199.4856</v>
      </c>
      <c r="F66" s="279">
        <v>218.943</v>
      </c>
      <c r="G66" s="279">
        <v>263.8663</v>
      </c>
      <c r="H66" s="279">
        <v>260.0635714285714</v>
      </c>
      <c r="I66" s="279">
        <v>167.6868</v>
      </c>
      <c r="J66" s="279">
        <v>271.5814285714286</v>
      </c>
      <c r="K66" s="279">
        <v>203.3086</v>
      </c>
      <c r="L66" s="279">
        <v>190.91075</v>
      </c>
      <c r="M66" s="279">
        <v>268.9285714285714</v>
      </c>
      <c r="N66" s="279"/>
      <c r="O66" s="279">
        <v>235.1442857142857</v>
      </c>
      <c r="P66" s="279"/>
      <c r="Q66" s="279">
        <v>181.9697</v>
      </c>
      <c r="R66" s="279">
        <v>222.8366</v>
      </c>
      <c r="S66" s="279">
        <v>264.2043</v>
      </c>
      <c r="T66" s="279">
        <v>213.8605</v>
      </c>
      <c r="U66" s="279"/>
      <c r="V66" s="279">
        <v>238.4303571428572</v>
      </c>
      <c r="W66" s="279">
        <v>233.8879</v>
      </c>
      <c r="X66" s="279">
        <v>218.5488178571429</v>
      </c>
      <c r="Y66" s="279">
        <v>180.6036</v>
      </c>
      <c r="Z66" s="279">
        <v>193.3075</v>
      </c>
      <c r="AA66" s="279">
        <v>187.6725</v>
      </c>
      <c r="AB66" s="279">
        <v>190.3589</v>
      </c>
      <c r="AC66" s="279">
        <v>209.1604</v>
      </c>
      <c r="AD66" s="279">
        <v>298.1473</v>
      </c>
      <c r="AE66" s="282">
        <v>245.508825</v>
      </c>
      <c r="AF66" s="283"/>
      <c r="AG66" s="272"/>
      <c r="AH66" s="285">
        <v>246.8136642857143</v>
      </c>
      <c r="AI66" s="286">
        <f>(AH66-AH65)/AH65</f>
        <v>0.02475545749469029</v>
      </c>
      <c r="AJ66" s="238"/>
      <c r="AK66" s="239"/>
      <c r="AL66" s="239"/>
      <c r="AM66" s="239"/>
      <c r="AN66" s="239"/>
      <c r="AO66" s="239"/>
      <c r="AP66" s="239"/>
      <c r="AQ66" s="239"/>
      <c r="AR66" s="239"/>
      <c r="AS66" s="239"/>
      <c r="AT66" s="239"/>
      <c r="AU66" s="239"/>
      <c r="AV66" s="239"/>
    </row>
    <row r="67" ht="12.75" customHeight="1">
      <c r="A67" s="275"/>
      <c r="B67" s="276">
        <v>3</v>
      </c>
      <c r="C67" s="257"/>
      <c r="D67" s="277">
        <v>247.3045</v>
      </c>
      <c r="E67" s="279">
        <v>207.8839</v>
      </c>
      <c r="F67" s="279">
        <v>222.2297</v>
      </c>
      <c r="G67" s="279">
        <v>272.6646</v>
      </c>
      <c r="H67" s="279">
        <v>275.761935483871</v>
      </c>
      <c r="I67" s="279">
        <v>170.9006</v>
      </c>
      <c r="J67" s="279">
        <v>272.8803225806452</v>
      </c>
      <c r="K67" s="279">
        <v>198.8632</v>
      </c>
      <c r="L67" s="279">
        <v>193.467870967742</v>
      </c>
      <c r="M67" s="279">
        <v>277.0322580645162</v>
      </c>
      <c r="N67" s="279"/>
      <c r="O67" s="279">
        <v>255.0122580645161</v>
      </c>
      <c r="P67" s="279"/>
      <c r="Q67" s="279">
        <v>188.7395</v>
      </c>
      <c r="R67" s="279">
        <v>226.9571</v>
      </c>
      <c r="S67" s="279">
        <v>273.7287</v>
      </c>
      <c r="T67" s="279">
        <v>227.4198</v>
      </c>
      <c r="U67" s="279"/>
      <c r="V67" s="279">
        <v>250.3745161290323</v>
      </c>
      <c r="W67" s="279">
        <v>244.6858</v>
      </c>
      <c r="X67" s="279">
        <v>230.1636967741936</v>
      </c>
      <c r="Y67" s="279">
        <v>176.6613</v>
      </c>
      <c r="Z67" s="279">
        <v>208.7601</v>
      </c>
      <c r="AA67" s="279">
        <v>197.709</v>
      </c>
      <c r="AB67" s="279">
        <v>194.9168</v>
      </c>
      <c r="AC67" s="279">
        <v>211.3358</v>
      </c>
      <c r="AD67" s="279">
        <v>302.4842</v>
      </c>
      <c r="AE67" s="282">
        <v>258.7609870967742</v>
      </c>
      <c r="AF67" s="283"/>
      <c r="AG67" s="272"/>
      <c r="AH67" s="285">
        <v>257.5017903225806</v>
      </c>
      <c r="AI67" s="286">
        <f>(AH67-AH66)/AH66</f>
        <v>0.04330443400610752</v>
      </c>
      <c r="AJ67" s="238"/>
      <c r="AK67" s="239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</row>
    <row r="68" ht="12.75" customHeight="1">
      <c r="A68" s="275"/>
      <c r="B68" s="276">
        <v>4</v>
      </c>
      <c r="C68" s="257"/>
      <c r="D68" s="277">
        <v>254.8477</v>
      </c>
      <c r="E68" s="279">
        <v>209.8347</v>
      </c>
      <c r="F68" s="279">
        <v>226.4312</v>
      </c>
      <c r="G68" s="279">
        <v>278.6178</v>
      </c>
      <c r="H68" s="279">
        <v>278.936</v>
      </c>
      <c r="I68" s="279">
        <v>172.633</v>
      </c>
      <c r="J68" s="279">
        <v>281.7146666666667</v>
      </c>
      <c r="K68" s="279">
        <v>196.9423</v>
      </c>
      <c r="L68" s="279">
        <v>201.809</v>
      </c>
      <c r="M68" s="279">
        <v>284.6666666666667</v>
      </c>
      <c r="N68" s="279"/>
      <c r="O68" s="279">
        <v>262.8306666666667</v>
      </c>
      <c r="P68" s="279"/>
      <c r="Q68" s="279">
        <v>201.9771</v>
      </c>
      <c r="R68" s="279">
        <v>227.6237</v>
      </c>
      <c r="S68" s="279">
        <v>283.0603</v>
      </c>
      <c r="T68" s="279">
        <v>240.8727</v>
      </c>
      <c r="U68" s="279"/>
      <c r="V68" s="279">
        <v>261.8066666666667</v>
      </c>
      <c r="W68" s="279">
        <v>250.3547</v>
      </c>
      <c r="X68" s="279">
        <v>239.9610566666667</v>
      </c>
      <c r="Y68" s="279">
        <v>181.6667</v>
      </c>
      <c r="Z68" s="279">
        <v>213.1242</v>
      </c>
      <c r="AA68" s="279">
        <v>205.7587</v>
      </c>
      <c r="AB68" s="279">
        <v>203.0053</v>
      </c>
      <c r="AC68" s="279">
        <v>214.5007</v>
      </c>
      <c r="AD68" s="279">
        <v>308.2711</v>
      </c>
      <c r="AE68" s="282">
        <v>271.9580666666666</v>
      </c>
      <c r="AF68" s="283"/>
      <c r="AG68" s="272"/>
      <c r="AH68" s="285">
        <v>264.5264966666667</v>
      </c>
      <c r="AI68" s="286">
        <f>(AH68-AH67)/AH67</f>
        <v>0.02728022331528635</v>
      </c>
      <c r="AJ68" s="238"/>
      <c r="AK68" s="239"/>
      <c r="AL68" s="239"/>
      <c r="AM68" s="239"/>
      <c r="AN68" s="239"/>
      <c r="AO68" s="239"/>
      <c r="AP68" s="239"/>
      <c r="AQ68" s="239"/>
      <c r="AR68" s="239"/>
      <c r="AS68" s="239"/>
      <c r="AT68" s="239"/>
      <c r="AU68" s="239"/>
      <c r="AV68" s="239"/>
    </row>
    <row r="69" ht="12.75" customHeight="1">
      <c r="A69" s="275"/>
      <c r="B69" s="276">
        <v>5</v>
      </c>
      <c r="C69" s="257"/>
      <c r="D69" s="277">
        <v>256.9548</v>
      </c>
      <c r="E69" s="279">
        <v>217.3063</v>
      </c>
      <c r="F69" s="279">
        <v>231.6081</v>
      </c>
      <c r="G69" s="279">
        <v>292.5282</v>
      </c>
      <c r="H69" s="279">
        <v>290.2064516129033</v>
      </c>
      <c r="I69" s="279">
        <v>176.2413</v>
      </c>
      <c r="J69" s="279">
        <v>298.5974193548387</v>
      </c>
      <c r="K69" s="279">
        <v>198.7355</v>
      </c>
      <c r="L69" s="279">
        <v>207.7331290322581</v>
      </c>
      <c r="M69" s="279">
        <v>288.9677419354838</v>
      </c>
      <c r="N69" s="279"/>
      <c r="O69" s="279">
        <v>267.6943548387097</v>
      </c>
      <c r="P69" s="279"/>
      <c r="Q69" s="279">
        <v>202.3914</v>
      </c>
      <c r="R69" s="279">
        <v>224.8793</v>
      </c>
      <c r="S69" s="279">
        <v>290.6403</v>
      </c>
      <c r="T69" s="279">
        <v>249.5335</v>
      </c>
      <c r="U69" s="279"/>
      <c r="V69" s="279">
        <v>269.9090322580645</v>
      </c>
      <c r="W69" s="279">
        <v>260.9597</v>
      </c>
      <c r="X69" s="279">
        <v>246.9221967741935</v>
      </c>
      <c r="Y69" s="279">
        <v>185.7129</v>
      </c>
      <c r="Z69" s="279">
        <v>220.7865</v>
      </c>
      <c r="AA69" s="279">
        <v>209.4439</v>
      </c>
      <c r="AB69" s="279">
        <v>186.199</v>
      </c>
      <c r="AC69" s="279">
        <v>217.7513</v>
      </c>
      <c r="AD69" s="279">
        <v>303.4167</v>
      </c>
      <c r="AE69" s="282">
        <v>280.8927838709678</v>
      </c>
      <c r="AF69" s="283"/>
      <c r="AG69" s="272"/>
      <c r="AH69" s="285">
        <v>271.7664645161291</v>
      </c>
      <c r="AI69" s="286">
        <f>(AH69-AH68)/AH68</f>
        <v>0.02736953742137061</v>
      </c>
      <c r="AJ69" s="238"/>
      <c r="AK69" s="239"/>
      <c r="AL69" s="239"/>
      <c r="AM69" s="239"/>
      <c r="AN69" s="239"/>
      <c r="AO69" s="239"/>
      <c r="AP69" s="239"/>
      <c r="AQ69" s="239"/>
      <c r="AR69" s="239"/>
      <c r="AS69" s="239"/>
      <c r="AT69" s="239"/>
      <c r="AU69" s="239"/>
      <c r="AV69" s="239"/>
    </row>
    <row r="70" ht="12.75" customHeight="1">
      <c r="A70" s="275"/>
      <c r="B70" s="276">
        <v>6</v>
      </c>
      <c r="C70" s="257"/>
      <c r="D70" s="277">
        <v>255.7817</v>
      </c>
      <c r="E70" s="279">
        <v>207.3322</v>
      </c>
      <c r="F70" s="279">
        <v>234.7511</v>
      </c>
      <c r="G70" s="279">
        <v>293.6567</v>
      </c>
      <c r="H70" s="279">
        <v>288.558</v>
      </c>
      <c r="I70" s="279">
        <v>186.172</v>
      </c>
      <c r="J70" s="279">
        <v>283.9343333333334</v>
      </c>
      <c r="K70" s="279">
        <v>197.2463</v>
      </c>
      <c r="L70" s="279">
        <v>201.2053333333334</v>
      </c>
      <c r="M70" s="279">
        <v>281.4</v>
      </c>
      <c r="N70" s="279"/>
      <c r="O70" s="279">
        <v>270.0146666666667</v>
      </c>
      <c r="P70" s="279"/>
      <c r="Q70" s="279">
        <v>209.5874</v>
      </c>
      <c r="R70" s="279">
        <v>224.624</v>
      </c>
      <c r="S70" s="279">
        <v>293.8097</v>
      </c>
      <c r="T70" s="279">
        <v>268.7695</v>
      </c>
      <c r="U70" s="279"/>
      <c r="V70" s="279">
        <v>261.1836666666667</v>
      </c>
      <c r="W70" s="279">
        <v>253.7253</v>
      </c>
      <c r="X70" s="279">
        <v>247.4654033333333</v>
      </c>
      <c r="Y70" s="279">
        <v>180.4433</v>
      </c>
      <c r="Z70" s="279">
        <v>214.943</v>
      </c>
      <c r="AA70" s="279">
        <v>208.5607</v>
      </c>
      <c r="AB70" s="279">
        <v>171.1757</v>
      </c>
      <c r="AC70" s="279">
        <v>222.1097</v>
      </c>
      <c r="AD70" s="279">
        <v>292.6441</v>
      </c>
      <c r="AE70" s="282">
        <v>276.5293133333334</v>
      </c>
      <c r="AF70" s="283"/>
      <c r="AG70" s="272"/>
      <c r="AH70" s="285">
        <v>267.5572300000001</v>
      </c>
      <c r="AI70" s="286">
        <f>(AH70-AH69)/AH69</f>
        <v>-0.01548842504767251</v>
      </c>
      <c r="AJ70" s="238"/>
      <c r="AK70" s="239"/>
      <c r="AL70" s="239"/>
      <c r="AM70" s="239"/>
      <c r="AN70" s="239"/>
      <c r="AO70" s="239"/>
      <c r="AP70" s="239"/>
      <c r="AQ70" s="239"/>
      <c r="AR70" s="239"/>
      <c r="AS70" s="239"/>
      <c r="AT70" s="239"/>
      <c r="AU70" s="239"/>
      <c r="AV70" s="239"/>
    </row>
    <row r="71" ht="12.75" customHeight="1">
      <c r="A71" s="275"/>
      <c r="B71" s="276">
        <v>7</v>
      </c>
      <c r="C71" s="257"/>
      <c r="D71" s="277">
        <v>257.3768</v>
      </c>
      <c r="E71" s="279">
        <v>213.9981</v>
      </c>
      <c r="F71" s="279">
        <v>234.8636</v>
      </c>
      <c r="G71" s="279">
        <v>282.4732</v>
      </c>
      <c r="H71" s="279">
        <v>295.7012903225806</v>
      </c>
      <c r="I71" s="279">
        <v>194.7381</v>
      </c>
      <c r="J71" s="279">
        <v>286.7816129032258</v>
      </c>
      <c r="K71" s="279">
        <v>196.4748</v>
      </c>
      <c r="L71" s="279">
        <v>208.3833548387097</v>
      </c>
      <c r="M71" s="279">
        <v>293.258064516129</v>
      </c>
      <c r="N71" s="279"/>
      <c r="O71" s="279">
        <v>270.7625806451613</v>
      </c>
      <c r="P71" s="279"/>
      <c r="Q71" s="279">
        <v>204.3447</v>
      </c>
      <c r="R71" s="279">
        <v>227.1642</v>
      </c>
      <c r="S71" s="279">
        <v>298.0719</v>
      </c>
      <c r="T71" s="279">
        <v>263.2268</v>
      </c>
      <c r="U71" s="279"/>
      <c r="V71" s="279">
        <v>270.5264516129032</v>
      </c>
      <c r="W71" s="279">
        <v>259.7503</v>
      </c>
      <c r="X71" s="279">
        <v>250.6355741935484</v>
      </c>
      <c r="Y71" s="279">
        <v>185.8387</v>
      </c>
      <c r="Z71" s="279">
        <v>214.6196</v>
      </c>
      <c r="AA71" s="279">
        <v>212.9032</v>
      </c>
      <c r="AB71" s="279">
        <v>191.9683</v>
      </c>
      <c r="AC71" s="279">
        <v>214.3974</v>
      </c>
      <c r="AD71" s="279">
        <v>288.4242</v>
      </c>
      <c r="AE71" s="282">
        <v>282.2120451612903</v>
      </c>
      <c r="AF71" s="283"/>
      <c r="AG71" s="272"/>
      <c r="AH71" s="285">
        <v>274.121335483871</v>
      </c>
      <c r="AI71" s="286">
        <f>(AH71-AH70)/AH70</f>
        <v>0.02453346330379818</v>
      </c>
      <c r="AJ71" s="238"/>
      <c r="AK71" s="239"/>
      <c r="AL71" s="239"/>
      <c r="AM71" s="239"/>
      <c r="AN71" s="239"/>
      <c r="AO71" s="239"/>
      <c r="AP71" s="239"/>
      <c r="AQ71" s="239"/>
      <c r="AR71" s="239"/>
      <c r="AS71" s="239"/>
      <c r="AT71" s="239"/>
      <c r="AU71" s="239"/>
      <c r="AV71" s="239"/>
    </row>
    <row r="72" ht="12.75" customHeight="1">
      <c r="A72" s="275"/>
      <c r="B72" s="276">
        <v>8</v>
      </c>
      <c r="C72" s="257"/>
      <c r="D72" s="277">
        <v>261.0716</v>
      </c>
      <c r="E72" s="279">
        <v>217.1689</v>
      </c>
      <c r="F72" s="279">
        <v>235.1426</v>
      </c>
      <c r="G72" s="279">
        <v>293.877</v>
      </c>
      <c r="H72" s="279">
        <v>304.8483870967742</v>
      </c>
      <c r="I72" s="279">
        <v>199.0577</v>
      </c>
      <c r="J72" s="279">
        <v>293.0148387096774</v>
      </c>
      <c r="K72" s="279">
        <v>197.4774</v>
      </c>
      <c r="L72" s="279">
        <v>209.339935483871</v>
      </c>
      <c r="M72" s="279">
        <v>305.8387096774193</v>
      </c>
      <c r="N72" s="279"/>
      <c r="O72" s="279">
        <v>272.8861290322581</v>
      </c>
      <c r="P72" s="279"/>
      <c r="Q72" s="279">
        <v>210.0173</v>
      </c>
      <c r="R72" s="279">
        <v>228.257</v>
      </c>
      <c r="S72" s="279">
        <v>298.5952</v>
      </c>
      <c r="T72" s="279">
        <v>260.6303</v>
      </c>
      <c r="U72" s="279"/>
      <c r="V72" s="279">
        <v>274.7674193548388</v>
      </c>
      <c r="W72" s="279">
        <v>267.8852</v>
      </c>
      <c r="X72" s="279">
        <v>246.2299387096774</v>
      </c>
      <c r="Y72" s="279">
        <v>193.1323</v>
      </c>
      <c r="Z72" s="279">
        <v>214.2008</v>
      </c>
      <c r="AA72" s="279">
        <v>219.5629</v>
      </c>
      <c r="AB72" s="279">
        <v>193.2129</v>
      </c>
      <c r="AC72" s="279">
        <v>218.6532</v>
      </c>
      <c r="AD72" s="279">
        <v>287.0466</v>
      </c>
      <c r="AE72" s="282">
        <v>293.6975838709678</v>
      </c>
      <c r="AF72" s="283"/>
      <c r="AG72" s="272"/>
      <c r="AH72" s="285">
        <v>281.108064516129</v>
      </c>
      <c r="AI72" s="286">
        <f>(AH72-AH71)/AH71</f>
        <v>0.02548772433172824</v>
      </c>
      <c r="AJ72" s="238"/>
      <c r="AK72" s="239"/>
      <c r="AL72" s="239"/>
      <c r="AM72" s="239"/>
      <c r="AN72" s="239"/>
      <c r="AO72" s="239"/>
      <c r="AP72" s="239"/>
      <c r="AQ72" s="239"/>
      <c r="AR72" s="239"/>
      <c r="AS72" s="239"/>
      <c r="AT72" s="239"/>
      <c r="AU72" s="239"/>
      <c r="AV72" s="239"/>
    </row>
    <row r="73" ht="12.75" customHeight="1">
      <c r="A73" s="275"/>
      <c r="B73" s="276">
        <v>9</v>
      </c>
      <c r="C73" s="257"/>
      <c r="D73" s="277">
        <v>266.127</v>
      </c>
      <c r="E73" s="279">
        <v>207.676</v>
      </c>
      <c r="F73" s="279">
        <v>232.5273</v>
      </c>
      <c r="G73" s="279">
        <v>291.4242</v>
      </c>
      <c r="H73" s="279">
        <v>294.95</v>
      </c>
      <c r="I73" s="279">
        <v>203.4107</v>
      </c>
      <c r="J73" s="279">
        <v>293.9213333333333</v>
      </c>
      <c r="K73" s="279">
        <v>193.8713</v>
      </c>
      <c r="L73" s="279">
        <v>203.7453333333333</v>
      </c>
      <c r="M73" s="279">
        <v>304.7333333333333</v>
      </c>
      <c r="N73" s="279"/>
      <c r="O73" s="279">
        <v>277.319</v>
      </c>
      <c r="P73" s="279"/>
      <c r="Q73" s="279">
        <v>207.5343</v>
      </c>
      <c r="R73" s="279">
        <v>235.0854</v>
      </c>
      <c r="S73" s="279">
        <v>302.615</v>
      </c>
      <c r="T73" s="279">
        <v>251.242</v>
      </c>
      <c r="U73" s="279"/>
      <c r="V73" s="279">
        <v>269.733</v>
      </c>
      <c r="W73" s="279">
        <v>265.8653</v>
      </c>
      <c r="X73" s="279">
        <v>247.01415</v>
      </c>
      <c r="Y73" s="279">
        <v>200.7</v>
      </c>
      <c r="Z73" s="279">
        <v>214.9244</v>
      </c>
      <c r="AA73" s="279">
        <v>219.8787</v>
      </c>
      <c r="AB73" s="279">
        <v>200.7413</v>
      </c>
      <c r="AC73" s="279">
        <v>219.3837</v>
      </c>
      <c r="AD73" s="279">
        <v>283.8985</v>
      </c>
      <c r="AE73" s="282">
        <v>300.89441</v>
      </c>
      <c r="AF73" s="283"/>
      <c r="AG73" s="272"/>
      <c r="AH73" s="285">
        <v>278.1605333333333</v>
      </c>
      <c r="AI73" s="286">
        <f>(AH73-AH72)/AH72</f>
        <v>-0.01048540243009147</v>
      </c>
      <c r="AJ73" s="238"/>
      <c r="AK73" s="239"/>
      <c r="AL73" s="239"/>
      <c r="AM73" s="239"/>
      <c r="AN73" s="239"/>
      <c r="AO73" s="239"/>
      <c r="AP73" s="239"/>
      <c r="AQ73" s="239"/>
      <c r="AR73" s="239"/>
      <c r="AS73" s="239"/>
      <c r="AT73" s="239"/>
      <c r="AU73" s="239"/>
      <c r="AV73" s="239"/>
    </row>
    <row r="74" ht="12.75" customHeight="1">
      <c r="A74" s="275"/>
      <c r="B74" s="276">
        <v>10</v>
      </c>
      <c r="C74" s="257"/>
      <c r="D74" s="277">
        <v>264.1277</v>
      </c>
      <c r="E74" s="279">
        <v>206.8227</v>
      </c>
      <c r="F74" s="279">
        <v>230.3174</v>
      </c>
      <c r="G74" s="279">
        <v>282.8149</v>
      </c>
      <c r="H74" s="279">
        <v>293.8916129032258</v>
      </c>
      <c r="I74" s="279">
        <v>210.7319</v>
      </c>
      <c r="J74" s="279">
        <v>296.6129032258065</v>
      </c>
      <c r="K74" s="279">
        <v>197.0216</v>
      </c>
      <c r="L74" s="279">
        <v>209.7361612903226</v>
      </c>
      <c r="M74" s="279">
        <v>307.8709677419355</v>
      </c>
      <c r="N74" s="279"/>
      <c r="O74" s="279">
        <v>265.7764516129032</v>
      </c>
      <c r="P74" s="279"/>
      <c r="Q74" s="279">
        <v>208.6753</v>
      </c>
      <c r="R74" s="279">
        <v>223.8668</v>
      </c>
      <c r="S74" s="279">
        <v>304.31</v>
      </c>
      <c r="T74" s="279">
        <v>231.2151</v>
      </c>
      <c r="U74" s="279"/>
      <c r="V74" s="279">
        <v>269.7825806451613</v>
      </c>
      <c r="W74" s="279">
        <v>260.1903</v>
      </c>
      <c r="X74" s="279">
        <v>248.2032387096774</v>
      </c>
      <c r="Y74" s="279">
        <v>188.0774</v>
      </c>
      <c r="Z74" s="279">
        <v>207.8953</v>
      </c>
      <c r="AA74" s="279">
        <v>219.8132</v>
      </c>
      <c r="AB74" s="279">
        <v>191.3255</v>
      </c>
      <c r="AC74" s="279">
        <v>218.2777</v>
      </c>
      <c r="AD74" s="279">
        <v>275.2439</v>
      </c>
      <c r="AE74" s="282">
        <v>301.1172612903226</v>
      </c>
      <c r="AF74" s="283"/>
      <c r="AG74" s="272"/>
      <c r="AH74" s="285">
        <v>277.8411516129032</v>
      </c>
      <c r="AI74" s="286">
        <f>(AH74-AH73)/AH73</f>
        <v>-0.001148192076722008</v>
      </c>
      <c r="AJ74" s="238"/>
      <c r="AK74" s="239"/>
      <c r="AL74" s="239"/>
      <c r="AM74" s="239"/>
      <c r="AN74" s="239"/>
      <c r="AO74" s="239"/>
      <c r="AP74" s="239"/>
      <c r="AQ74" s="239"/>
      <c r="AR74" s="239"/>
      <c r="AS74" s="239"/>
      <c r="AT74" s="239"/>
      <c r="AU74" s="239"/>
      <c r="AV74" s="239"/>
    </row>
    <row r="75" ht="12.75" customHeight="1">
      <c r="A75" s="275"/>
      <c r="B75" s="276">
        <v>11</v>
      </c>
      <c r="C75" s="257"/>
      <c r="D75" s="277">
        <v>268.713</v>
      </c>
      <c r="E75" s="279">
        <v>205.2914</v>
      </c>
      <c r="F75" s="279">
        <v>223.8279</v>
      </c>
      <c r="G75" s="279">
        <v>286.9524</v>
      </c>
      <c r="H75" s="279">
        <v>300.73</v>
      </c>
      <c r="I75" s="279">
        <v>207.15</v>
      </c>
      <c r="J75" s="279">
        <v>313.8773333333333</v>
      </c>
      <c r="K75" s="279">
        <v>195.7953</v>
      </c>
      <c r="L75" s="279">
        <v>216.7410666666666</v>
      </c>
      <c r="M75" s="279">
        <v>302.8</v>
      </c>
      <c r="N75" s="279"/>
      <c r="O75" s="279">
        <v>273.1053333333333</v>
      </c>
      <c r="P75" s="279"/>
      <c r="Q75" s="279">
        <v>206.807</v>
      </c>
      <c r="R75" s="279">
        <v>226.1839</v>
      </c>
      <c r="S75" s="279">
        <v>306.4273</v>
      </c>
      <c r="T75" s="279">
        <v>238.1592</v>
      </c>
      <c r="U75" s="279"/>
      <c r="V75" s="279">
        <v>275.0243333333334</v>
      </c>
      <c r="W75" s="279">
        <v>267.2353</v>
      </c>
      <c r="X75" s="279">
        <v>247.39175</v>
      </c>
      <c r="Y75" s="279">
        <v>192.86</v>
      </c>
      <c r="Z75" s="279">
        <v>209.3197</v>
      </c>
      <c r="AA75" s="279">
        <v>223.5923</v>
      </c>
      <c r="AB75" s="279">
        <v>203.398</v>
      </c>
      <c r="AC75" s="279">
        <v>222.644</v>
      </c>
      <c r="AD75" s="279">
        <v>271.9975</v>
      </c>
      <c r="AE75" s="282">
        <v>308.4767233333333</v>
      </c>
      <c r="AF75" s="283"/>
      <c r="AG75" s="272"/>
      <c r="AH75" s="285">
        <v>280.4484666666667</v>
      </c>
      <c r="AI75" s="286">
        <f>(AH75-AH74)/AH74</f>
        <v>0.00938419322921622</v>
      </c>
      <c r="AJ75" s="238"/>
      <c r="AK75" s="239"/>
      <c r="AL75" s="239"/>
      <c r="AM75" s="239"/>
      <c r="AN75" s="239"/>
      <c r="AO75" s="239"/>
      <c r="AP75" s="239"/>
      <c r="AQ75" s="239"/>
      <c r="AR75" s="239"/>
      <c r="AS75" s="239"/>
      <c r="AT75" s="239"/>
      <c r="AU75" s="239"/>
      <c r="AV75" s="239"/>
    </row>
    <row r="76" ht="12.75" customHeight="1">
      <c r="A76" s="287"/>
      <c r="B76" s="288">
        <v>12</v>
      </c>
      <c r="C76" s="257"/>
      <c r="D76" s="289">
        <v>267.1984</v>
      </c>
      <c r="E76" s="291">
        <v>208.2588</v>
      </c>
      <c r="F76" s="291">
        <v>224.4862</v>
      </c>
      <c r="G76" s="291">
        <v>291.9857</v>
      </c>
      <c r="H76" s="291">
        <v>284.941935483871</v>
      </c>
      <c r="I76" s="291">
        <v>206.5652</v>
      </c>
      <c r="J76" s="291">
        <v>321.443870967742</v>
      </c>
      <c r="K76" s="291">
        <v>196.8574</v>
      </c>
      <c r="L76" s="291">
        <v>224.3284838709677</v>
      </c>
      <c r="M76" s="291">
        <v>301.483870967742</v>
      </c>
      <c r="N76" s="291"/>
      <c r="O76" s="291">
        <v>271.2774193548387</v>
      </c>
      <c r="P76" s="291"/>
      <c r="Q76" s="291">
        <v>209.9247</v>
      </c>
      <c r="R76" s="291">
        <v>236.373</v>
      </c>
      <c r="S76" s="291">
        <v>305.3752</v>
      </c>
      <c r="T76" s="291">
        <v>235.0374</v>
      </c>
      <c r="U76" s="291"/>
      <c r="V76" s="291">
        <v>264.6606451612903</v>
      </c>
      <c r="W76" s="291">
        <v>259.0526</v>
      </c>
      <c r="X76" s="291">
        <v>250.2689612903226</v>
      </c>
      <c r="Y76" s="291">
        <v>197.0677</v>
      </c>
      <c r="Z76" s="291">
        <v>214.8112</v>
      </c>
      <c r="AA76" s="291">
        <v>221.8303</v>
      </c>
      <c r="AB76" s="291">
        <v>208.5665</v>
      </c>
      <c r="AC76" s="291">
        <v>226.1281</v>
      </c>
      <c r="AD76" s="291">
        <v>285.083</v>
      </c>
      <c r="AE76" s="293">
        <v>307.9980612903226</v>
      </c>
      <c r="AF76" s="283"/>
      <c r="AG76" s="272"/>
      <c r="AH76" s="294">
        <v>276.9866096774194</v>
      </c>
      <c r="AI76" s="295">
        <f>(AH76-AH75)/AH75</f>
        <v>-0.01234400398188644</v>
      </c>
      <c r="AJ76" s="238"/>
      <c r="AK76" s="239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</row>
    <row r="77" ht="12.75" customHeight="1">
      <c r="A77" s="263">
        <v>2012</v>
      </c>
      <c r="B77" s="264">
        <v>1</v>
      </c>
      <c r="C77" s="257"/>
      <c r="D77" s="265">
        <v>271.9451612903226</v>
      </c>
      <c r="E77" s="267">
        <v>206.279735483871</v>
      </c>
      <c r="F77" s="267">
        <v>233.1788322580645</v>
      </c>
      <c r="G77" s="267">
        <v>324.0797580645161</v>
      </c>
      <c r="H77" s="267">
        <v>300.4064516129032</v>
      </c>
      <c r="I77" s="267">
        <v>210.9345161290323</v>
      </c>
      <c r="J77" s="267">
        <v>332.8141935483872</v>
      </c>
      <c r="K77" s="267">
        <v>196.2022580645161</v>
      </c>
      <c r="L77" s="267">
        <v>234.1927741935484</v>
      </c>
      <c r="M77" s="267">
        <v>303.3225806451613</v>
      </c>
      <c r="N77" s="267"/>
      <c r="O77" s="267">
        <v>274.9883870967741</v>
      </c>
      <c r="P77" s="269"/>
      <c r="Q77" s="267">
        <v>224.1129451612903</v>
      </c>
      <c r="R77" s="267">
        <v>242.1295193548387</v>
      </c>
      <c r="S77" s="267">
        <v>302.9332258064516</v>
      </c>
      <c r="T77" s="267">
        <v>232.6671774193549</v>
      </c>
      <c r="U77" s="269"/>
      <c r="V77" s="267">
        <v>279.2803225806451</v>
      </c>
      <c r="W77" s="267">
        <v>268.4867741935484</v>
      </c>
      <c r="X77" s="267">
        <v>266.9264580645161</v>
      </c>
      <c r="Y77" s="267">
        <v>205.4064516129032</v>
      </c>
      <c r="Z77" s="267">
        <v>221.8367129032258</v>
      </c>
      <c r="AA77" s="267">
        <v>230.5635483870968</v>
      </c>
      <c r="AB77" s="267">
        <v>198.6922580645161</v>
      </c>
      <c r="AC77" s="267">
        <v>226.7641935483871</v>
      </c>
      <c r="AD77" s="267">
        <v>321.1871677419355</v>
      </c>
      <c r="AE77" s="270">
        <v>310.1413677419354</v>
      </c>
      <c r="AF77" s="283"/>
      <c r="AG77" s="272"/>
      <c r="AH77" s="273">
        <v>286.6800193548387</v>
      </c>
      <c r="AI77" s="274">
        <f>(AH77-AH76)/AH76</f>
        <v>0.0349959504855066</v>
      </c>
      <c r="AJ77" s="238"/>
      <c r="AK77" s="239"/>
      <c r="AL77" s="239"/>
      <c r="AM77" s="239"/>
      <c r="AN77" s="239"/>
      <c r="AO77" s="239"/>
      <c r="AP77" s="239"/>
      <c r="AQ77" s="239"/>
      <c r="AR77" s="239"/>
      <c r="AS77" s="239"/>
      <c r="AT77" s="239"/>
      <c r="AU77" s="239"/>
      <c r="AV77" s="239"/>
    </row>
    <row r="78" ht="12.75" customHeight="1">
      <c r="A78" s="275"/>
      <c r="B78" s="276">
        <v>2</v>
      </c>
      <c r="C78" s="257"/>
      <c r="D78" s="277">
        <v>274.8855172413793</v>
      </c>
      <c r="E78" s="279">
        <v>208.8271586206897</v>
      </c>
      <c r="F78" s="279">
        <v>244.6348827586207</v>
      </c>
      <c r="G78" s="279">
        <v>327.6769379310346</v>
      </c>
      <c r="H78" s="279">
        <v>316.7627586206896</v>
      </c>
      <c r="I78" s="279">
        <v>220.45</v>
      </c>
      <c r="J78" s="279">
        <v>332.3734482758621</v>
      </c>
      <c r="K78" s="279">
        <v>196.3603448275862</v>
      </c>
      <c r="L78" s="279">
        <v>242.8004137931034</v>
      </c>
      <c r="M78" s="279">
        <v>315.6206896551724</v>
      </c>
      <c r="N78" s="279"/>
      <c r="O78" s="279">
        <v>290.5655172413794</v>
      </c>
      <c r="P78" s="281"/>
      <c r="Q78" s="279">
        <v>232.1295206896552</v>
      </c>
      <c r="R78" s="279">
        <v>250.8371931034483</v>
      </c>
      <c r="S78" s="279">
        <v>303.2955172413793</v>
      </c>
      <c r="T78" s="279">
        <v>256.7893</v>
      </c>
      <c r="U78" s="281"/>
      <c r="V78" s="279">
        <v>287.1710344827587</v>
      </c>
      <c r="W78" s="279">
        <v>278.6944827586207</v>
      </c>
      <c r="X78" s="279">
        <v>282.9602862068966</v>
      </c>
      <c r="Y78" s="279">
        <v>215.0137931034483</v>
      </c>
      <c r="Z78" s="279">
        <v>223.7496068965517</v>
      </c>
      <c r="AA78" s="279">
        <v>234.8420689655173</v>
      </c>
      <c r="AB78" s="279">
        <v>210.8110344827586</v>
      </c>
      <c r="AC78" s="279">
        <v>232.4431034482758</v>
      </c>
      <c r="AD78" s="279">
        <v>334.3867172413794</v>
      </c>
      <c r="AE78" s="282">
        <v>319.8772310344827</v>
      </c>
      <c r="AF78" s="283"/>
      <c r="AG78" s="272"/>
      <c r="AH78" s="285">
        <v>298.5652068965518</v>
      </c>
      <c r="AI78" s="286">
        <f>(AH78-AH77)/AH77</f>
        <v>0.04145802546148911</v>
      </c>
      <c r="AJ78" s="238"/>
      <c r="AK78" s="239"/>
      <c r="AL78" s="239"/>
      <c r="AM78" s="239"/>
      <c r="AN78" s="239"/>
      <c r="AO78" s="239"/>
      <c r="AP78" s="239"/>
      <c r="AQ78" s="239"/>
      <c r="AR78" s="239"/>
      <c r="AS78" s="239"/>
      <c r="AT78" s="239"/>
      <c r="AU78" s="239"/>
      <c r="AV78" s="239"/>
    </row>
    <row r="79" ht="12.75" customHeight="1">
      <c r="A79" s="275"/>
      <c r="B79" s="276">
        <v>3</v>
      </c>
      <c r="C79" s="257"/>
      <c r="D79" s="277">
        <v>278.3751612903226</v>
      </c>
      <c r="E79" s="279">
        <v>210.955</v>
      </c>
      <c r="F79" s="279">
        <v>251.6380741935484</v>
      </c>
      <c r="G79" s="279">
        <v>322.0682161290322</v>
      </c>
      <c r="H79" s="279">
        <v>324.5574193548387</v>
      </c>
      <c r="I79" s="279">
        <v>222.7035483870968</v>
      </c>
      <c r="J79" s="279">
        <v>338.8654838709678</v>
      </c>
      <c r="K79" s="279">
        <v>195.3390322580645</v>
      </c>
      <c r="L79" s="279">
        <v>242.4676129032258</v>
      </c>
      <c r="M79" s="279">
        <v>320.3548387096774</v>
      </c>
      <c r="N79" s="279"/>
      <c r="O79" s="279">
        <v>288.9829032258064</v>
      </c>
      <c r="P79" s="279"/>
      <c r="Q79" s="279">
        <v>239.4859709677419</v>
      </c>
      <c r="R79" s="279">
        <v>261.6997193548387</v>
      </c>
      <c r="S79" s="279">
        <v>307.6954838709678</v>
      </c>
      <c r="T79" s="279">
        <v>265.4489225806452</v>
      </c>
      <c r="U79" s="279"/>
      <c r="V79" s="279">
        <v>293.4958064516129</v>
      </c>
      <c r="W79" s="279">
        <v>283.7432258064516</v>
      </c>
      <c r="X79" s="279">
        <v>285.9279</v>
      </c>
      <c r="Y79" s="279">
        <v>212.8193548387097</v>
      </c>
      <c r="Z79" s="279">
        <v>241.5543483870968</v>
      </c>
      <c r="AA79" s="279">
        <v>240.6764516129033</v>
      </c>
      <c r="AB79" s="279">
        <v>216.4687096774194</v>
      </c>
      <c r="AC79" s="279">
        <v>233.7409677419355</v>
      </c>
      <c r="AD79" s="279">
        <v>339.3732161290322</v>
      </c>
      <c r="AE79" s="282">
        <v>330.8067580645161</v>
      </c>
      <c r="AF79" s="283"/>
      <c r="AG79" s="272"/>
      <c r="AH79" s="285">
        <v>303.8852161290323</v>
      </c>
      <c r="AI79" s="286">
        <f>(AH79-AH78)/AH78</f>
        <v>0.01781858404661269</v>
      </c>
      <c r="AJ79" s="238"/>
      <c r="AK79" s="239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</row>
    <row r="80" ht="12.75" customHeight="1">
      <c r="A80" s="275"/>
      <c r="B80" s="276">
        <v>4</v>
      </c>
      <c r="C80" s="257"/>
      <c r="D80" s="277">
        <v>283.7853333333334</v>
      </c>
      <c r="E80" s="279">
        <v>217.2850066666667</v>
      </c>
      <c r="F80" s="279">
        <v>254.8963833333333</v>
      </c>
      <c r="G80" s="279">
        <v>321.84189</v>
      </c>
      <c r="H80" s="279">
        <v>325.992</v>
      </c>
      <c r="I80" s="279">
        <v>231.8646666666667</v>
      </c>
      <c r="J80" s="279">
        <v>345.351</v>
      </c>
      <c r="K80" s="279">
        <v>196.4576666666667</v>
      </c>
      <c r="L80" s="279">
        <v>247.5783333333334</v>
      </c>
      <c r="M80" s="279">
        <v>325.6</v>
      </c>
      <c r="N80" s="279"/>
      <c r="O80" s="279">
        <v>287.058</v>
      </c>
      <c r="P80" s="279"/>
      <c r="Q80" s="279">
        <v>237.8976466666667</v>
      </c>
      <c r="R80" s="279">
        <v>263.8268666666667</v>
      </c>
      <c r="S80" s="279">
        <v>309.8916666666667</v>
      </c>
      <c r="T80" s="279">
        <v>258.90852</v>
      </c>
      <c r="U80" s="279"/>
      <c r="V80" s="279">
        <v>298.7436666666666</v>
      </c>
      <c r="W80" s="279">
        <v>287.331</v>
      </c>
      <c r="X80" s="279">
        <v>282.06032</v>
      </c>
      <c r="Y80" s="279">
        <v>219.36</v>
      </c>
      <c r="Z80" s="279">
        <v>244.4370233333333</v>
      </c>
      <c r="AA80" s="279">
        <v>245.342</v>
      </c>
      <c r="AB80" s="279">
        <v>224.498</v>
      </c>
      <c r="AC80" s="279">
        <v>232.7116666666667</v>
      </c>
      <c r="AD80" s="279">
        <v>328.6914833333333</v>
      </c>
      <c r="AE80" s="282">
        <v>341.55886</v>
      </c>
      <c r="AF80" s="283"/>
      <c r="AG80" s="272"/>
      <c r="AH80" s="285">
        <v>306.7729366666666</v>
      </c>
      <c r="AI80" s="286">
        <f>(AH80-AH79)/AH79</f>
        <v>0.009502668719521292</v>
      </c>
      <c r="AJ80" s="238"/>
      <c r="AK80" s="239"/>
      <c r="AL80" s="239"/>
      <c r="AM80" s="239"/>
      <c r="AN80" s="239"/>
      <c r="AO80" s="239"/>
      <c r="AP80" s="239"/>
      <c r="AQ80" s="239"/>
      <c r="AR80" s="239"/>
      <c r="AS80" s="239"/>
      <c r="AT80" s="239"/>
      <c r="AU80" s="239"/>
      <c r="AV80" s="239"/>
    </row>
    <row r="81" ht="12.75" customHeight="1">
      <c r="A81" s="275"/>
      <c r="B81" s="276">
        <v>5</v>
      </c>
      <c r="C81" s="257"/>
      <c r="D81" s="277">
        <v>292.5441935483871</v>
      </c>
      <c r="E81" s="279">
        <v>214.1082387096774</v>
      </c>
      <c r="F81" s="279">
        <v>256.3999612903226</v>
      </c>
      <c r="G81" s="279">
        <v>317.9036419354838</v>
      </c>
      <c r="H81" s="279">
        <v>332.6187096774194</v>
      </c>
      <c r="I81" s="279">
        <v>234.5945161290323</v>
      </c>
      <c r="J81" s="279">
        <v>352.2196774193548</v>
      </c>
      <c r="K81" s="279">
        <v>201.5103225806452</v>
      </c>
      <c r="L81" s="279">
        <v>245.5230322580645</v>
      </c>
      <c r="M81" s="279">
        <v>340.7741935483871</v>
      </c>
      <c r="N81" s="279"/>
      <c r="O81" s="279">
        <v>298.2112903225807</v>
      </c>
      <c r="P81" s="279"/>
      <c r="Q81" s="279">
        <v>235.6969419354839</v>
      </c>
      <c r="R81" s="279">
        <v>263.8347903225807</v>
      </c>
      <c r="S81" s="279">
        <v>316.7022580645161</v>
      </c>
      <c r="T81" s="279">
        <v>267.8358935483871</v>
      </c>
      <c r="U81" s="279"/>
      <c r="V81" s="279">
        <v>304.6525806451613</v>
      </c>
      <c r="W81" s="279">
        <v>294.2867741935484</v>
      </c>
      <c r="X81" s="279">
        <v>277.0778483870968</v>
      </c>
      <c r="Y81" s="279">
        <v>221.3612903225807</v>
      </c>
      <c r="Z81" s="279">
        <v>248.6878129032258</v>
      </c>
      <c r="AA81" s="279">
        <v>254.6806451612903</v>
      </c>
      <c r="AB81" s="279">
        <v>235.521935483871</v>
      </c>
      <c r="AC81" s="279">
        <v>237.878064516129</v>
      </c>
      <c r="AD81" s="279">
        <v>317.1822935483871</v>
      </c>
      <c r="AE81" s="282">
        <v>347.0194774193549</v>
      </c>
      <c r="AF81" s="283"/>
      <c r="AG81" s="272"/>
      <c r="AH81" s="285">
        <v>313.614064516129</v>
      </c>
      <c r="AI81" s="286">
        <f>(AH81-AH80)/AH80</f>
        <v>0.02230029781569627</v>
      </c>
      <c r="AJ81" s="238"/>
      <c r="AK81" s="239"/>
      <c r="AL81" s="239"/>
      <c r="AM81" s="239"/>
      <c r="AN81" s="239"/>
      <c r="AO81" s="239"/>
      <c r="AP81" s="239"/>
      <c r="AQ81" s="239"/>
      <c r="AR81" s="239"/>
      <c r="AS81" s="239"/>
      <c r="AT81" s="239"/>
      <c r="AU81" s="239"/>
      <c r="AV81" s="239"/>
    </row>
    <row r="82" ht="12.75" customHeight="1">
      <c r="A82" s="275"/>
      <c r="B82" s="276">
        <v>6</v>
      </c>
      <c r="C82" s="257"/>
      <c r="D82" s="277">
        <v>294.8426666666666</v>
      </c>
      <c r="E82" s="279">
        <v>218.44224</v>
      </c>
      <c r="F82" s="279">
        <v>255.0244933333333</v>
      </c>
      <c r="G82" s="279">
        <v>316.9340033333334</v>
      </c>
      <c r="H82" s="279">
        <v>338.844</v>
      </c>
      <c r="I82" s="279">
        <v>233.0473333333333</v>
      </c>
      <c r="J82" s="279">
        <v>349.9256666666666</v>
      </c>
      <c r="K82" s="279">
        <v>195.5216666666666</v>
      </c>
      <c r="L82" s="279">
        <v>236.3309666666667</v>
      </c>
      <c r="M82" s="279">
        <v>347.8</v>
      </c>
      <c r="N82" s="279"/>
      <c r="O82" s="279">
        <v>305.362</v>
      </c>
      <c r="P82" s="279"/>
      <c r="Q82" s="279">
        <v>243.5102266666667</v>
      </c>
      <c r="R82" s="279">
        <v>267.1575733333333</v>
      </c>
      <c r="S82" s="279">
        <v>326.3946666666667</v>
      </c>
      <c r="T82" s="279">
        <v>274.1128766666667</v>
      </c>
      <c r="U82" s="279"/>
      <c r="V82" s="279">
        <v>310.1766666666666</v>
      </c>
      <c r="W82" s="279">
        <v>304.7203333333333</v>
      </c>
      <c r="X82" s="279">
        <v>282.5703333333333</v>
      </c>
      <c r="Y82" s="279">
        <v>220.35</v>
      </c>
      <c r="Z82" s="279">
        <v>249.7075</v>
      </c>
      <c r="AA82" s="279">
        <v>258.6863333333333</v>
      </c>
      <c r="AB82" s="279">
        <v>233.1146666666667</v>
      </c>
      <c r="AC82" s="279">
        <v>244.027</v>
      </c>
      <c r="AD82" s="279">
        <v>310.24472</v>
      </c>
      <c r="AE82" s="282">
        <v>351.69408</v>
      </c>
      <c r="AF82" s="283"/>
      <c r="AG82" s="272"/>
      <c r="AH82" s="285">
        <v>317.7157233333334</v>
      </c>
      <c r="AI82" s="286">
        <f>(AH82-AH81)/AH81</f>
        <v>0.01307868262710964</v>
      </c>
      <c r="AJ82" s="238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</row>
    <row r="83" ht="12.75" customHeight="1">
      <c r="A83" s="275"/>
      <c r="B83" s="276">
        <v>7</v>
      </c>
      <c r="C83" s="257"/>
      <c r="D83" s="277">
        <v>296.9009677419355</v>
      </c>
      <c r="E83" s="279">
        <v>215.8887258064516</v>
      </c>
      <c r="F83" s="279">
        <v>256.8121</v>
      </c>
      <c r="G83" s="279">
        <v>314.765464516129</v>
      </c>
      <c r="H83" s="279">
        <v>342.061935483871</v>
      </c>
      <c r="I83" s="279">
        <v>238.0467741935484</v>
      </c>
      <c r="J83" s="279">
        <v>340.2432258064516</v>
      </c>
      <c r="K83" s="279">
        <v>194.353870967742</v>
      </c>
      <c r="L83" s="279">
        <v>235.9856451612903</v>
      </c>
      <c r="M83" s="279">
        <v>356</v>
      </c>
      <c r="N83" s="279"/>
      <c r="O83" s="279">
        <v>300.0212903225806</v>
      </c>
      <c r="P83" s="279"/>
      <c r="Q83" s="279">
        <v>239.293435483871</v>
      </c>
      <c r="R83" s="279">
        <v>265.6844129032258</v>
      </c>
      <c r="S83" s="279">
        <v>336.7183870967742</v>
      </c>
      <c r="T83" s="279">
        <v>280.3386064516129</v>
      </c>
      <c r="U83" s="279"/>
      <c r="V83" s="279">
        <v>309.0583870967743</v>
      </c>
      <c r="W83" s="279">
        <v>307.0722580645162</v>
      </c>
      <c r="X83" s="279">
        <v>290.6957483870968</v>
      </c>
      <c r="Y83" s="279">
        <v>220.5645161290323</v>
      </c>
      <c r="Z83" s="279">
        <v>244.2709096774194</v>
      </c>
      <c r="AA83" s="279">
        <v>258.0877419354839</v>
      </c>
      <c r="AB83" s="279">
        <v>213.2577419354839</v>
      </c>
      <c r="AC83" s="279">
        <v>245.3529032258064</v>
      </c>
      <c r="AD83" s="279">
        <v>311.2014806451613</v>
      </c>
      <c r="AE83" s="282">
        <v>352.1702225806452</v>
      </c>
      <c r="AF83" s="283"/>
      <c r="AG83" s="272"/>
      <c r="AH83" s="285">
        <v>320.6219645161291</v>
      </c>
      <c r="AI83" s="286">
        <f>(AH83-AH82)/AH82</f>
        <v>0.009147300461886882</v>
      </c>
      <c r="AJ83" s="238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</row>
    <row r="84" ht="12.75" customHeight="1">
      <c r="A84" s="275"/>
      <c r="B84" s="276">
        <v>8</v>
      </c>
      <c r="C84" s="257"/>
      <c r="D84" s="277">
        <v>303.5358064516129</v>
      </c>
      <c r="E84" s="279">
        <v>234.759864516129</v>
      </c>
      <c r="F84" s="279">
        <v>265.0135774193549</v>
      </c>
      <c r="G84" s="279">
        <v>322.2618258064517</v>
      </c>
      <c r="H84" s="279">
        <v>347.0303225806451</v>
      </c>
      <c r="I84" s="279">
        <v>239.0461290322581</v>
      </c>
      <c r="J84" s="279">
        <v>323.0929032258064</v>
      </c>
      <c r="K84" s="279">
        <v>196.3209677419355</v>
      </c>
      <c r="L84" s="279">
        <v>235.1632903225807</v>
      </c>
      <c r="M84" s="279">
        <v>366.6129032258065</v>
      </c>
      <c r="N84" s="279"/>
      <c r="O84" s="279">
        <v>308.6048387096774</v>
      </c>
      <c r="P84" s="279"/>
      <c r="Q84" s="279">
        <v>238.9477580645161</v>
      </c>
      <c r="R84" s="279">
        <v>265.7370774193549</v>
      </c>
      <c r="S84" s="279">
        <v>338.0612903225807</v>
      </c>
      <c r="T84" s="279">
        <v>287.4235677419355</v>
      </c>
      <c r="U84" s="279"/>
      <c r="V84" s="279">
        <v>312.0945161290323</v>
      </c>
      <c r="W84" s="279">
        <v>313.7187096774194</v>
      </c>
      <c r="X84" s="279">
        <v>300.2925193548387</v>
      </c>
      <c r="Y84" s="279">
        <v>220.2838709677419</v>
      </c>
      <c r="Z84" s="279">
        <v>246.3593774193548</v>
      </c>
      <c r="AA84" s="279">
        <v>258.8987096774194</v>
      </c>
      <c r="AB84" s="279">
        <v>232.2409677419355</v>
      </c>
      <c r="AC84" s="279">
        <v>241.2609677419355</v>
      </c>
      <c r="AD84" s="279">
        <v>335.9467193548387</v>
      </c>
      <c r="AE84" s="282">
        <v>346.3768193548387</v>
      </c>
      <c r="AF84" s="283"/>
      <c r="AG84" s="272"/>
      <c r="AH84" s="285">
        <v>326.1728483870968</v>
      </c>
      <c r="AI84" s="286">
        <f>(AH84-AH83)/AH83</f>
        <v>0.01731286214076101</v>
      </c>
      <c r="AJ84" s="238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</row>
    <row r="85" ht="12.75" customHeight="1">
      <c r="A85" s="275"/>
      <c r="B85" s="276">
        <v>9</v>
      </c>
      <c r="C85" s="257"/>
      <c r="D85" s="277">
        <v>307.048</v>
      </c>
      <c r="E85" s="279">
        <v>261.8135666666666</v>
      </c>
      <c r="F85" s="279">
        <v>270.3098533333333</v>
      </c>
      <c r="G85" s="279">
        <v>327.9162566666666</v>
      </c>
      <c r="H85" s="279">
        <v>342.482</v>
      </c>
      <c r="I85" s="279">
        <v>242.5976666666666</v>
      </c>
      <c r="J85" s="279">
        <v>313.254</v>
      </c>
      <c r="K85" s="279">
        <v>199.313</v>
      </c>
      <c r="L85" s="279">
        <v>241.8356</v>
      </c>
      <c r="M85" s="279">
        <v>357.3333333333333</v>
      </c>
      <c r="N85" s="279"/>
      <c r="O85" s="279">
        <v>311.653</v>
      </c>
      <c r="P85" s="279"/>
      <c r="Q85" s="279">
        <v>245.6589133333333</v>
      </c>
      <c r="R85" s="279">
        <v>268.22367</v>
      </c>
      <c r="S85" s="279">
        <v>339.0406666666667</v>
      </c>
      <c r="T85" s="279">
        <v>280.32066</v>
      </c>
      <c r="U85" s="279"/>
      <c r="V85" s="279">
        <v>312.3623333333334</v>
      </c>
      <c r="W85" s="279">
        <v>312.0363333333333</v>
      </c>
      <c r="X85" s="279">
        <v>299.5482566666667</v>
      </c>
      <c r="Y85" s="279">
        <v>219.2033333333333</v>
      </c>
      <c r="Z85" s="279">
        <v>245.0035366666667</v>
      </c>
      <c r="AA85" s="279">
        <v>260.2386666666667</v>
      </c>
      <c r="AB85" s="279">
        <v>235.2563333333333</v>
      </c>
      <c r="AC85" s="279">
        <v>244.387</v>
      </c>
      <c r="AD85" s="279">
        <v>329.7013333333334</v>
      </c>
      <c r="AE85" s="282">
        <v>341.41154</v>
      </c>
      <c r="AF85" s="283"/>
      <c r="AG85" s="272"/>
      <c r="AH85" s="285">
        <v>322.6459599999999</v>
      </c>
      <c r="AI85" s="286">
        <f>(AH85-AH84)/AH84</f>
        <v>-0.01081294290599931</v>
      </c>
      <c r="AJ85" s="238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</row>
    <row r="86" ht="12.75" customHeight="1">
      <c r="A86" s="275"/>
      <c r="B86" s="276">
        <v>10</v>
      </c>
      <c r="C86" s="257"/>
      <c r="D86" s="277">
        <v>293.3767741935484</v>
      </c>
      <c r="E86" s="279">
        <v>257.4381032258065</v>
      </c>
      <c r="F86" s="279">
        <v>262.6780580645161</v>
      </c>
      <c r="G86" s="279">
        <v>326.2543225806452</v>
      </c>
      <c r="H86" s="279">
        <v>323.1096774193549</v>
      </c>
      <c r="I86" s="279">
        <v>236.3141935483871</v>
      </c>
      <c r="J86" s="279">
        <v>309.2409677419355</v>
      </c>
      <c r="K86" s="279">
        <v>199.6741935483871</v>
      </c>
      <c r="L86" s="279">
        <v>242.3151935483871</v>
      </c>
      <c r="M86" s="279">
        <v>345</v>
      </c>
      <c r="N86" s="279"/>
      <c r="O86" s="279">
        <v>298.6906451612903</v>
      </c>
      <c r="P86" s="279"/>
      <c r="Q86" s="279">
        <v>227.4882451612903</v>
      </c>
      <c r="R86" s="279">
        <v>251.1408258064516</v>
      </c>
      <c r="S86" s="279">
        <v>334.6277419354839</v>
      </c>
      <c r="T86" s="279">
        <v>274.0547967741936</v>
      </c>
      <c r="U86" s="279"/>
      <c r="V86" s="279">
        <v>299.0938709677419</v>
      </c>
      <c r="W86" s="279">
        <v>296.4816129032258</v>
      </c>
      <c r="X86" s="279">
        <v>292.7562258064517</v>
      </c>
      <c r="Y86" s="279">
        <v>220.2548387096774</v>
      </c>
      <c r="Z86" s="279">
        <v>225.1499193548387</v>
      </c>
      <c r="AA86" s="279">
        <v>264.1380645161291</v>
      </c>
      <c r="AB86" s="279">
        <v>231.7332258064516</v>
      </c>
      <c r="AC86" s="279">
        <v>249.5983870967742</v>
      </c>
      <c r="AD86" s="279">
        <v>317.5373322580645</v>
      </c>
      <c r="AE86" s="282">
        <v>324.612364516129</v>
      </c>
      <c r="AF86" s="283"/>
      <c r="AG86" s="272"/>
      <c r="AH86" s="285">
        <v>310.2818645161291</v>
      </c>
      <c r="AI86" s="286">
        <f>(AH86-AH85)/AH85</f>
        <v>-0.03832093692997387</v>
      </c>
      <c r="AJ86" s="238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</row>
    <row r="87" ht="12.75" customHeight="1">
      <c r="A87" s="275"/>
      <c r="B87" s="276">
        <v>11</v>
      </c>
      <c r="C87" s="257"/>
      <c r="D87" s="277">
        <v>288.2893333333333</v>
      </c>
      <c r="E87" s="279">
        <v>259.1227966666667</v>
      </c>
      <c r="F87" s="279">
        <v>254.5776033333333</v>
      </c>
      <c r="G87" s="279">
        <v>326.9760366666667</v>
      </c>
      <c r="H87" s="279">
        <v>317.016</v>
      </c>
      <c r="I87" s="279">
        <v>238.5366666666667</v>
      </c>
      <c r="J87" s="279">
        <v>315.0716666666667</v>
      </c>
      <c r="K87" s="279">
        <v>202.265</v>
      </c>
      <c r="L87" s="279">
        <v>242.1819666666666</v>
      </c>
      <c r="M87" s="279">
        <v>338.1666666666667</v>
      </c>
      <c r="N87" s="279"/>
      <c r="O87" s="279">
        <v>299.977</v>
      </c>
      <c r="P87" s="279"/>
      <c r="Q87" s="279">
        <v>215.4218733333333</v>
      </c>
      <c r="R87" s="279">
        <v>258.7214233333333</v>
      </c>
      <c r="S87" s="279">
        <v>328.8996666666666</v>
      </c>
      <c r="T87" s="279">
        <v>257.05833</v>
      </c>
      <c r="U87" s="279"/>
      <c r="V87" s="279">
        <v>289.2836666666666</v>
      </c>
      <c r="W87" s="279">
        <v>291.9973333333334</v>
      </c>
      <c r="X87" s="279">
        <v>281.1632266666667</v>
      </c>
      <c r="Y87" s="279">
        <v>217.16</v>
      </c>
      <c r="Z87" s="279">
        <v>226.1815866666666</v>
      </c>
      <c r="AA87" s="279">
        <v>255.656</v>
      </c>
      <c r="AB87" s="279">
        <v>230.7986666666666</v>
      </c>
      <c r="AC87" s="279">
        <v>251.8716666666666</v>
      </c>
      <c r="AD87" s="279">
        <v>312.39474</v>
      </c>
      <c r="AE87" s="282">
        <v>315.9482566666667</v>
      </c>
      <c r="AF87" s="283"/>
      <c r="AG87" s="272"/>
      <c r="AH87" s="285">
        <v>304.75631</v>
      </c>
      <c r="AI87" s="286">
        <f>(AH87-AH86)/AH86</f>
        <v>-0.01780817749289328</v>
      </c>
      <c r="AJ87" s="238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</row>
    <row r="88" ht="12.75" customHeight="1">
      <c r="A88" s="287"/>
      <c r="B88" s="288">
        <v>12</v>
      </c>
      <c r="C88" s="257"/>
      <c r="D88" s="289">
        <v>289.282258064516</v>
      </c>
      <c r="E88" s="291">
        <v>227.9235967741936</v>
      </c>
      <c r="F88" s="291">
        <v>256.5924483870968</v>
      </c>
      <c r="G88" s="291">
        <v>331.3072935483871</v>
      </c>
      <c r="H88" s="291">
        <v>317.6477419354838</v>
      </c>
      <c r="I88" s="291">
        <v>238.9248387096774</v>
      </c>
      <c r="J88" s="291">
        <v>322.6177419354839</v>
      </c>
      <c r="K88" s="291">
        <v>199.2561290322581</v>
      </c>
      <c r="L88" s="291">
        <v>228.6215806451613</v>
      </c>
      <c r="M88" s="291">
        <v>340.9354838709677</v>
      </c>
      <c r="N88" s="291"/>
      <c r="O88" s="291">
        <v>293.4174193548387</v>
      </c>
      <c r="P88" s="291"/>
      <c r="Q88" s="291">
        <v>219.8997903225807</v>
      </c>
      <c r="R88" s="291">
        <v>269.8641032258064</v>
      </c>
      <c r="S88" s="291">
        <v>328.8625806451613</v>
      </c>
      <c r="T88" s="291">
        <v>253.3098387096774</v>
      </c>
      <c r="U88" s="291"/>
      <c r="V88" s="291">
        <v>287.4122580645161</v>
      </c>
      <c r="W88" s="291">
        <v>295.0406451612903</v>
      </c>
      <c r="X88" s="291">
        <v>282.4464322580645</v>
      </c>
      <c r="Y88" s="291">
        <v>219.3645161290322</v>
      </c>
      <c r="Z88" s="291">
        <v>231.1091290322581</v>
      </c>
      <c r="AA88" s="291">
        <v>244.7538709677419</v>
      </c>
      <c r="AB88" s="291">
        <v>216.2838709677419</v>
      </c>
      <c r="AC88" s="291">
        <v>249.2077419354839</v>
      </c>
      <c r="AD88" s="291">
        <v>325.1409935483871</v>
      </c>
      <c r="AE88" s="293">
        <v>321.2920129032258</v>
      </c>
      <c r="AF88" s="283"/>
      <c r="AG88" s="272"/>
      <c r="AH88" s="294">
        <v>305.5165806451613</v>
      </c>
      <c r="AI88" s="295">
        <f>(AH88-AH87)/AH87</f>
        <v>0.002494683851373949</v>
      </c>
      <c r="AJ88" s="238"/>
      <c r="AK88" s="239"/>
      <c r="AL88" s="239"/>
      <c r="AM88" s="239"/>
      <c r="AN88" s="239"/>
      <c r="AO88" s="239"/>
      <c r="AP88" s="239"/>
      <c r="AQ88" s="239"/>
      <c r="AR88" s="239"/>
      <c r="AS88" s="239"/>
      <c r="AT88" s="239"/>
      <c r="AU88" s="239"/>
      <c r="AV88" s="239"/>
    </row>
    <row r="89" ht="12.75" customHeight="1">
      <c r="A89" s="263">
        <v>2013</v>
      </c>
      <c r="B89" s="264">
        <v>1</v>
      </c>
      <c r="C89" s="257"/>
      <c r="D89" s="265">
        <v>290.9806</v>
      </c>
      <c r="E89" s="267">
        <v>258.9248</v>
      </c>
      <c r="F89" s="267">
        <v>255.1137</v>
      </c>
      <c r="G89" s="267">
        <v>342.8825</v>
      </c>
      <c r="H89" s="267">
        <v>325.8406</v>
      </c>
      <c r="I89" s="267">
        <v>243.26</v>
      </c>
      <c r="J89" s="267">
        <v>332.8584</v>
      </c>
      <c r="K89" s="267">
        <v>196.5771</v>
      </c>
      <c r="L89" s="267">
        <v>235.8057</v>
      </c>
      <c r="M89" s="267">
        <v>349.2258</v>
      </c>
      <c r="N89" s="267"/>
      <c r="O89" s="267">
        <v>297.0706</v>
      </c>
      <c r="P89" s="269"/>
      <c r="Q89" s="267">
        <v>220.0242</v>
      </c>
      <c r="R89" s="267">
        <v>274.9417</v>
      </c>
      <c r="S89" s="267">
        <v>326.8303</v>
      </c>
      <c r="T89" s="267">
        <v>250.1988</v>
      </c>
      <c r="U89" s="267">
        <v>245.12</v>
      </c>
      <c r="V89" s="267">
        <v>302.071</v>
      </c>
      <c r="W89" s="267">
        <v>295.6329</v>
      </c>
      <c r="X89" s="267">
        <v>285.841</v>
      </c>
      <c r="Y89" s="267">
        <v>217.2452</v>
      </c>
      <c r="Z89" s="267">
        <v>238.191</v>
      </c>
      <c r="AA89" s="267">
        <v>253.1</v>
      </c>
      <c r="AB89" s="267">
        <v>201.3855</v>
      </c>
      <c r="AC89" s="267">
        <v>249.1729</v>
      </c>
      <c r="AD89" s="267">
        <v>343.6292</v>
      </c>
      <c r="AE89" s="270">
        <v>321.6727</v>
      </c>
      <c r="AF89" s="283"/>
      <c r="AG89" s="272"/>
      <c r="AH89" s="273">
        <v>312.6609</v>
      </c>
      <c r="AI89" s="274">
        <f>(AH89-AH88)/AH88</f>
        <v>0.02338439157623467</v>
      </c>
      <c r="AJ89" s="238"/>
      <c r="AK89" s="239"/>
      <c r="AL89" s="239"/>
      <c r="AM89" s="239"/>
      <c r="AN89" s="239"/>
      <c r="AO89" s="239"/>
      <c r="AP89" s="239"/>
      <c r="AQ89" s="239"/>
      <c r="AR89" s="239"/>
      <c r="AS89" s="239"/>
      <c r="AT89" s="239"/>
      <c r="AU89" s="239"/>
      <c r="AV89" s="239"/>
    </row>
    <row r="90" ht="12.75" customHeight="1">
      <c r="A90" s="275"/>
      <c r="B90" s="276">
        <v>2</v>
      </c>
      <c r="C90" s="257"/>
      <c r="D90" s="277">
        <v>292.5118</v>
      </c>
      <c r="E90" s="279">
        <v>246.8263</v>
      </c>
      <c r="F90" s="279">
        <v>258.7547</v>
      </c>
      <c r="G90" s="279">
        <v>335.7463</v>
      </c>
      <c r="H90" s="279">
        <v>333.7586</v>
      </c>
      <c r="I90" s="279">
        <v>240.9004</v>
      </c>
      <c r="J90" s="279">
        <v>331.7818</v>
      </c>
      <c r="K90" s="279">
        <v>196.5225</v>
      </c>
      <c r="L90" s="279">
        <v>251.7454</v>
      </c>
      <c r="M90" s="279">
        <v>360.9643</v>
      </c>
      <c r="N90" s="279"/>
      <c r="O90" s="279">
        <v>296.6493</v>
      </c>
      <c r="P90" s="281"/>
      <c r="Q90" s="279">
        <v>217.5454</v>
      </c>
      <c r="R90" s="279">
        <v>282.6249</v>
      </c>
      <c r="S90" s="279">
        <v>329.5443</v>
      </c>
      <c r="T90" s="279">
        <v>254.1876</v>
      </c>
      <c r="U90" s="279">
        <v>294.8121428571429</v>
      </c>
      <c r="V90" s="279">
        <v>304.8229</v>
      </c>
      <c r="W90" s="279">
        <v>297.9361</v>
      </c>
      <c r="X90" s="279">
        <v>287.3671</v>
      </c>
      <c r="Y90" s="279">
        <v>223.8107</v>
      </c>
      <c r="Z90" s="279">
        <v>256.4214</v>
      </c>
      <c r="AA90" s="279">
        <v>258.7536</v>
      </c>
      <c r="AB90" s="279">
        <v>217.4568</v>
      </c>
      <c r="AC90" s="279">
        <v>252.265</v>
      </c>
      <c r="AD90" s="279">
        <v>364.0133</v>
      </c>
      <c r="AE90" s="282">
        <v>319.7284</v>
      </c>
      <c r="AF90" s="283"/>
      <c r="AG90" s="272"/>
      <c r="AH90" s="285">
        <v>319.8843</v>
      </c>
      <c r="AI90" s="286">
        <f>(AH90-AH89)/AH89</f>
        <v>0.02310298473521943</v>
      </c>
      <c r="AJ90" s="238"/>
      <c r="AK90" s="239"/>
      <c r="AL90" s="239"/>
      <c r="AM90" s="239"/>
      <c r="AN90" s="239"/>
      <c r="AO90" s="239"/>
      <c r="AP90" s="239"/>
      <c r="AQ90" s="239"/>
      <c r="AR90" s="239"/>
      <c r="AS90" s="239"/>
      <c r="AT90" s="239"/>
      <c r="AU90" s="239"/>
      <c r="AV90" s="239"/>
    </row>
    <row r="91" ht="12.75" customHeight="1">
      <c r="A91" s="275"/>
      <c r="B91" s="276">
        <v>3</v>
      </c>
      <c r="C91" s="257"/>
      <c r="D91" s="277">
        <v>294.2171</v>
      </c>
      <c r="E91" s="279">
        <v>254.5499</v>
      </c>
      <c r="F91" s="279">
        <v>256.6177</v>
      </c>
      <c r="G91" s="279">
        <v>334.8121</v>
      </c>
      <c r="H91" s="279">
        <v>334.5271</v>
      </c>
      <c r="I91" s="279">
        <v>244.0729</v>
      </c>
      <c r="J91" s="279">
        <v>342.8165</v>
      </c>
      <c r="K91" s="279">
        <v>203.3055</v>
      </c>
      <c r="L91" s="279">
        <v>255.4928</v>
      </c>
      <c r="M91" s="279">
        <v>367.5161</v>
      </c>
      <c r="N91" s="279"/>
      <c r="O91" s="279">
        <v>297.709</v>
      </c>
      <c r="P91" s="279"/>
      <c r="Q91" s="279">
        <v>217.7653</v>
      </c>
      <c r="R91" s="279">
        <v>285.605</v>
      </c>
      <c r="S91" s="279">
        <v>330.309</v>
      </c>
      <c r="T91" s="279">
        <v>247.0679</v>
      </c>
      <c r="U91" s="279">
        <v>289.5387096774194</v>
      </c>
      <c r="V91" s="279">
        <v>304.9752</v>
      </c>
      <c r="W91" s="279">
        <v>300.6068</v>
      </c>
      <c r="X91" s="279">
        <v>281.7576</v>
      </c>
      <c r="Y91" s="279">
        <v>225.9871</v>
      </c>
      <c r="Z91" s="279">
        <v>244.7001</v>
      </c>
      <c r="AA91" s="279">
        <v>252.8855</v>
      </c>
      <c r="AB91" s="279">
        <v>215.3155</v>
      </c>
      <c r="AC91" s="279">
        <v>255.4484</v>
      </c>
      <c r="AD91" s="279">
        <v>372.7165</v>
      </c>
      <c r="AE91" s="282">
        <v>340.0785</v>
      </c>
      <c r="AF91" s="283"/>
      <c r="AG91" s="272"/>
      <c r="AH91" s="285">
        <v>323.1665</v>
      </c>
      <c r="AI91" s="286">
        <f>(AH91-AH90)/AH90</f>
        <v>0.01026058484270716</v>
      </c>
      <c r="AJ91" s="238"/>
      <c r="AK91" s="239"/>
      <c r="AL91" s="239"/>
      <c r="AM91" s="239"/>
      <c r="AN91" s="239"/>
      <c r="AO91" s="239"/>
      <c r="AP91" s="239"/>
      <c r="AQ91" s="239"/>
      <c r="AR91" s="239"/>
      <c r="AS91" s="239"/>
      <c r="AT91" s="239"/>
      <c r="AU91" s="239"/>
      <c r="AV91" s="239"/>
    </row>
    <row r="92" ht="12.75" customHeight="1">
      <c r="A92" s="275"/>
      <c r="B92" s="276">
        <v>4</v>
      </c>
      <c r="C92" s="257"/>
      <c r="D92" s="277">
        <v>299.403</v>
      </c>
      <c r="E92" s="279">
        <v>251.3371</v>
      </c>
      <c r="F92" s="279">
        <v>256.4823</v>
      </c>
      <c r="G92" s="279">
        <v>339.688</v>
      </c>
      <c r="H92" s="279">
        <v>333.948</v>
      </c>
      <c r="I92" s="279">
        <v>242.6373</v>
      </c>
      <c r="J92" s="279">
        <v>348.5127</v>
      </c>
      <c r="K92" s="279">
        <v>199.9637</v>
      </c>
      <c r="L92" s="279">
        <v>245.4364</v>
      </c>
      <c r="M92" s="279">
        <v>367.3333</v>
      </c>
      <c r="N92" s="279"/>
      <c r="O92" s="279">
        <v>305.349</v>
      </c>
      <c r="P92" s="279"/>
      <c r="Q92" s="279">
        <v>220.7486</v>
      </c>
      <c r="R92" s="279">
        <v>287.0605</v>
      </c>
      <c r="S92" s="279">
        <v>333.2933</v>
      </c>
      <c r="T92" s="279">
        <v>257.5493</v>
      </c>
      <c r="U92" s="279">
        <v>252.55</v>
      </c>
      <c r="V92" s="279">
        <v>314.289</v>
      </c>
      <c r="W92" s="279">
        <v>302.8853</v>
      </c>
      <c r="X92" s="279">
        <v>288.5405</v>
      </c>
      <c r="Y92" s="279">
        <v>222</v>
      </c>
      <c r="Z92" s="279">
        <v>244.3515</v>
      </c>
      <c r="AA92" s="279">
        <v>254.7097</v>
      </c>
      <c r="AB92" s="279">
        <v>202.7067</v>
      </c>
      <c r="AC92" s="279">
        <v>258.1423</v>
      </c>
      <c r="AD92" s="279">
        <v>367.6163</v>
      </c>
      <c r="AE92" s="282">
        <v>351.4418</v>
      </c>
      <c r="AF92" s="283"/>
      <c r="AG92" s="272"/>
      <c r="AH92" s="285">
        <v>324.7733</v>
      </c>
      <c r="AI92" s="286">
        <f>(AH92-AH91)/AH91</f>
        <v>0.004972050011371913</v>
      </c>
      <c r="AJ92" s="238"/>
      <c r="AK92" s="239"/>
      <c r="AL92" s="239"/>
      <c r="AM92" s="239"/>
      <c r="AN92" s="239"/>
      <c r="AO92" s="239"/>
      <c r="AP92" s="239"/>
      <c r="AQ92" s="239"/>
      <c r="AR92" s="239"/>
      <c r="AS92" s="239"/>
      <c r="AT92" s="239"/>
      <c r="AU92" s="239"/>
      <c r="AV92" s="239"/>
    </row>
    <row r="93" ht="12.75" customHeight="1">
      <c r="A93" s="275"/>
      <c r="B93" s="276">
        <v>5</v>
      </c>
      <c r="C93" s="257"/>
      <c r="D93" s="277">
        <v>300.2474</v>
      </c>
      <c r="E93" s="279">
        <v>232.9537</v>
      </c>
      <c r="F93" s="279">
        <v>257.4674</v>
      </c>
      <c r="G93" s="279">
        <v>337.0889</v>
      </c>
      <c r="H93" s="279">
        <v>326.9265</v>
      </c>
      <c r="I93" s="279">
        <v>249.1494</v>
      </c>
      <c r="J93" s="279">
        <v>356.48</v>
      </c>
      <c r="K93" s="279">
        <v>201.5119</v>
      </c>
      <c r="L93" s="279">
        <v>247.7997</v>
      </c>
      <c r="M93" s="279">
        <v>375.5161</v>
      </c>
      <c r="N93" s="279"/>
      <c r="O93" s="279">
        <v>310.7913</v>
      </c>
      <c r="P93" s="279"/>
      <c r="Q93" s="279">
        <v>207.0931</v>
      </c>
      <c r="R93" s="279">
        <v>281.4616</v>
      </c>
      <c r="S93" s="279">
        <v>332.1497</v>
      </c>
      <c r="T93" s="279">
        <v>258.3146</v>
      </c>
      <c r="U93" s="279">
        <v>252.55</v>
      </c>
      <c r="V93" s="279">
        <v>322.3097</v>
      </c>
      <c r="W93" s="279">
        <v>298.9684</v>
      </c>
      <c r="X93" s="279">
        <v>272.3886</v>
      </c>
      <c r="Y93" s="279">
        <v>221.4774</v>
      </c>
      <c r="Z93" s="279">
        <v>251.3518</v>
      </c>
      <c r="AA93" s="279">
        <v>256.6545</v>
      </c>
      <c r="AB93" s="279">
        <v>224.9245</v>
      </c>
      <c r="AC93" s="279">
        <v>259.7503</v>
      </c>
      <c r="AD93" s="279">
        <v>354.8135</v>
      </c>
      <c r="AE93" s="282">
        <v>353.0949</v>
      </c>
      <c r="AF93" s="283"/>
      <c r="AG93" s="272"/>
      <c r="AH93" s="285">
        <v>325.2082</v>
      </c>
      <c r="AI93" s="286">
        <f>(AH93-AH92)/AH92</f>
        <v>0.001339087911475391</v>
      </c>
      <c r="AJ93" s="238"/>
      <c r="AK93" s="239"/>
      <c r="AL93" s="239"/>
      <c r="AM93" s="239"/>
      <c r="AN93" s="239"/>
      <c r="AO93" s="239"/>
      <c r="AP93" s="239"/>
      <c r="AQ93" s="239"/>
      <c r="AR93" s="239"/>
      <c r="AS93" s="239"/>
      <c r="AT93" s="239"/>
      <c r="AU93" s="239"/>
      <c r="AV93" s="239"/>
    </row>
    <row r="94" ht="12.75" customHeight="1">
      <c r="A94" s="275"/>
      <c r="B94" s="276">
        <v>6</v>
      </c>
      <c r="C94" s="257"/>
      <c r="D94" s="277">
        <v>300.5887</v>
      </c>
      <c r="E94" s="279">
        <v>233.8561</v>
      </c>
      <c r="F94" s="279">
        <v>259.6017</v>
      </c>
      <c r="G94" s="279">
        <v>333.3631</v>
      </c>
      <c r="H94" s="279">
        <v>334.016</v>
      </c>
      <c r="I94" s="279">
        <v>251.0573</v>
      </c>
      <c r="J94" s="279">
        <v>353.1867</v>
      </c>
      <c r="K94" s="279">
        <v>197.2047</v>
      </c>
      <c r="L94" s="279">
        <v>252.1066</v>
      </c>
      <c r="M94" s="279">
        <v>376.5333</v>
      </c>
      <c r="N94" s="279"/>
      <c r="O94" s="279">
        <v>311.276</v>
      </c>
      <c r="P94" s="279"/>
      <c r="Q94" s="279">
        <v>196.5278</v>
      </c>
      <c r="R94" s="279">
        <v>277.5218</v>
      </c>
      <c r="S94" s="279">
        <v>334.1663</v>
      </c>
      <c r="T94" s="279">
        <v>263.0528</v>
      </c>
      <c r="U94" s="279">
        <v>252.55</v>
      </c>
      <c r="V94" s="279">
        <v>323.8143</v>
      </c>
      <c r="W94" s="279">
        <v>303.3677</v>
      </c>
      <c r="X94" s="279">
        <v>263.8228</v>
      </c>
      <c r="Y94" s="279">
        <v>221</v>
      </c>
      <c r="Z94" s="279">
        <v>245.3593</v>
      </c>
      <c r="AA94" s="279">
        <v>247.2643</v>
      </c>
      <c r="AB94" s="279">
        <v>222.9273</v>
      </c>
      <c r="AC94" s="279">
        <v>261.6513</v>
      </c>
      <c r="AD94" s="279">
        <v>358.6963</v>
      </c>
      <c r="AE94" s="282">
        <v>348.4889</v>
      </c>
      <c r="AF94" s="283"/>
      <c r="AG94" s="272"/>
      <c r="AH94" s="285">
        <v>326.3481</v>
      </c>
      <c r="AI94" s="286">
        <f>(AH94-AH93)/AH93</f>
        <v>0.003505139169307574</v>
      </c>
      <c r="AJ94" s="238"/>
      <c r="AK94" s="239"/>
      <c r="AL94" s="239"/>
      <c r="AM94" s="239"/>
      <c r="AN94" s="239"/>
      <c r="AO94" s="239"/>
      <c r="AP94" s="239"/>
      <c r="AQ94" s="239"/>
      <c r="AR94" s="239"/>
      <c r="AS94" s="239"/>
      <c r="AT94" s="239"/>
      <c r="AU94" s="239"/>
      <c r="AV94" s="239"/>
    </row>
    <row r="95" ht="12.75" customHeight="1">
      <c r="A95" s="275"/>
      <c r="B95" s="276">
        <v>7</v>
      </c>
      <c r="C95" s="257"/>
      <c r="D95" s="277">
        <v>295.9242</v>
      </c>
      <c r="E95" s="279">
        <v>231.1288</v>
      </c>
      <c r="F95" s="279">
        <v>263.4013</v>
      </c>
      <c r="G95" s="279">
        <v>327.8151</v>
      </c>
      <c r="H95" s="279">
        <v>334.7903</v>
      </c>
      <c r="I95" s="279">
        <v>252.19</v>
      </c>
      <c r="J95" s="279">
        <v>319.7577</v>
      </c>
      <c r="K95" s="279">
        <v>203.9281</v>
      </c>
      <c r="L95" s="279">
        <v>246.0238</v>
      </c>
      <c r="M95" s="279">
        <v>381.4516</v>
      </c>
      <c r="N95" s="279">
        <v>185.2014</v>
      </c>
      <c r="O95" s="279">
        <v>298.0429</v>
      </c>
      <c r="P95" s="279"/>
      <c r="Q95" s="279">
        <v>204.9097</v>
      </c>
      <c r="R95" s="279">
        <v>270.442</v>
      </c>
      <c r="S95" s="279">
        <v>335.3735</v>
      </c>
      <c r="T95" s="279">
        <v>263.0482</v>
      </c>
      <c r="U95" s="279">
        <v>252.55</v>
      </c>
      <c r="V95" s="279">
        <v>314.4935</v>
      </c>
      <c r="W95" s="279">
        <v>307.1026</v>
      </c>
      <c r="X95" s="279">
        <v>264.5311</v>
      </c>
      <c r="Y95" s="279">
        <v>222.6742</v>
      </c>
      <c r="Z95" s="279">
        <v>236.2434</v>
      </c>
      <c r="AA95" s="279">
        <v>256.56</v>
      </c>
      <c r="AB95" s="279">
        <v>212.7029</v>
      </c>
      <c r="AC95" s="279">
        <v>260.0542</v>
      </c>
      <c r="AD95" s="279">
        <v>351.2699</v>
      </c>
      <c r="AE95" s="282">
        <v>341.9193</v>
      </c>
      <c r="AF95" s="283"/>
      <c r="AG95" s="272"/>
      <c r="AH95" s="285">
        <v>325.992</v>
      </c>
      <c r="AI95" s="286">
        <f>(AH95-AH94)/AH94</f>
        <v>-0.00109116615049994</v>
      </c>
      <c r="AJ95" s="238"/>
      <c r="AK95" s="239"/>
      <c r="AL95" s="239"/>
      <c r="AM95" s="239"/>
      <c r="AN95" s="239"/>
      <c r="AO95" s="239"/>
      <c r="AP95" s="239"/>
      <c r="AQ95" s="239"/>
      <c r="AR95" s="239"/>
      <c r="AS95" s="239"/>
      <c r="AT95" s="239"/>
      <c r="AU95" s="239"/>
      <c r="AV95" s="239"/>
    </row>
    <row r="96" ht="12.75" customHeight="1">
      <c r="A96" s="275"/>
      <c r="B96" s="276">
        <v>8</v>
      </c>
      <c r="C96" s="257"/>
      <c r="D96" s="277">
        <v>286.3819</v>
      </c>
      <c r="E96" s="279">
        <v>242.6046</v>
      </c>
      <c r="F96" s="279">
        <v>259.9091</v>
      </c>
      <c r="G96" s="279">
        <v>325.1197</v>
      </c>
      <c r="H96" s="279">
        <v>312.8322580645161</v>
      </c>
      <c r="I96" s="279">
        <v>252.541</v>
      </c>
      <c r="J96" s="279">
        <v>315.7048387096774</v>
      </c>
      <c r="K96" s="279">
        <v>205.1719</v>
      </c>
      <c r="L96" s="279">
        <v>249.7532580645162</v>
      </c>
      <c r="M96" s="279">
        <v>375.4193548387097</v>
      </c>
      <c r="N96" s="279">
        <v>214.9188</v>
      </c>
      <c r="O96" s="279">
        <v>293.1016129032258</v>
      </c>
      <c r="P96" s="279"/>
      <c r="Q96" s="279">
        <v>195.1639</v>
      </c>
      <c r="R96" s="279">
        <v>245.1809</v>
      </c>
      <c r="S96" s="279">
        <v>329.6152</v>
      </c>
      <c r="T96" s="279">
        <v>251.0796</v>
      </c>
      <c r="U96" s="279">
        <v>252.55</v>
      </c>
      <c r="V96" s="279">
        <v>293.1616129032258</v>
      </c>
      <c r="W96" s="279">
        <v>281.7261</v>
      </c>
      <c r="X96" s="279">
        <v>263.9087</v>
      </c>
      <c r="Y96" s="279">
        <v>224.9935</v>
      </c>
      <c r="Z96" s="279">
        <v>239.4553</v>
      </c>
      <c r="AA96" s="279">
        <v>240.4719</v>
      </c>
      <c r="AB96" s="279">
        <v>191.6116</v>
      </c>
      <c r="AC96" s="279">
        <v>263.6265</v>
      </c>
      <c r="AD96" s="279">
        <v>354.5493</v>
      </c>
      <c r="AE96" s="282">
        <v>319.7318645161291</v>
      </c>
      <c r="AF96" s="283"/>
      <c r="AG96" s="272"/>
      <c r="AH96" s="285">
        <v>315.4270709677419</v>
      </c>
      <c r="AI96" s="286">
        <f>(AH96-AH95)/AH95</f>
        <v>-0.03240855306957863</v>
      </c>
      <c r="AJ96" s="238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</row>
    <row r="97" ht="12.75" customHeight="1">
      <c r="A97" s="275"/>
      <c r="B97" s="276">
        <v>9</v>
      </c>
      <c r="C97" s="257"/>
      <c r="D97" s="277">
        <v>277.6557</v>
      </c>
      <c r="E97" s="279">
        <v>247.745</v>
      </c>
      <c r="F97" s="279">
        <v>254.7153</v>
      </c>
      <c r="G97" s="279">
        <v>323.8188</v>
      </c>
      <c r="H97" s="279">
        <v>301.8536666666666</v>
      </c>
      <c r="I97" s="279">
        <v>252.794</v>
      </c>
      <c r="J97" s="279">
        <v>314.509</v>
      </c>
      <c r="K97" s="279">
        <v>204.6277</v>
      </c>
      <c r="L97" s="279">
        <v>250.6718</v>
      </c>
      <c r="M97" s="279">
        <v>355.6</v>
      </c>
      <c r="N97" s="279">
        <v>218.5075</v>
      </c>
      <c r="O97" s="279">
        <v>286.8636666666667</v>
      </c>
      <c r="P97" s="279"/>
      <c r="Q97" s="279">
        <v>198.4636</v>
      </c>
      <c r="R97" s="279">
        <v>240.9489</v>
      </c>
      <c r="S97" s="279">
        <v>323.0463</v>
      </c>
      <c r="T97" s="279">
        <v>252.5432</v>
      </c>
      <c r="U97" s="279">
        <v>252.55</v>
      </c>
      <c r="V97" s="279">
        <v>285.5546666666667</v>
      </c>
      <c r="W97" s="279">
        <v>280.5477</v>
      </c>
      <c r="X97" s="279">
        <v>264.14483</v>
      </c>
      <c r="Y97" s="279">
        <v>225.98</v>
      </c>
      <c r="Z97" s="279">
        <v>231.5445</v>
      </c>
      <c r="AA97" s="279">
        <v>234.5457</v>
      </c>
      <c r="AB97" s="279">
        <v>228.4373</v>
      </c>
      <c r="AC97" s="279">
        <v>264.3137</v>
      </c>
      <c r="AD97" s="279">
        <v>348.0677</v>
      </c>
      <c r="AE97" s="282">
        <v>323.3955933333334</v>
      </c>
      <c r="AF97" s="283"/>
      <c r="AG97" s="272"/>
      <c r="AH97" s="285">
        <v>306.4061933333334</v>
      </c>
      <c r="AI97" s="286">
        <f>(AH97-AH96)/AH96</f>
        <v>-0.02859893289035779</v>
      </c>
      <c r="AJ97" s="238"/>
      <c r="AK97" s="239"/>
      <c r="AL97" s="239"/>
      <c r="AM97" s="239"/>
      <c r="AN97" s="239"/>
      <c r="AO97" s="239"/>
      <c r="AP97" s="239"/>
      <c r="AQ97" s="239"/>
      <c r="AR97" s="239"/>
      <c r="AS97" s="239"/>
      <c r="AT97" s="239"/>
      <c r="AU97" s="239"/>
      <c r="AV97" s="239"/>
    </row>
    <row r="98" ht="12.75" customHeight="1">
      <c r="A98" s="275"/>
      <c r="B98" s="276">
        <v>10</v>
      </c>
      <c r="C98" s="257"/>
      <c r="D98" s="277">
        <v>267.0055</v>
      </c>
      <c r="E98" s="279">
        <v>254.1297</v>
      </c>
      <c r="F98" s="279">
        <v>248.0285</v>
      </c>
      <c r="G98" s="279">
        <v>321.9112</v>
      </c>
      <c r="H98" s="279">
        <v>284.9732258064516</v>
      </c>
      <c r="I98" s="279">
        <v>238.9239</v>
      </c>
      <c r="J98" s="279">
        <v>314.3516129032258</v>
      </c>
      <c r="K98" s="279">
        <v>203.3887</v>
      </c>
      <c r="L98" s="279">
        <v>235.3455806451613</v>
      </c>
      <c r="M98" s="279">
        <v>342.9677419354838</v>
      </c>
      <c r="N98" s="279">
        <v>197.6338</v>
      </c>
      <c r="O98" s="279">
        <v>276.8925806451613</v>
      </c>
      <c r="P98" s="279"/>
      <c r="Q98" s="279">
        <v>188.4126</v>
      </c>
      <c r="R98" s="279">
        <v>221.7619</v>
      </c>
      <c r="S98" s="279">
        <v>306.3994</v>
      </c>
      <c r="T98" s="279">
        <v>238.7145</v>
      </c>
      <c r="U98" s="279">
        <v>252.55</v>
      </c>
      <c r="V98" s="279">
        <v>269.9564516129032</v>
      </c>
      <c r="W98" s="279">
        <v>266.37</v>
      </c>
      <c r="X98" s="279">
        <v>255.0076612903226</v>
      </c>
      <c r="Y98" s="279">
        <v>228.7419</v>
      </c>
      <c r="Z98" s="279">
        <v>231.9664</v>
      </c>
      <c r="AA98" s="279">
        <v>237.4071</v>
      </c>
      <c r="AB98" s="279">
        <v>222.7426</v>
      </c>
      <c r="AC98" s="279">
        <v>263.7471</v>
      </c>
      <c r="AD98" s="279">
        <v>336.841</v>
      </c>
      <c r="AE98" s="282">
        <v>301.1704483870968</v>
      </c>
      <c r="AF98" s="283"/>
      <c r="AG98" s="272"/>
      <c r="AH98" s="285">
        <v>293.2562935483871</v>
      </c>
      <c r="AI98" s="286">
        <f>(AH98-AH97)/AH97</f>
        <v>-0.04291656001430985</v>
      </c>
      <c r="AJ98" s="238"/>
      <c r="AK98" s="239"/>
      <c r="AL98" s="239"/>
      <c r="AM98" s="239"/>
      <c r="AN98" s="239"/>
      <c r="AO98" s="239"/>
      <c r="AP98" s="239"/>
      <c r="AQ98" s="239"/>
      <c r="AR98" s="239"/>
      <c r="AS98" s="239"/>
      <c r="AT98" s="239"/>
      <c r="AU98" s="239"/>
      <c r="AV98" s="239"/>
    </row>
    <row r="99" ht="12.75" customHeight="1">
      <c r="A99" s="275"/>
      <c r="B99" s="276">
        <v>11</v>
      </c>
      <c r="C99" s="257"/>
      <c r="D99" s="277">
        <v>259.0006666666667</v>
      </c>
      <c r="E99" s="279">
        <v>256.89861</v>
      </c>
      <c r="F99" s="279">
        <v>226.4426133333333</v>
      </c>
      <c r="G99" s="279">
        <v>304.3120866666667</v>
      </c>
      <c r="H99" s="279">
        <v>273.8536666666667</v>
      </c>
      <c r="I99" s="279">
        <v>229.21</v>
      </c>
      <c r="J99" s="279">
        <v>305.228</v>
      </c>
      <c r="K99" s="279">
        <v>207.189</v>
      </c>
      <c r="L99" s="279">
        <v>229.5307333333334</v>
      </c>
      <c r="M99" s="279">
        <v>334.6333333333333</v>
      </c>
      <c r="N99" s="279">
        <v>195.5451533333334</v>
      </c>
      <c r="O99" s="279">
        <v>265.724</v>
      </c>
      <c r="P99" s="279"/>
      <c r="Q99" s="279">
        <v>186.8583933333333</v>
      </c>
      <c r="R99" s="279">
        <v>229.5390333333334</v>
      </c>
      <c r="S99" s="279">
        <v>293.6746666666667</v>
      </c>
      <c r="T99" s="279">
        <v>211.92552</v>
      </c>
      <c r="U99" s="279">
        <v>252.55</v>
      </c>
      <c r="V99" s="279">
        <v>252.7586666666667</v>
      </c>
      <c r="W99" s="279">
        <v>254.3346666666667</v>
      </c>
      <c r="X99" s="279">
        <v>247.8120766666667</v>
      </c>
      <c r="Y99" s="279">
        <v>223.19</v>
      </c>
      <c r="Z99" s="279">
        <v>227.0002366666667</v>
      </c>
      <c r="AA99" s="279">
        <v>221.2256666666667</v>
      </c>
      <c r="AB99" s="279">
        <v>224.629</v>
      </c>
      <c r="AC99" s="279">
        <v>262.396</v>
      </c>
      <c r="AD99" s="279">
        <v>323.2003633333334</v>
      </c>
      <c r="AE99" s="282">
        <v>282.51899</v>
      </c>
      <c r="AF99" s="283"/>
      <c r="AG99" s="272"/>
      <c r="AH99" s="285">
        <v>282.9981766666667</v>
      </c>
      <c r="AI99" s="286">
        <f>(AH99-AH98)/AH98</f>
        <v>-0.03498004001072812</v>
      </c>
      <c r="AJ99" s="238"/>
      <c r="AK99" s="239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</row>
    <row r="100" ht="12.75" customHeight="1">
      <c r="A100" s="287"/>
      <c r="B100" s="288">
        <v>12</v>
      </c>
      <c r="C100" s="257"/>
      <c r="D100" s="289">
        <v>237.6177419354839</v>
      </c>
      <c r="E100" s="291">
        <v>224.0730064516129</v>
      </c>
      <c r="F100" s="291">
        <v>207.1654290322581</v>
      </c>
      <c r="G100" s="291">
        <v>278.3960645161291</v>
      </c>
      <c r="H100" s="291">
        <v>252.1525806451613</v>
      </c>
      <c r="I100" s="291">
        <v>213.1816129032258</v>
      </c>
      <c r="J100" s="291">
        <v>270.7270967741936</v>
      </c>
      <c r="K100" s="291">
        <v>192.6583870967742</v>
      </c>
      <c r="L100" s="291">
        <v>216.0835483870968</v>
      </c>
      <c r="M100" s="291">
        <v>306</v>
      </c>
      <c r="N100" s="291">
        <v>163.9725838709678</v>
      </c>
      <c r="O100" s="291">
        <v>244.8945161290322</v>
      </c>
      <c r="P100" s="291"/>
      <c r="Q100" s="291">
        <v>175.6875870967742</v>
      </c>
      <c r="R100" s="291">
        <v>223.181670967742</v>
      </c>
      <c r="S100" s="291">
        <v>269.8745161290323</v>
      </c>
      <c r="T100" s="291">
        <v>187.1822774193549</v>
      </c>
      <c r="U100" s="291">
        <v>236.2564516129032</v>
      </c>
      <c r="V100" s="291">
        <v>241.9577419354839</v>
      </c>
      <c r="W100" s="291">
        <v>235.2922580645161</v>
      </c>
      <c r="X100" s="291">
        <v>229.4800838709677</v>
      </c>
      <c r="Y100" s="291">
        <v>201.4548387096774</v>
      </c>
      <c r="Z100" s="291">
        <v>206.6980096774194</v>
      </c>
      <c r="AA100" s="291">
        <v>198.8403225806452</v>
      </c>
      <c r="AB100" s="291">
        <v>187.4238709677419</v>
      </c>
      <c r="AC100" s="291">
        <v>244.2261290322581</v>
      </c>
      <c r="AD100" s="291">
        <v>301.4985580645162</v>
      </c>
      <c r="AE100" s="293">
        <v>262.3953258064516</v>
      </c>
      <c r="AF100" s="283"/>
      <c r="AG100" s="272"/>
      <c r="AH100" s="294">
        <v>275.7097432258064</v>
      </c>
      <c r="AI100" s="295">
        <f>(AH100-AH99)/AH99</f>
        <v>-0.02575434770184069</v>
      </c>
      <c r="AJ100" s="238"/>
      <c r="AK100" s="297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</row>
    <row r="101" ht="12.75" customHeight="1">
      <c r="A101" s="263">
        <v>2014</v>
      </c>
      <c r="B101" s="264">
        <v>1</v>
      </c>
      <c r="C101" s="257"/>
      <c r="D101" s="265">
        <v>252.7883870967742</v>
      </c>
      <c r="E101" s="267">
        <v>264.8517548387097</v>
      </c>
      <c r="F101" s="267">
        <v>224.469570967742</v>
      </c>
      <c r="G101" s="267">
        <v>296.0401</v>
      </c>
      <c r="H101" s="267">
        <v>277.1235483870968</v>
      </c>
      <c r="I101" s="267">
        <v>225.5283870967742</v>
      </c>
      <c r="J101" s="267">
        <v>292.3958064516129</v>
      </c>
      <c r="K101" s="267">
        <v>208.5132258064516</v>
      </c>
      <c r="L101" s="267">
        <v>235.2342903225807</v>
      </c>
      <c r="M101" s="267">
        <v>331.7096774193548</v>
      </c>
      <c r="N101" s="267">
        <v>188.3312129032258</v>
      </c>
      <c r="O101" s="267">
        <v>264.1029032258065</v>
      </c>
      <c r="P101" s="269"/>
      <c r="Q101" s="267">
        <v>186.7970967741936</v>
      </c>
      <c r="R101" s="267">
        <v>240.0057903225807</v>
      </c>
      <c r="S101" s="267">
        <v>284.2035483870968</v>
      </c>
      <c r="T101" s="267">
        <v>202.5314838709677</v>
      </c>
      <c r="U101" s="267">
        <v>275.548064516129</v>
      </c>
      <c r="V101" s="267">
        <v>259.3587096774194</v>
      </c>
      <c r="W101" s="267">
        <v>255.7690322580645</v>
      </c>
      <c r="X101" s="267">
        <v>249.1825290322581</v>
      </c>
      <c r="Y101" s="267">
        <v>216.9</v>
      </c>
      <c r="Z101" s="267">
        <v>220.0683677419355</v>
      </c>
      <c r="AA101" s="267">
        <v>212.1761290322581</v>
      </c>
      <c r="AB101" s="267">
        <v>216.6329032258064</v>
      </c>
      <c r="AC101" s="267">
        <v>255.69</v>
      </c>
      <c r="AD101" s="267">
        <v>328.745770967742</v>
      </c>
      <c r="AE101" s="270">
        <v>285.8658419354838</v>
      </c>
      <c r="AF101" s="283"/>
      <c r="AG101" s="272"/>
      <c r="AH101" s="273">
        <v>283.3945580645161</v>
      </c>
      <c r="AI101" s="274">
        <f>(AH101-AH100)/AH100</f>
        <v>0.027872844640154</v>
      </c>
      <c r="AJ101" s="238"/>
      <c r="AK101" s="239"/>
      <c r="AL101" s="239"/>
      <c r="AM101" s="239"/>
      <c r="AN101" s="239"/>
      <c r="AO101" s="239"/>
      <c r="AP101" s="239"/>
      <c r="AQ101" s="239"/>
      <c r="AR101" s="239"/>
      <c r="AS101" s="239"/>
      <c r="AT101" s="239"/>
      <c r="AU101" s="239"/>
      <c r="AV101" s="239"/>
    </row>
    <row r="102" ht="12.75" customHeight="1">
      <c r="A102" s="275"/>
      <c r="B102" s="276">
        <v>2</v>
      </c>
      <c r="C102" s="257"/>
      <c r="D102" s="298"/>
      <c r="E102" s="299"/>
      <c r="F102" s="299"/>
      <c r="G102" s="300"/>
      <c r="H102" s="279">
        <v>286.3689285714286</v>
      </c>
      <c r="I102" s="301"/>
      <c r="J102" s="279">
        <v>283.0285714285714</v>
      </c>
      <c r="K102" s="301"/>
      <c r="L102" s="279">
        <v>237.5596071428572</v>
      </c>
      <c r="M102" s="279">
        <v>337.9642857142857</v>
      </c>
      <c r="N102" s="301"/>
      <c r="O102" s="279">
        <v>273.2203571428572</v>
      </c>
      <c r="P102" s="302"/>
      <c r="Q102" s="299"/>
      <c r="R102" s="299"/>
      <c r="S102" s="299"/>
      <c r="T102" s="299"/>
      <c r="U102" s="300"/>
      <c r="V102" s="279">
        <v>264.9239285714286</v>
      </c>
      <c r="W102" s="301"/>
      <c r="X102" s="279">
        <v>253.1582142857143</v>
      </c>
      <c r="Y102" s="303"/>
      <c r="Z102" s="299"/>
      <c r="AA102" s="299"/>
      <c r="AB102" s="299"/>
      <c r="AC102" s="299"/>
      <c r="AD102" s="300"/>
      <c r="AE102" s="282">
        <v>287.5694535714286</v>
      </c>
      <c r="AF102" s="283"/>
      <c r="AG102" s="272"/>
      <c r="AH102" s="285">
        <v>288.3269464285714</v>
      </c>
      <c r="AI102" s="286">
        <f>(AH102-AH101)/AH101</f>
        <v>0.01740466859258619</v>
      </c>
      <c r="AJ102" s="238"/>
      <c r="AK102" s="239"/>
      <c r="AL102" s="239"/>
      <c r="AM102" s="239"/>
      <c r="AN102" s="239"/>
      <c r="AO102" s="239"/>
      <c r="AP102" s="239"/>
      <c r="AQ102" s="239"/>
      <c r="AR102" s="239"/>
      <c r="AS102" s="239"/>
      <c r="AT102" s="239"/>
      <c r="AU102" s="239"/>
      <c r="AV102" s="239"/>
    </row>
    <row r="103" ht="12.75" customHeight="1">
      <c r="A103" s="275"/>
      <c r="B103" s="276">
        <v>3</v>
      </c>
      <c r="C103" s="257"/>
      <c r="D103" s="283"/>
      <c r="E103" s="304"/>
      <c r="F103" s="304"/>
      <c r="G103" s="305"/>
      <c r="H103" s="279">
        <v>294.2267741935484</v>
      </c>
      <c r="I103" s="306"/>
      <c r="J103" s="279">
        <v>277.4741935483871</v>
      </c>
      <c r="K103" s="306"/>
      <c r="L103" s="279">
        <v>230.0871935483871</v>
      </c>
      <c r="M103" s="279">
        <v>342.3870967741935</v>
      </c>
      <c r="N103" s="306"/>
      <c r="O103" s="279">
        <v>274.1048387096774</v>
      </c>
      <c r="P103" s="307"/>
      <c r="Q103" s="304"/>
      <c r="R103" s="304"/>
      <c r="S103" s="304"/>
      <c r="T103" s="304"/>
      <c r="U103" s="305"/>
      <c r="V103" s="279">
        <v>278.46</v>
      </c>
      <c r="W103" s="306"/>
      <c r="X103" s="279">
        <v>250.5191064516129</v>
      </c>
      <c r="Y103" s="308"/>
      <c r="Z103" s="304"/>
      <c r="AA103" s="304"/>
      <c r="AB103" s="304"/>
      <c r="AC103" s="304"/>
      <c r="AD103" s="305"/>
      <c r="AE103" s="282">
        <v>295.6542483870968</v>
      </c>
      <c r="AF103" s="283"/>
      <c r="AG103" s="272"/>
      <c r="AH103" s="285">
        <v>292.4416225806452</v>
      </c>
      <c r="AI103" s="286">
        <f>(AH103-AH102)/AH102</f>
        <v>0.01427086924424211</v>
      </c>
      <c r="AJ103" s="238"/>
      <c r="AK103" s="239"/>
      <c r="AL103" s="239"/>
      <c r="AM103" s="239"/>
      <c r="AN103" s="239"/>
      <c r="AO103" s="239"/>
      <c r="AP103" s="239"/>
      <c r="AQ103" s="239"/>
      <c r="AR103" s="239"/>
      <c r="AS103" s="239"/>
      <c r="AT103" s="239"/>
      <c r="AU103" s="239"/>
      <c r="AV103" s="239"/>
    </row>
    <row r="104" ht="12.75" customHeight="1">
      <c r="A104" s="275"/>
      <c r="B104" s="276">
        <v>4</v>
      </c>
      <c r="C104" s="257"/>
      <c r="D104" s="283"/>
      <c r="E104" s="304"/>
      <c r="F104" s="304"/>
      <c r="G104" s="305"/>
      <c r="H104" s="279">
        <v>294.867</v>
      </c>
      <c r="I104" s="306"/>
      <c r="J104" s="279">
        <v>283.823</v>
      </c>
      <c r="K104" s="306"/>
      <c r="L104" s="279">
        <v>240.2157666666667</v>
      </c>
      <c r="M104" s="279">
        <v>342.0333333333334</v>
      </c>
      <c r="N104" s="306"/>
      <c r="O104" s="279">
        <v>277.2766666666666</v>
      </c>
      <c r="P104" s="307"/>
      <c r="Q104" s="304"/>
      <c r="R104" s="304"/>
      <c r="S104" s="304"/>
      <c r="T104" s="304"/>
      <c r="U104" s="305"/>
      <c r="V104" s="279">
        <v>285.2596666666667</v>
      </c>
      <c r="W104" s="306"/>
      <c r="X104" s="279">
        <v>261.1806133333334</v>
      </c>
      <c r="Y104" s="308"/>
      <c r="Z104" s="304"/>
      <c r="AA104" s="304"/>
      <c r="AB104" s="304"/>
      <c r="AC104" s="304"/>
      <c r="AD104" s="305"/>
      <c r="AE104" s="282">
        <v>300.6226800000001</v>
      </c>
      <c r="AF104" s="283"/>
      <c r="AG104" s="272"/>
      <c r="AH104" s="285">
        <v>295.0393566666667</v>
      </c>
      <c r="AI104" s="286">
        <f>(AH104-AH103)/AH103</f>
        <v>0.008882915034795302</v>
      </c>
      <c r="AJ104" s="238"/>
      <c r="AK104" s="239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</row>
    <row r="105" ht="12.75" customHeight="1">
      <c r="A105" s="275"/>
      <c r="B105" s="276">
        <v>5</v>
      </c>
      <c r="C105" s="257"/>
      <c r="D105" s="283"/>
      <c r="E105" s="304"/>
      <c r="F105" s="304"/>
      <c r="G105" s="305"/>
      <c r="H105" s="279">
        <v>299.4809677419355</v>
      </c>
      <c r="I105" s="306"/>
      <c r="J105" s="279">
        <v>295.1190322580645</v>
      </c>
      <c r="K105" s="306"/>
      <c r="L105" s="279">
        <v>235.1138387096774</v>
      </c>
      <c r="M105" s="279">
        <v>345.1612903225807</v>
      </c>
      <c r="N105" s="306"/>
      <c r="O105" s="279">
        <v>281.8441935483871</v>
      </c>
      <c r="P105" s="307"/>
      <c r="Q105" s="304"/>
      <c r="R105" s="304"/>
      <c r="S105" s="304"/>
      <c r="T105" s="304"/>
      <c r="U105" s="305"/>
      <c r="V105" s="279">
        <v>291.5835483870968</v>
      </c>
      <c r="W105" s="306"/>
      <c r="X105" s="279">
        <v>261.4248774193549</v>
      </c>
      <c r="Y105" s="308"/>
      <c r="Z105" s="304"/>
      <c r="AA105" s="304"/>
      <c r="AB105" s="304"/>
      <c r="AC105" s="304"/>
      <c r="AD105" s="305"/>
      <c r="AE105" s="282">
        <v>301.5044387096774</v>
      </c>
      <c r="AF105" s="283"/>
      <c r="AG105" s="272"/>
      <c r="AH105" s="285">
        <v>297.941235483871</v>
      </c>
      <c r="AI105" s="286">
        <f>(AH105-AH104)/AH104</f>
        <v>0.009835565159812798</v>
      </c>
      <c r="AJ105" s="238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</row>
    <row r="106" ht="12.75" customHeight="1">
      <c r="A106" s="275"/>
      <c r="B106" s="276">
        <v>6</v>
      </c>
      <c r="C106" s="257"/>
      <c r="D106" s="283"/>
      <c r="E106" s="304"/>
      <c r="F106" s="304"/>
      <c r="G106" s="305"/>
      <c r="H106" s="279">
        <v>305.2476666666667</v>
      </c>
      <c r="I106" s="306"/>
      <c r="J106" s="279">
        <v>286.8486666666666</v>
      </c>
      <c r="K106" s="306"/>
      <c r="L106" s="279">
        <v>232.6286333333333</v>
      </c>
      <c r="M106" s="279">
        <v>341.7333333333333</v>
      </c>
      <c r="N106" s="306"/>
      <c r="O106" s="279">
        <v>280.009</v>
      </c>
      <c r="P106" s="307"/>
      <c r="Q106" s="304"/>
      <c r="R106" s="304"/>
      <c r="S106" s="304"/>
      <c r="T106" s="304"/>
      <c r="U106" s="305"/>
      <c r="V106" s="279">
        <v>289.5763333333334</v>
      </c>
      <c r="W106" s="306"/>
      <c r="X106" s="279">
        <v>262.8600633333334</v>
      </c>
      <c r="Y106" s="308"/>
      <c r="Z106" s="304"/>
      <c r="AA106" s="304"/>
      <c r="AB106" s="304"/>
      <c r="AC106" s="304"/>
      <c r="AD106" s="305"/>
      <c r="AE106" s="282">
        <v>307.456739463177</v>
      </c>
      <c r="AF106" s="283"/>
      <c r="AG106" s="272"/>
      <c r="AH106" s="285">
        <v>298.1354693798024</v>
      </c>
      <c r="AI106" s="286">
        <f>(AH106-AH105)/AH105</f>
        <v>0.0006519201533683615</v>
      </c>
      <c r="AJ106" s="238"/>
      <c r="AK106" s="239"/>
      <c r="AL106" s="239"/>
      <c r="AM106" s="239"/>
      <c r="AN106" s="239"/>
      <c r="AO106" s="239"/>
      <c r="AP106" s="239"/>
      <c r="AQ106" s="239"/>
      <c r="AR106" s="239"/>
      <c r="AS106" s="239"/>
      <c r="AT106" s="239"/>
      <c r="AU106" s="239"/>
      <c r="AV106" s="239"/>
    </row>
    <row r="107" ht="12.75" customHeight="1">
      <c r="A107" s="275"/>
      <c r="B107" s="276">
        <v>7</v>
      </c>
      <c r="C107" s="257"/>
      <c r="D107" s="283"/>
      <c r="E107" s="304"/>
      <c r="F107" s="304"/>
      <c r="G107" s="305"/>
      <c r="H107" s="279">
        <v>300.4841935483871</v>
      </c>
      <c r="I107" s="306"/>
      <c r="J107" s="279">
        <v>289.508064516129</v>
      </c>
      <c r="K107" s="306"/>
      <c r="L107" s="279">
        <v>235.687935483871</v>
      </c>
      <c r="M107" s="279">
        <v>340.8387096774193</v>
      </c>
      <c r="N107" s="306"/>
      <c r="O107" s="279">
        <v>272.333870967742</v>
      </c>
      <c r="P107" s="307"/>
      <c r="Q107" s="304"/>
      <c r="R107" s="304"/>
      <c r="S107" s="304"/>
      <c r="T107" s="304"/>
      <c r="U107" s="305"/>
      <c r="V107" s="279">
        <v>279.29</v>
      </c>
      <c r="W107" s="306"/>
      <c r="X107" s="279">
        <v>257.676335483871</v>
      </c>
      <c r="Y107" s="308"/>
      <c r="Z107" s="304"/>
      <c r="AA107" s="304"/>
      <c r="AB107" s="304"/>
      <c r="AC107" s="304"/>
      <c r="AD107" s="305"/>
      <c r="AE107" s="282">
        <v>310.6488424090283</v>
      </c>
      <c r="AF107" s="283"/>
      <c r="AG107" s="272"/>
      <c r="AH107" s="285">
        <v>295.063222205304</v>
      </c>
      <c r="AI107" s="286">
        <f>(AH107-AH106)/AH106</f>
        <v>-0.01030486973217036</v>
      </c>
      <c r="AJ107" s="238"/>
      <c r="AK107" s="239"/>
      <c r="AL107" s="239"/>
      <c r="AM107" s="239"/>
      <c r="AN107" s="239"/>
      <c r="AO107" s="239"/>
      <c r="AP107" s="239"/>
      <c r="AQ107" s="239"/>
      <c r="AR107" s="239"/>
      <c r="AS107" s="239"/>
      <c r="AT107" s="239"/>
      <c r="AU107" s="239"/>
      <c r="AV107" s="239"/>
    </row>
    <row r="108" ht="12.75" customHeight="1">
      <c r="A108" s="275"/>
      <c r="B108" s="276">
        <v>8</v>
      </c>
      <c r="C108" s="257"/>
      <c r="D108" s="283"/>
      <c r="E108" s="304"/>
      <c r="F108" s="304"/>
      <c r="G108" s="305"/>
      <c r="H108" s="279">
        <v>288.9903225806452</v>
      </c>
      <c r="I108" s="306"/>
      <c r="J108" s="279">
        <v>293.6145161290322</v>
      </c>
      <c r="K108" s="306"/>
      <c r="L108" s="279">
        <v>236.6690322580645</v>
      </c>
      <c r="M108" s="279">
        <v>343.9032258064516</v>
      </c>
      <c r="N108" s="306"/>
      <c r="O108" s="279">
        <v>271.9506451612903</v>
      </c>
      <c r="P108" s="307"/>
      <c r="Q108" s="304"/>
      <c r="R108" s="304"/>
      <c r="S108" s="304"/>
      <c r="T108" s="304"/>
      <c r="U108" s="305"/>
      <c r="V108" s="279">
        <v>263.3812903225806</v>
      </c>
      <c r="W108" s="306"/>
      <c r="X108" s="279">
        <v>252.7513</v>
      </c>
      <c r="Y108" s="308"/>
      <c r="Z108" s="304"/>
      <c r="AA108" s="304"/>
      <c r="AB108" s="304"/>
      <c r="AC108" s="304"/>
      <c r="AD108" s="305"/>
      <c r="AE108" s="282">
        <v>309.6914483870968</v>
      </c>
      <c r="AF108" s="283"/>
      <c r="AG108" s="272"/>
      <c r="AH108" s="285">
        <v>291.4922967741936</v>
      </c>
      <c r="AI108" s="286">
        <f>(AH108-AH107)/AH107</f>
        <v>-0.01210223830818821</v>
      </c>
      <c r="AJ108" s="238"/>
      <c r="AK108" s="239"/>
      <c r="AL108" s="239"/>
      <c r="AM108" s="239"/>
      <c r="AN108" s="239"/>
      <c r="AO108" s="239"/>
      <c r="AP108" s="239"/>
      <c r="AQ108" s="239"/>
      <c r="AR108" s="239"/>
      <c r="AS108" s="239"/>
      <c r="AT108" s="239"/>
      <c r="AU108" s="239"/>
      <c r="AV108" s="239"/>
    </row>
    <row r="109" ht="12.75" customHeight="1">
      <c r="A109" s="275"/>
      <c r="B109" s="276">
        <v>9</v>
      </c>
      <c r="C109" s="257"/>
      <c r="D109" s="283"/>
      <c r="E109" s="304"/>
      <c r="F109" s="304"/>
      <c r="G109" s="305"/>
      <c r="H109" s="279">
        <v>280.923</v>
      </c>
      <c r="I109" s="306"/>
      <c r="J109" s="279">
        <v>295.0336666666668</v>
      </c>
      <c r="K109" s="306"/>
      <c r="L109" s="279">
        <v>235.1856666666667</v>
      </c>
      <c r="M109" s="279">
        <v>331.9</v>
      </c>
      <c r="N109" s="306"/>
      <c r="O109" s="279">
        <v>271.047</v>
      </c>
      <c r="P109" s="307"/>
      <c r="Q109" s="304"/>
      <c r="R109" s="304"/>
      <c r="S109" s="304"/>
      <c r="T109" s="304"/>
      <c r="U109" s="305"/>
      <c r="V109" s="279">
        <v>258.2636666666667</v>
      </c>
      <c r="W109" s="306"/>
      <c r="X109" s="279">
        <v>250.2944866666667</v>
      </c>
      <c r="Y109" s="308"/>
      <c r="Z109" s="304"/>
      <c r="AA109" s="304"/>
      <c r="AB109" s="304"/>
      <c r="AC109" s="304"/>
      <c r="AD109" s="305"/>
      <c r="AE109" s="282">
        <v>311.80354</v>
      </c>
      <c r="AF109" s="283"/>
      <c r="AG109" s="272"/>
      <c r="AH109" s="285">
        <v>285.6069333333334</v>
      </c>
      <c r="AI109" s="286">
        <f>(AH109-AH108)/AH108</f>
        <v>-0.02019045959701412</v>
      </c>
      <c r="AJ109" s="238"/>
      <c r="AK109" s="239"/>
      <c r="AL109" s="239"/>
      <c r="AM109" s="239"/>
      <c r="AN109" s="239"/>
      <c r="AO109" s="239"/>
      <c r="AP109" s="239"/>
      <c r="AQ109" s="239"/>
      <c r="AR109" s="239"/>
      <c r="AS109" s="239"/>
      <c r="AT109" s="239"/>
      <c r="AU109" s="239"/>
      <c r="AV109" s="239"/>
    </row>
    <row r="110" ht="12.75" customHeight="1">
      <c r="A110" s="275"/>
      <c r="B110" s="276">
        <v>10</v>
      </c>
      <c r="C110" s="257"/>
      <c r="D110" s="283"/>
      <c r="E110" s="304"/>
      <c r="F110" s="304"/>
      <c r="G110" s="305"/>
      <c r="H110" s="279">
        <v>264.6835483870968</v>
      </c>
      <c r="I110" s="306"/>
      <c r="J110" s="279">
        <v>303.8151612903226</v>
      </c>
      <c r="K110" s="306"/>
      <c r="L110" s="279">
        <v>228.4144193548387</v>
      </c>
      <c r="M110" s="279">
        <v>314.4193548387097</v>
      </c>
      <c r="N110" s="306"/>
      <c r="O110" s="279">
        <v>257.2335483870968</v>
      </c>
      <c r="P110" s="307"/>
      <c r="Q110" s="304"/>
      <c r="R110" s="304"/>
      <c r="S110" s="304"/>
      <c r="T110" s="304"/>
      <c r="U110" s="305"/>
      <c r="V110" s="279">
        <v>247.3854838709678</v>
      </c>
      <c r="W110" s="306"/>
      <c r="X110" s="279">
        <v>236.2208935483871</v>
      </c>
      <c r="Y110" s="308"/>
      <c r="Z110" s="304"/>
      <c r="AA110" s="304"/>
      <c r="AB110" s="304"/>
      <c r="AC110" s="304"/>
      <c r="AD110" s="305"/>
      <c r="AE110" s="282">
        <v>304.5662838709678</v>
      </c>
      <c r="AF110" s="283"/>
      <c r="AG110" s="272"/>
      <c r="AH110" s="285">
        <v>273.4754161290323</v>
      </c>
      <c r="AI110" s="286">
        <f>(AH110-AH109)/AH109</f>
        <v>-0.04247626996555549</v>
      </c>
      <c r="AJ110" s="238"/>
      <c r="AK110" s="239"/>
      <c r="AL110" s="239"/>
      <c r="AM110" s="239"/>
      <c r="AN110" s="239"/>
      <c r="AO110" s="239"/>
      <c r="AP110" s="239"/>
      <c r="AQ110" s="239"/>
      <c r="AR110" s="239"/>
      <c r="AS110" s="239"/>
      <c r="AT110" s="239"/>
      <c r="AU110" s="239"/>
      <c r="AV110" s="239"/>
    </row>
    <row r="111" ht="12.75" customHeight="1">
      <c r="A111" s="275"/>
      <c r="B111" s="276">
        <v>11</v>
      </c>
      <c r="C111" s="257"/>
      <c r="D111" s="283"/>
      <c r="E111" s="304"/>
      <c r="F111" s="304"/>
      <c r="G111" s="305"/>
      <c r="H111" s="279">
        <v>254.01</v>
      </c>
      <c r="I111" s="306"/>
      <c r="J111" s="279">
        <v>307.4733333333334</v>
      </c>
      <c r="K111" s="306"/>
      <c r="L111" s="279">
        <v>218.4823333333333</v>
      </c>
      <c r="M111" s="279">
        <v>300.1</v>
      </c>
      <c r="N111" s="309"/>
      <c r="O111" s="279">
        <v>243.8176666666667</v>
      </c>
      <c r="P111" s="308"/>
      <c r="Q111" s="304"/>
      <c r="R111" s="304"/>
      <c r="S111" s="304"/>
      <c r="T111" s="304"/>
      <c r="U111" s="305"/>
      <c r="V111" s="279">
        <v>240.63</v>
      </c>
      <c r="W111" s="306"/>
      <c r="X111" s="279">
        <v>228.7173566666667</v>
      </c>
      <c r="Y111" s="308"/>
      <c r="Z111" s="304"/>
      <c r="AA111" s="304"/>
      <c r="AB111" s="304"/>
      <c r="AC111" s="304"/>
      <c r="AD111" s="305"/>
      <c r="AE111" s="282">
        <v>290.71599</v>
      </c>
      <c r="AF111" s="283"/>
      <c r="AG111" s="272"/>
      <c r="AH111" s="285">
        <v>263.5058</v>
      </c>
      <c r="AI111" s="286">
        <f>(AH111-AH110)/AH110</f>
        <v>-0.03645525535768215</v>
      </c>
      <c r="AJ111" s="238"/>
      <c r="AK111" s="239"/>
      <c r="AL111" s="239"/>
      <c r="AM111" s="239"/>
      <c r="AN111" s="239"/>
      <c r="AO111" s="239"/>
      <c r="AP111" s="239"/>
      <c r="AQ111" s="239"/>
      <c r="AR111" s="239"/>
      <c r="AS111" s="239"/>
      <c r="AT111" s="239"/>
      <c r="AU111" s="239"/>
      <c r="AV111" s="239"/>
    </row>
    <row r="112" ht="13.5" customHeight="1">
      <c r="A112" s="287"/>
      <c r="B112" s="288">
        <v>12</v>
      </c>
      <c r="C112" s="257"/>
      <c r="D112" s="310"/>
      <c r="E112" s="311"/>
      <c r="F112" s="311"/>
      <c r="G112" s="312"/>
      <c r="H112" s="291">
        <v>229.2703225806451</v>
      </c>
      <c r="I112" s="313"/>
      <c r="J112" s="291">
        <v>281.2667741935483</v>
      </c>
      <c r="K112" s="313"/>
      <c r="L112" s="291">
        <v>198.0613870967742</v>
      </c>
      <c r="M112" s="291">
        <v>267.5806451612903</v>
      </c>
      <c r="N112" s="314"/>
      <c r="O112" s="291">
        <v>223.1306451612903</v>
      </c>
      <c r="P112" s="315"/>
      <c r="Q112" s="311"/>
      <c r="R112" s="311"/>
      <c r="S112" s="311"/>
      <c r="T112" s="311"/>
      <c r="U112" s="312"/>
      <c r="V112" s="291">
        <v>219.0706451612903</v>
      </c>
      <c r="W112" s="313"/>
      <c r="X112" s="291">
        <v>212.6437870967742</v>
      </c>
      <c r="Y112" s="315"/>
      <c r="Z112" s="311"/>
      <c r="AA112" s="311"/>
      <c r="AB112" s="311"/>
      <c r="AC112" s="311"/>
      <c r="AD112" s="312"/>
      <c r="AE112" s="293">
        <v>265.4717258064516</v>
      </c>
      <c r="AF112" s="283"/>
      <c r="AG112" s="272"/>
      <c r="AH112" s="294">
        <v>263.9283612903226</v>
      </c>
      <c r="AI112" s="295">
        <f>(AH112-AH111)/AH111</f>
        <v>0.0016036128628765</v>
      </c>
      <c r="AJ112" s="238"/>
      <c r="AK112" s="239"/>
      <c r="AL112" s="239"/>
      <c r="AM112" s="239"/>
      <c r="AN112" s="239"/>
      <c r="AO112" s="239"/>
      <c r="AP112" s="239"/>
      <c r="AQ112" s="239"/>
      <c r="AR112" s="239"/>
      <c r="AS112" s="239"/>
      <c r="AT112" s="239"/>
      <c r="AU112" s="239"/>
      <c r="AV112" s="239"/>
    </row>
    <row r="113" ht="12.75" customHeight="1">
      <c r="A113" s="263">
        <v>2015</v>
      </c>
      <c r="B113" s="264">
        <v>1</v>
      </c>
      <c r="C113" s="316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8"/>
      <c r="O113" s="317"/>
      <c r="P113" s="317"/>
      <c r="Q113" s="317"/>
      <c r="R113" s="317"/>
      <c r="S113" s="317"/>
      <c r="T113" s="317"/>
      <c r="U113" s="317"/>
      <c r="V113" s="317"/>
      <c r="W113" s="317"/>
      <c r="X113" s="317"/>
      <c r="Y113" s="317"/>
      <c r="Z113" s="317"/>
      <c r="AA113" s="317"/>
      <c r="AB113" s="317"/>
      <c r="AC113" s="317"/>
      <c r="AD113" s="317"/>
      <c r="AE113" s="317"/>
      <c r="AF113" s="304"/>
      <c r="AG113" s="239"/>
      <c r="AH113" s="319"/>
      <c r="AI113" s="320"/>
      <c r="AJ113" s="239"/>
      <c r="AK113" s="239"/>
      <c r="AL113" s="239"/>
      <c r="AM113" s="239"/>
      <c r="AN113" s="239"/>
      <c r="AO113" s="239"/>
      <c r="AP113" s="239"/>
      <c r="AQ113" s="239"/>
      <c r="AR113" s="239"/>
      <c r="AS113" s="239"/>
      <c r="AT113" s="239"/>
      <c r="AU113" s="239"/>
      <c r="AV113" s="239"/>
    </row>
    <row r="114" ht="15.75" customHeight="1">
      <c r="A114" s="321"/>
      <c r="B114" s="322"/>
      <c r="C114" s="323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83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304"/>
      <c r="AB114" s="304"/>
      <c r="AC114" s="304"/>
      <c r="AD114" s="304"/>
      <c r="AE114" s="304"/>
      <c r="AF114" s="304"/>
      <c r="AG114" s="239"/>
      <c r="AH114" s="324"/>
      <c r="AI114" s="325"/>
      <c r="AJ114" s="239"/>
      <c r="AK114" s="239"/>
      <c r="AL114" s="239"/>
      <c r="AM114" s="239"/>
      <c r="AN114" s="239"/>
      <c r="AO114" s="239"/>
      <c r="AP114" s="239"/>
      <c r="AQ114" s="239"/>
      <c r="AR114" s="239"/>
      <c r="AS114" s="239"/>
      <c r="AT114" s="239"/>
      <c r="AU114" s="239"/>
      <c r="AV114" s="239"/>
    </row>
    <row r="115" ht="15.75" customHeight="1">
      <c r="A115" s="326"/>
      <c r="B115" s="327"/>
      <c r="C115" s="328"/>
      <c r="D115" s="242"/>
      <c r="E115" s="242"/>
      <c r="F115" s="329"/>
      <c r="G115" s="329"/>
      <c r="H115" s="329"/>
      <c r="I115" s="329"/>
      <c r="J115" s="329"/>
      <c r="K115" s="329"/>
      <c r="L115" s="329"/>
      <c r="M115" s="329"/>
      <c r="N115" s="83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  <c r="Y115" s="329"/>
      <c r="Z115" s="329"/>
      <c r="AA115" s="329"/>
      <c r="AB115" s="329"/>
      <c r="AC115" s="329"/>
      <c r="AD115" s="329"/>
      <c r="AE115" s="329"/>
      <c r="AF115" s="330"/>
      <c r="AG115" s="328"/>
      <c r="AH115" s="329"/>
      <c r="AI115" s="329"/>
      <c r="AJ115" s="239"/>
      <c r="AK115" s="239"/>
      <c r="AL115" s="239"/>
      <c r="AM115" s="239"/>
      <c r="AN115" s="239"/>
      <c r="AO115" s="239"/>
      <c r="AP115" s="239"/>
      <c r="AQ115" s="239"/>
      <c r="AR115" s="239"/>
      <c r="AS115" s="239"/>
      <c r="AT115" s="239"/>
      <c r="AU115" s="239"/>
      <c r="AV115" s="239"/>
    </row>
    <row r="116" ht="12.75" customHeight="1">
      <c r="A116" t="s" s="331">
        <f>(MONTH(TODAY()+E134)+D134)&amp;" / 2012"</f>
        <v>338</v>
      </c>
      <c r="B116" s="264"/>
      <c r="C116" s="257"/>
      <c r="D116" s="332"/>
      <c r="E116" s="333"/>
      <c r="F116" s="333"/>
      <c r="G116" s="333"/>
      <c r="H116" s="333"/>
      <c r="I116" s="333"/>
      <c r="J116" s="334"/>
      <c r="K116" s="333"/>
      <c r="L116" s="333"/>
      <c r="M116" s="333"/>
      <c r="N116" s="335"/>
      <c r="O116" s="333"/>
      <c r="P116" s="333"/>
      <c r="Q116" s="333"/>
      <c r="R116" s="333"/>
      <c r="S116" s="333"/>
      <c r="T116" s="333"/>
      <c r="U116" s="333"/>
      <c r="V116" s="333"/>
      <c r="W116" s="333"/>
      <c r="X116" s="333"/>
      <c r="Y116" s="333"/>
      <c r="Z116" s="333"/>
      <c r="AA116" s="333"/>
      <c r="AB116" s="333"/>
      <c r="AC116" s="333"/>
      <c r="AD116" s="333"/>
      <c r="AE116" s="336"/>
      <c r="AF116" s="337"/>
      <c r="AG116" s="338"/>
      <c r="AH116" s="332"/>
      <c r="AI116" s="339"/>
      <c r="AJ116" s="238"/>
      <c r="AK116" s="239"/>
      <c r="AL116" s="239"/>
      <c r="AM116" s="239"/>
      <c r="AN116" s="239"/>
      <c r="AO116" s="239"/>
      <c r="AP116" s="239"/>
      <c r="AQ116" s="239"/>
      <c r="AR116" s="239"/>
      <c r="AS116" s="239"/>
      <c r="AT116" s="239"/>
      <c r="AU116" s="239"/>
      <c r="AV116" s="239"/>
    </row>
    <row r="117" ht="12.75" customHeight="1">
      <c r="A117" t="s" s="340">
        <v>339</v>
      </c>
      <c r="B117" s="276"/>
      <c r="C117" s="257"/>
      <c r="D117" s="341">
        <f>(D87/D75)-1</f>
        <v>0.07285220042697338</v>
      </c>
      <c r="E117" s="342">
        <f>(E87/E75)-1</f>
        <v>0.2622194435162248</v>
      </c>
      <c r="F117" s="342">
        <f>(F87/F75)-1</f>
        <v>0.1373810116314065</v>
      </c>
      <c r="G117" s="342">
        <f>(G87/G75)-1</f>
        <v>0.1394783130117283</v>
      </c>
      <c r="H117" s="342">
        <f>(H87/H75)-1</f>
        <v>0.05415488976823046</v>
      </c>
      <c r="I117" s="342">
        <f>(I87/I75)-1</f>
        <v>0.1515166143696196</v>
      </c>
      <c r="J117" s="342">
        <f>(J87/J75)-1</f>
        <v>0.003805095833616656</v>
      </c>
      <c r="K117" s="342">
        <f>(K87/K75)-1</f>
        <v>0.03304318336548429</v>
      </c>
      <c r="L117" s="342">
        <f>(L87/L75)-1</f>
        <v>0.1173792322390219</v>
      </c>
      <c r="M117" s="342">
        <f>(M87/M75)-1</f>
        <v>0.1167987670629678</v>
      </c>
      <c r="N117" s="343"/>
      <c r="O117" s="342">
        <f>(O87/O75)-1</f>
        <v>0.0983930498122827</v>
      </c>
      <c r="P117" s="342"/>
      <c r="Q117" s="342">
        <f>(Q87/Q75)-1</f>
        <v>0.0416565848028998</v>
      </c>
      <c r="R117" s="342">
        <f>(R87/R75)-1</f>
        <v>0.1438542855319647</v>
      </c>
      <c r="S117" s="342">
        <f>(S87/S75)-1</f>
        <v>0.07333669900386375</v>
      </c>
      <c r="T117" s="342">
        <f>(T87/T75)-1</f>
        <v>0.07935502806526062</v>
      </c>
      <c r="U117" s="342"/>
      <c r="V117" s="342">
        <f>(V87/V75)-1</f>
        <v>0.05184753349097559</v>
      </c>
      <c r="W117" s="342">
        <f>(W87/W75)-1</f>
        <v>0.09266003904923248</v>
      </c>
      <c r="X117" s="342">
        <f>(X87/X75)-1</f>
        <v>0.1365101167143474</v>
      </c>
      <c r="Y117" s="342">
        <f>(Y87/Y75)-1</f>
        <v>0.1259981333609872</v>
      </c>
      <c r="Z117" s="342">
        <f>(Z87/Z75)-1</f>
        <v>0.0805556603925317</v>
      </c>
      <c r="AA117" s="342">
        <f>(AA87/AA75)-1</f>
        <v>0.1434025232532603</v>
      </c>
      <c r="AB117" s="342">
        <f>(AB87/AB75)-1</f>
        <v>0.1347145334106856</v>
      </c>
      <c r="AC117" s="342">
        <f>(AC87/AC75)-1</f>
        <v>0.1312753394058077</v>
      </c>
      <c r="AD117" s="342">
        <f>(AD87/AD75)-1</f>
        <v>0.1485206297852</v>
      </c>
      <c r="AE117" s="344">
        <f>(AE87/AE75)-1</f>
        <v>0.02422073617937048</v>
      </c>
      <c r="AF117" s="345"/>
      <c r="AG117" s="346"/>
      <c r="AH117" s="347">
        <f>(AH87/AH75)-1</f>
        <v>0.0866749018892834</v>
      </c>
      <c r="AI117" s="348"/>
      <c r="AJ117" s="238"/>
      <c r="AK117" s="239"/>
      <c r="AL117" s="239"/>
      <c r="AM117" s="239"/>
      <c r="AN117" s="239"/>
      <c r="AO117" s="239"/>
      <c r="AP117" s="239"/>
      <c r="AQ117" s="239"/>
      <c r="AR117" s="239"/>
      <c r="AS117" s="239"/>
      <c r="AT117" s="239"/>
      <c r="AU117" s="239"/>
      <c r="AV117" s="239"/>
    </row>
    <row r="118" ht="12.75" customHeight="1">
      <c r="A118" t="s" s="349">
        <f>(MONTH(TODAY()+E134)+D134)&amp;" / 2011"</f>
        <v>340</v>
      </c>
      <c r="B118" s="288"/>
      <c r="C118" s="257"/>
      <c r="D118" s="350"/>
      <c r="E118" s="351"/>
      <c r="F118" s="351"/>
      <c r="G118" s="351"/>
      <c r="H118" s="351"/>
      <c r="I118" s="351"/>
      <c r="J118" s="351"/>
      <c r="K118" s="351"/>
      <c r="L118" s="351"/>
      <c r="M118" s="351"/>
      <c r="N118" s="335"/>
      <c r="O118" s="351"/>
      <c r="P118" s="351"/>
      <c r="Q118" s="351"/>
      <c r="R118" s="351"/>
      <c r="S118" s="351"/>
      <c r="T118" s="351"/>
      <c r="U118" s="351"/>
      <c r="V118" s="351"/>
      <c r="W118" s="351"/>
      <c r="X118" s="351"/>
      <c r="Y118" s="351"/>
      <c r="Z118" s="351"/>
      <c r="AA118" s="351"/>
      <c r="AB118" s="351"/>
      <c r="AC118" s="351"/>
      <c r="AD118" s="351"/>
      <c r="AE118" s="352"/>
      <c r="AF118" s="337"/>
      <c r="AG118" s="338"/>
      <c r="AH118" s="350"/>
      <c r="AI118" s="353"/>
      <c r="AJ118" s="238"/>
      <c r="AK118" s="239"/>
      <c r="AL118" s="239"/>
      <c r="AM118" s="239"/>
      <c r="AN118" s="239"/>
      <c r="AO118" s="239"/>
      <c r="AP118" s="239"/>
      <c r="AQ118" s="239"/>
      <c r="AR118" s="239"/>
      <c r="AS118" s="239"/>
      <c r="AT118" s="239"/>
      <c r="AU118" s="239"/>
      <c r="AV118" s="239"/>
    </row>
    <row r="119" ht="12.75" customHeight="1">
      <c r="A119" s="240"/>
      <c r="B119" s="354"/>
      <c r="C119" s="355"/>
      <c r="D119" s="356"/>
      <c r="E119" s="356"/>
      <c r="F119" s="356"/>
      <c r="G119" s="240"/>
      <c r="H119" s="356"/>
      <c r="I119" s="356"/>
      <c r="J119" s="356"/>
      <c r="K119" s="356"/>
      <c r="L119" s="356"/>
      <c r="M119" s="356"/>
      <c r="N119" s="83"/>
      <c r="O119" s="356"/>
      <c r="P119" s="356"/>
      <c r="Q119" s="356"/>
      <c r="R119" s="356"/>
      <c r="S119" s="356"/>
      <c r="T119" s="356"/>
      <c r="U119" s="356"/>
      <c r="V119" s="356"/>
      <c r="W119" s="356"/>
      <c r="X119" s="356"/>
      <c r="Y119" s="356"/>
      <c r="Z119" s="356"/>
      <c r="AA119" s="356"/>
      <c r="AB119" s="356"/>
      <c r="AC119" s="356"/>
      <c r="AD119" s="356"/>
      <c r="AE119" s="356"/>
      <c r="AF119" s="357"/>
      <c r="AG119" s="214"/>
      <c r="AH119" s="356"/>
      <c r="AI119" s="358"/>
      <c r="AJ119" s="239"/>
      <c r="AK119" s="239"/>
      <c r="AL119" s="239"/>
      <c r="AM119" s="239"/>
      <c r="AN119" s="239"/>
      <c r="AO119" s="239"/>
      <c r="AP119" s="239"/>
      <c r="AQ119" s="239"/>
      <c r="AR119" s="239"/>
      <c r="AS119" s="239"/>
      <c r="AT119" s="239"/>
      <c r="AU119" s="239"/>
      <c r="AV119" s="239"/>
    </row>
    <row r="120" ht="12.75" customHeight="1">
      <c r="A120" s="239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83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  <c r="Y120" s="239"/>
      <c r="Z120" s="239"/>
      <c r="AA120" s="239"/>
      <c r="AB120" s="239"/>
      <c r="AC120" s="239"/>
      <c r="AD120" s="239"/>
      <c r="AE120" s="239"/>
      <c r="AF120" s="239"/>
      <c r="AG120" s="239"/>
      <c r="AH120" s="239"/>
      <c r="AI120" s="239"/>
      <c r="AJ120" s="239"/>
      <c r="AK120" s="239"/>
      <c r="AL120" s="239"/>
      <c r="AM120" s="239"/>
      <c r="AN120" s="239"/>
      <c r="AO120" s="239"/>
      <c r="AP120" s="239"/>
      <c r="AQ120" s="239"/>
      <c r="AR120" s="239"/>
      <c r="AS120" s="239"/>
      <c r="AT120" s="239"/>
      <c r="AU120" s="239"/>
      <c r="AV120" s="239"/>
    </row>
    <row r="121" ht="12.75" customHeight="1">
      <c r="A121" s="239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83"/>
      <c r="O121" s="239"/>
      <c r="P121" s="239"/>
      <c r="Q121" s="239"/>
      <c r="R121" s="239"/>
      <c r="S121" s="239"/>
      <c r="T121" s="239"/>
      <c r="U121" s="239"/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  <c r="AF121" s="239"/>
      <c r="AG121" s="239"/>
      <c r="AH121" s="239"/>
      <c r="AI121" s="239"/>
      <c r="AJ121" s="239"/>
      <c r="AK121" s="239"/>
      <c r="AL121" s="239"/>
      <c r="AM121" s="239"/>
      <c r="AN121" s="239"/>
      <c r="AO121" s="239"/>
      <c r="AP121" s="239"/>
      <c r="AQ121" s="239"/>
      <c r="AR121" s="239"/>
      <c r="AS121" s="239"/>
      <c r="AT121" s="239"/>
      <c r="AU121" s="239"/>
      <c r="AV121" s="239"/>
    </row>
    <row r="122" ht="12.75" customHeight="1">
      <c r="A122" s="239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83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</row>
    <row r="123" ht="12.75" customHeight="1">
      <c r="A123" s="239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83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39"/>
      <c r="AA123" s="239"/>
      <c r="AB123" s="239"/>
      <c r="AC123" s="239"/>
      <c r="AD123" s="239"/>
      <c r="AE123" s="239"/>
      <c r="AF123" s="239"/>
      <c r="AG123" s="239"/>
      <c r="AH123" s="239"/>
      <c r="AI123" s="239"/>
      <c r="AJ123" s="239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</row>
    <row r="124" ht="12.75" customHeight="1">
      <c r="A124" s="239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83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39"/>
      <c r="AA124" s="239"/>
      <c r="AB124" s="239"/>
      <c r="AC124" s="239"/>
      <c r="AD124" s="239"/>
      <c r="AE124" s="239"/>
      <c r="AF124" s="239"/>
      <c r="AG124" s="239"/>
      <c r="AH124" s="239"/>
      <c r="AI124" s="239"/>
      <c r="AJ124" s="239"/>
      <c r="AK124" s="239"/>
      <c r="AL124" s="239"/>
      <c r="AM124" s="239"/>
      <c r="AN124" s="239"/>
      <c r="AO124" s="239"/>
      <c r="AP124" s="239"/>
      <c r="AQ124" s="239"/>
      <c r="AR124" s="239"/>
      <c r="AS124" s="239"/>
      <c r="AT124" s="239"/>
      <c r="AU124" s="239"/>
      <c r="AV124" s="239"/>
    </row>
    <row r="125" ht="12.75" customHeight="1">
      <c r="A125" s="239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83"/>
      <c r="O125" s="239"/>
      <c r="P125" s="239"/>
      <c r="Q125" s="239"/>
      <c r="R125" s="239"/>
      <c r="S125" s="239"/>
      <c r="T125" s="239"/>
      <c r="U125" s="239"/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  <c r="AF125" s="239"/>
      <c r="AG125" s="239"/>
      <c r="AH125" s="239"/>
      <c r="AI125" s="239"/>
      <c r="AJ125" s="239"/>
      <c r="AK125" s="239"/>
      <c r="AL125" s="239"/>
      <c r="AM125" s="239"/>
      <c r="AN125" s="239"/>
      <c r="AO125" s="239"/>
      <c r="AP125" s="239"/>
      <c r="AQ125" s="239"/>
      <c r="AR125" s="239"/>
      <c r="AS125" s="239"/>
      <c r="AT125" s="239"/>
      <c r="AU125" s="239"/>
      <c r="AV125" s="239"/>
    </row>
    <row r="126" ht="12.75" customHeight="1">
      <c r="A126" s="239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83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  <c r="AH126" s="239"/>
      <c r="AI126" s="239"/>
      <c r="AJ126" s="239"/>
      <c r="AK126" s="239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</row>
    <row r="127" ht="12.75" customHeight="1">
      <c r="A127" s="239"/>
      <c r="B127" s="239"/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  <c r="M127" s="239"/>
      <c r="N127" s="83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H127" s="239"/>
      <c r="AI127" s="239"/>
      <c r="AJ127" s="239"/>
      <c r="AK127" s="239"/>
      <c r="AL127" s="239"/>
      <c r="AM127" s="239"/>
      <c r="AN127" s="239"/>
      <c r="AO127" s="239"/>
      <c r="AP127" s="239"/>
      <c r="AQ127" s="239"/>
      <c r="AR127" s="239"/>
      <c r="AS127" s="239"/>
      <c r="AT127" s="239"/>
      <c r="AU127" s="239"/>
      <c r="AV127" s="239"/>
    </row>
    <row r="128" ht="12.75" customHeight="1">
      <c r="A128" s="239"/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83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H128" s="239"/>
      <c r="AI128" s="239"/>
      <c r="AJ128" s="239"/>
      <c r="AK128" s="239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</row>
    <row r="129" ht="12.75" customHeight="1">
      <c r="A129" s="239"/>
      <c r="B129" s="239"/>
      <c r="C129" s="239"/>
      <c r="D129" s="239"/>
      <c r="E129" s="239"/>
      <c r="F129" s="239"/>
      <c r="G129" s="239"/>
      <c r="H129" s="239"/>
      <c r="I129" s="239"/>
      <c r="J129" s="239"/>
      <c r="K129" s="239"/>
      <c r="L129" s="239"/>
      <c r="M129" s="239"/>
      <c r="N129" s="83"/>
      <c r="O129" s="239"/>
      <c r="P129" s="239"/>
      <c r="Q129" s="239"/>
      <c r="R129" s="239"/>
      <c r="S129" s="239"/>
      <c r="T129" s="239"/>
      <c r="U129" s="239"/>
      <c r="V129" s="239"/>
      <c r="W129" s="239"/>
      <c r="X129" s="239"/>
      <c r="Y129" s="239"/>
      <c r="Z129" s="239"/>
      <c r="AA129" s="239"/>
      <c r="AB129" s="239"/>
      <c r="AC129" s="239"/>
      <c r="AD129" s="239"/>
      <c r="AE129" s="239"/>
      <c r="AF129" s="239"/>
      <c r="AG129" s="239"/>
      <c r="AH129" s="239"/>
      <c r="AI129" s="239"/>
      <c r="AJ129" s="239"/>
      <c r="AK129" s="239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</row>
    <row r="130" ht="12.75" customHeight="1">
      <c r="A130" s="239"/>
      <c r="B130" s="239"/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83"/>
      <c r="O130" s="239"/>
      <c r="P130" s="239"/>
      <c r="Q130" s="239"/>
      <c r="R130" s="239"/>
      <c r="S130" s="239"/>
      <c r="T130" s="239"/>
      <c r="U130" s="239"/>
      <c r="V130" s="239"/>
      <c r="W130" s="239"/>
      <c r="X130" s="239"/>
      <c r="Y130" s="239"/>
      <c r="Z130" s="239"/>
      <c r="AA130" s="239"/>
      <c r="AB130" s="239"/>
      <c r="AC130" s="239"/>
      <c r="AD130" s="239"/>
      <c r="AE130" s="239"/>
      <c r="AF130" s="239"/>
      <c r="AG130" s="239"/>
      <c r="AH130" s="239"/>
      <c r="AI130" s="239"/>
      <c r="AJ130" s="239"/>
      <c r="AK130" s="239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</row>
    <row r="131" ht="12.75" customHeight="1">
      <c r="A131" s="239"/>
      <c r="B131" s="239"/>
      <c r="C131" s="239"/>
      <c r="D131" s="239"/>
      <c r="E131" s="239"/>
      <c r="F131" s="239"/>
      <c r="G131" s="239"/>
      <c r="H131" s="239"/>
      <c r="I131" s="239"/>
      <c r="J131" s="239"/>
      <c r="K131" s="239"/>
      <c r="L131" s="239"/>
      <c r="M131" s="239"/>
      <c r="N131" s="83"/>
      <c r="O131" s="239"/>
      <c r="P131" s="239"/>
      <c r="Q131" s="239"/>
      <c r="R131" s="239"/>
      <c r="S131" s="239"/>
      <c r="T131" s="239"/>
      <c r="U131" s="239"/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  <c r="AF131" s="239"/>
      <c r="AG131" s="239"/>
      <c r="AH131" s="239"/>
      <c r="AI131" s="239"/>
      <c r="AJ131" s="239"/>
      <c r="AK131" s="239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</row>
    <row r="132" ht="12.75" customHeight="1">
      <c r="A132" s="239"/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83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  <c r="Y132" s="239"/>
      <c r="Z132" s="239"/>
      <c r="AA132" s="239"/>
      <c r="AB132" s="239"/>
      <c r="AC132" s="239"/>
      <c r="AD132" s="239"/>
      <c r="AE132" s="239"/>
      <c r="AF132" s="239"/>
      <c r="AG132" s="239"/>
      <c r="AH132" s="239"/>
      <c r="AI132" s="239"/>
      <c r="AJ132" s="239"/>
      <c r="AK132" s="239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</row>
    <row r="133" ht="12.75" customHeight="1">
      <c r="A133" s="239"/>
      <c r="B133" s="239"/>
      <c r="C133" s="239"/>
      <c r="D133" s="359"/>
      <c r="E133" s="359"/>
      <c r="F133" s="239"/>
      <c r="G133" s="239"/>
      <c r="H133" s="239"/>
      <c r="I133" s="239"/>
      <c r="J133" s="239"/>
      <c r="K133" s="239"/>
      <c r="L133" s="239"/>
      <c r="M133" s="239"/>
      <c r="N133" s="83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  <c r="AF133" s="239"/>
      <c r="AG133" s="239"/>
      <c r="AH133" s="239"/>
      <c r="AI133" s="239"/>
      <c r="AJ133" s="239"/>
      <c r="AK133" s="239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</row>
    <row r="134" ht="15" customHeight="1">
      <c r="A134" s="239"/>
      <c r="B134" s="328"/>
      <c r="C134" s="360"/>
      <c r="D134" s="361"/>
      <c r="E134" s="361"/>
      <c r="F134" s="362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328"/>
      <c r="Z134" s="328"/>
      <c r="AA134" s="328"/>
      <c r="AB134" s="328"/>
      <c r="AC134" s="328"/>
      <c r="AD134" s="328"/>
      <c r="AE134" s="328"/>
      <c r="AF134" s="328"/>
      <c r="AG134" s="328"/>
      <c r="AH134" s="328"/>
      <c r="AI134" s="328"/>
      <c r="AJ134" s="239"/>
      <c r="AK134" s="239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</row>
  </sheetData>
  <mergeCells count="36">
    <mergeCell ref="J3:J4"/>
    <mergeCell ref="I3:I4"/>
    <mergeCell ref="A116:B116"/>
    <mergeCell ref="V3:V4"/>
    <mergeCell ref="U3:U4"/>
    <mergeCell ref="S3:S4"/>
    <mergeCell ref="Q3:Q4"/>
    <mergeCell ref="Y3:Y4"/>
    <mergeCell ref="AC3:AC4"/>
    <mergeCell ref="T3:T4"/>
    <mergeCell ref="A118:B118"/>
    <mergeCell ref="R3:R4"/>
    <mergeCell ref="W3:W4"/>
    <mergeCell ref="P3:P4"/>
    <mergeCell ref="K3:K4"/>
    <mergeCell ref="AH3:AH4"/>
    <mergeCell ref="O3:O4"/>
    <mergeCell ref="N3:N4"/>
    <mergeCell ref="A4:B4"/>
    <mergeCell ref="M3:M4"/>
    <mergeCell ref="H3:H4"/>
    <mergeCell ref="AE3:AE4"/>
    <mergeCell ref="AD3:AD4"/>
    <mergeCell ref="AE1:AI1"/>
    <mergeCell ref="G3:G4"/>
    <mergeCell ref="AB3:AB4"/>
    <mergeCell ref="E3:E4"/>
    <mergeCell ref="Z3:Z4"/>
    <mergeCell ref="AA3:AA4"/>
    <mergeCell ref="D3:D4"/>
    <mergeCell ref="A1:G1"/>
    <mergeCell ref="X3:X4"/>
    <mergeCell ref="A3:B3"/>
    <mergeCell ref="A117:B117"/>
    <mergeCell ref="F3:F4"/>
    <mergeCell ref="L3:L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4.xml><?xml version="1.0" encoding="utf-8"?>
<worksheet xmlns:r="http://schemas.openxmlformats.org/officeDocument/2006/relationships" xmlns="http://schemas.openxmlformats.org/spreadsheetml/2006/main">
  <dimension ref="A1:E17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63" customWidth="1"/>
    <col min="2" max="2" width="8.85156" style="363" customWidth="1"/>
    <col min="3" max="3" width="8.85156" style="363" customWidth="1"/>
    <col min="4" max="4" width="8.85156" style="363" customWidth="1"/>
    <col min="5" max="5" width="8.85156" style="363" customWidth="1"/>
    <col min="6" max="256" width="8.85156" style="363" customWidth="1"/>
  </cols>
  <sheetData>
    <row r="1" ht="15" customHeight="1">
      <c r="A1" t="s" s="364">
        <v>341</v>
      </c>
      <c r="B1" t="s" s="364">
        <v>342</v>
      </c>
      <c r="C1" s="83"/>
      <c r="D1" s="83"/>
      <c r="E1" s="83"/>
    </row>
    <row r="2" ht="15" customHeight="1">
      <c r="A2" s="79"/>
      <c r="B2" s="83"/>
      <c r="C2" s="83"/>
      <c r="D2" s="83"/>
      <c r="E2" s="83"/>
    </row>
    <row r="3" ht="15" customHeight="1">
      <c r="A3" s="175">
        <v>36892</v>
      </c>
      <c r="B3" s="365">
        <v>1.0647</v>
      </c>
      <c r="C3" s="83"/>
      <c r="D3" s="83"/>
      <c r="E3" s="83"/>
    </row>
    <row r="4" ht="15" customHeight="1">
      <c r="A4" s="175">
        <v>36923</v>
      </c>
      <c r="B4" s="365">
        <v>1.08434</v>
      </c>
      <c r="C4" s="83"/>
      <c r="D4" s="83"/>
      <c r="E4" s="83"/>
    </row>
    <row r="5" ht="15" customHeight="1">
      <c r="A5" s="175">
        <v>36951</v>
      </c>
      <c r="B5" s="365">
        <v>1.09898</v>
      </c>
      <c r="C5" s="83"/>
      <c r="D5" s="83"/>
      <c r="E5" s="83"/>
    </row>
    <row r="6" ht="15" customHeight="1">
      <c r="A6" s="175">
        <v>36982</v>
      </c>
      <c r="B6" s="365">
        <v>1.12074</v>
      </c>
      <c r="C6" s="83"/>
      <c r="D6" s="83"/>
      <c r="E6" s="83"/>
    </row>
    <row r="7" ht="15" customHeight="1">
      <c r="A7" s="175">
        <v>37012</v>
      </c>
      <c r="B7" s="365">
        <v>1.14111</v>
      </c>
      <c r="C7" s="83"/>
      <c r="D7" s="83"/>
      <c r="E7" s="83"/>
    </row>
    <row r="8" ht="15" customHeight="1">
      <c r="A8" s="175">
        <v>37043</v>
      </c>
      <c r="B8" s="365">
        <v>1.17159</v>
      </c>
      <c r="C8" s="83"/>
      <c r="D8" s="83"/>
      <c r="E8" s="83"/>
    </row>
    <row r="9" ht="15" customHeight="1">
      <c r="A9" s="175">
        <v>37073</v>
      </c>
      <c r="B9" s="365">
        <v>1.16233</v>
      </c>
      <c r="C9" s="83"/>
      <c r="D9" s="83"/>
      <c r="E9" s="83"/>
    </row>
    <row r="10" ht="15" customHeight="1">
      <c r="A10" s="175">
        <v>37104</v>
      </c>
      <c r="B10" s="365">
        <v>1.11032</v>
      </c>
      <c r="C10" s="83"/>
      <c r="D10" s="83"/>
      <c r="E10" s="83"/>
    </row>
    <row r="11" ht="15" customHeight="1">
      <c r="A11" s="175">
        <v>37135</v>
      </c>
      <c r="B11" s="365">
        <v>1.09641</v>
      </c>
      <c r="C11" s="83"/>
      <c r="D11" s="83"/>
      <c r="E11" s="83"/>
    </row>
    <row r="12" ht="15" customHeight="1">
      <c r="A12" s="175">
        <v>37165</v>
      </c>
      <c r="B12" s="365">
        <v>1.10406</v>
      </c>
      <c r="C12" s="83"/>
      <c r="D12" s="83"/>
      <c r="E12" s="83"/>
    </row>
    <row r="13" ht="15" customHeight="1">
      <c r="A13" s="175">
        <v>37196</v>
      </c>
      <c r="B13" s="365">
        <v>1.12545</v>
      </c>
      <c r="C13" s="83"/>
      <c r="D13" s="83"/>
      <c r="E13" s="83"/>
    </row>
    <row r="14" ht="15" customHeight="1">
      <c r="A14" s="175">
        <v>37226</v>
      </c>
      <c r="B14" s="365">
        <v>1.12131</v>
      </c>
      <c r="C14" s="83"/>
      <c r="D14" s="83"/>
      <c r="E14" s="83"/>
    </row>
    <row r="15" ht="15" customHeight="1">
      <c r="A15" s="175">
        <v>37257</v>
      </c>
      <c r="B15" s="365">
        <v>1.13102</v>
      </c>
      <c r="C15" s="83"/>
      <c r="D15" s="83"/>
      <c r="E15" s="83"/>
    </row>
    <row r="16" ht="15" customHeight="1">
      <c r="A16" s="175">
        <v>37288</v>
      </c>
      <c r="B16" s="365">
        <v>1.14932</v>
      </c>
      <c r="C16" s="83"/>
      <c r="D16" s="83"/>
      <c r="E16" s="83"/>
    </row>
    <row r="17" ht="15" customHeight="1">
      <c r="A17" s="175">
        <v>37316</v>
      </c>
      <c r="B17" s="365">
        <v>1.14214</v>
      </c>
      <c r="C17" s="83"/>
      <c r="D17" s="83"/>
      <c r="E17" s="83"/>
    </row>
    <row r="18" ht="15" customHeight="1">
      <c r="A18" s="175">
        <v>37347</v>
      </c>
      <c r="B18" s="365">
        <v>1.12897</v>
      </c>
      <c r="C18" s="83"/>
      <c r="D18" s="83"/>
      <c r="E18" s="83"/>
    </row>
    <row r="19" ht="15" customHeight="1">
      <c r="A19" s="175">
        <v>37377</v>
      </c>
      <c r="B19" s="365">
        <v>1.091</v>
      </c>
      <c r="C19" s="83"/>
      <c r="D19" s="83"/>
      <c r="E19" s="83"/>
    </row>
    <row r="20" ht="15" customHeight="1">
      <c r="A20" s="175">
        <v>37408</v>
      </c>
      <c r="B20" s="365">
        <v>1.04783</v>
      </c>
      <c r="C20" s="83"/>
      <c r="D20" s="83"/>
      <c r="E20" s="83"/>
    </row>
    <row r="21" ht="15" customHeight="1">
      <c r="A21" s="175">
        <v>37438</v>
      </c>
      <c r="B21" s="365">
        <v>1.00754</v>
      </c>
      <c r="C21" s="83"/>
      <c r="D21" s="83"/>
      <c r="E21" s="83"/>
    </row>
    <row r="22" ht="15" customHeight="1">
      <c r="A22" s="175">
        <v>37469</v>
      </c>
      <c r="B22" s="365">
        <v>1.02256</v>
      </c>
      <c r="C22" s="83"/>
      <c r="D22" s="83"/>
      <c r="E22" s="83"/>
    </row>
    <row r="23" ht="15" customHeight="1">
      <c r="A23" s="175">
        <v>37500</v>
      </c>
      <c r="B23" s="365">
        <v>1.02073</v>
      </c>
      <c r="C23" s="83"/>
      <c r="D23" s="83"/>
      <c r="E23" s="83"/>
    </row>
    <row r="24" ht="15" customHeight="1">
      <c r="A24" s="175">
        <v>37530</v>
      </c>
      <c r="B24" s="365">
        <v>1.01969</v>
      </c>
      <c r="C24" s="83"/>
      <c r="D24" s="83"/>
      <c r="E24" s="83"/>
    </row>
    <row r="25" ht="15" customHeight="1">
      <c r="A25" s="175">
        <v>37561</v>
      </c>
      <c r="B25" s="365">
        <v>0.99814</v>
      </c>
      <c r="C25" s="83"/>
      <c r="D25" s="83"/>
      <c r="E25" s="83"/>
    </row>
    <row r="26" ht="15" customHeight="1">
      <c r="A26" s="175">
        <v>37591</v>
      </c>
      <c r="B26" s="365">
        <v>0.9808</v>
      </c>
      <c r="C26" s="83"/>
      <c r="D26" s="83"/>
      <c r="E26" s="83"/>
    </row>
    <row r="27" ht="15" customHeight="1">
      <c r="A27" s="175">
        <v>37622</v>
      </c>
      <c r="B27" s="365">
        <v>0.94203</v>
      </c>
      <c r="C27" s="83"/>
      <c r="D27" s="83"/>
      <c r="E27" s="83"/>
    </row>
    <row r="28" ht="15" customHeight="1">
      <c r="A28" s="175">
        <v>37653</v>
      </c>
      <c r="B28" s="365">
        <v>0.9278999999999999</v>
      </c>
      <c r="C28" s="83"/>
      <c r="D28" s="83"/>
      <c r="E28" s="83"/>
    </row>
    <row r="29" ht="15" customHeight="1">
      <c r="A29" s="175">
        <v>37681</v>
      </c>
      <c r="B29" s="365">
        <v>0.92741</v>
      </c>
      <c r="C29" s="83"/>
      <c r="D29" s="83"/>
      <c r="E29" s="83"/>
    </row>
    <row r="30" ht="15" customHeight="1">
      <c r="A30" s="175">
        <v>37712</v>
      </c>
      <c r="B30" s="365">
        <v>0.92115</v>
      </c>
      <c r="C30" s="83"/>
      <c r="D30" s="83"/>
      <c r="E30" s="83"/>
    </row>
    <row r="31" ht="15" customHeight="1">
      <c r="A31" s="175">
        <v>37742</v>
      </c>
      <c r="B31" s="365">
        <v>0.86577</v>
      </c>
      <c r="C31" s="83"/>
      <c r="D31" s="83"/>
      <c r="E31" s="83"/>
    </row>
    <row r="32" ht="15" customHeight="1">
      <c r="A32" s="175">
        <v>37773</v>
      </c>
      <c r="B32" s="365">
        <v>0.85688</v>
      </c>
      <c r="C32" s="83"/>
      <c r="D32" s="83"/>
      <c r="E32" s="83"/>
    </row>
    <row r="33" ht="15" customHeight="1">
      <c r="A33" s="175">
        <v>37803</v>
      </c>
      <c r="B33" s="365">
        <v>0.87867</v>
      </c>
      <c r="C33" s="83"/>
      <c r="D33" s="83"/>
      <c r="E33" s="83"/>
    </row>
    <row r="34" ht="15" customHeight="1">
      <c r="A34" s="175">
        <v>37834</v>
      </c>
      <c r="B34" s="365">
        <v>0.89678</v>
      </c>
      <c r="C34" s="83"/>
      <c r="D34" s="83"/>
      <c r="E34" s="83"/>
    </row>
    <row r="35" ht="15" customHeight="1">
      <c r="A35" s="175">
        <v>37865</v>
      </c>
      <c r="B35" s="365">
        <v>0.88925</v>
      </c>
      <c r="C35" s="83"/>
      <c r="D35" s="83"/>
      <c r="E35" s="83"/>
    </row>
    <row r="36" ht="15" customHeight="1">
      <c r="A36" s="175">
        <v>37895</v>
      </c>
      <c r="B36" s="365">
        <v>0.85461</v>
      </c>
      <c r="C36" s="83"/>
      <c r="D36" s="83"/>
      <c r="E36" s="83"/>
    </row>
    <row r="37" ht="15" customHeight="1">
      <c r="A37" s="175">
        <v>37926</v>
      </c>
      <c r="B37" s="365">
        <v>0.85405</v>
      </c>
      <c r="C37" s="83"/>
      <c r="D37" s="83"/>
      <c r="E37" s="83"/>
    </row>
    <row r="38" ht="15" customHeight="1">
      <c r="A38" s="175">
        <v>37956</v>
      </c>
      <c r="B38" s="365">
        <v>0.81372</v>
      </c>
      <c r="C38" s="83"/>
      <c r="D38" s="83"/>
      <c r="E38" s="83"/>
    </row>
    <row r="39" ht="15" customHeight="1">
      <c r="A39" s="175">
        <v>37987</v>
      </c>
      <c r="B39" s="365">
        <v>0.79401</v>
      </c>
      <c r="C39" s="83"/>
      <c r="D39" s="83"/>
      <c r="E39" s="83"/>
    </row>
    <row r="40" ht="15" customHeight="1">
      <c r="A40" s="175">
        <v>38018</v>
      </c>
      <c r="B40" s="365">
        <v>0.79271</v>
      </c>
      <c r="C40" s="83"/>
      <c r="D40" s="83"/>
      <c r="E40" s="83"/>
    </row>
    <row r="41" ht="15" customHeight="1">
      <c r="A41" s="175">
        <v>38047</v>
      </c>
      <c r="B41" s="365">
        <v>0.8154</v>
      </c>
      <c r="C41" s="83"/>
      <c r="D41" s="83"/>
      <c r="E41" s="83"/>
    </row>
    <row r="42" ht="15" customHeight="1">
      <c r="A42" s="175">
        <v>38078</v>
      </c>
      <c r="B42" s="365">
        <v>0.83267</v>
      </c>
      <c r="C42" s="83"/>
      <c r="D42" s="83"/>
      <c r="E42" s="83"/>
    </row>
    <row r="43" ht="15" customHeight="1">
      <c r="A43" s="175">
        <v>38108</v>
      </c>
      <c r="B43" s="365">
        <v>0.83349</v>
      </c>
      <c r="C43" s="83"/>
      <c r="D43" s="83"/>
      <c r="E43" s="83"/>
    </row>
    <row r="44" ht="15" customHeight="1">
      <c r="A44" s="175">
        <v>38139</v>
      </c>
      <c r="B44" s="365">
        <v>0.8232699999999999</v>
      </c>
      <c r="C44" s="83"/>
      <c r="D44" s="83"/>
      <c r="E44" s="83"/>
    </row>
    <row r="45" ht="15" customHeight="1">
      <c r="A45" s="175">
        <v>38169</v>
      </c>
      <c r="B45" s="365">
        <v>0.81485</v>
      </c>
      <c r="C45" s="83"/>
      <c r="D45" s="83"/>
      <c r="E45" s="83"/>
    </row>
    <row r="46" ht="15" customHeight="1">
      <c r="A46" s="175">
        <v>38200</v>
      </c>
      <c r="B46" s="365">
        <v>0.81994</v>
      </c>
      <c r="C46" s="83"/>
      <c r="D46" s="83"/>
      <c r="E46" s="83"/>
    </row>
    <row r="47" ht="15" customHeight="1">
      <c r="A47" s="175">
        <v>38231</v>
      </c>
      <c r="B47" s="365">
        <v>0.81939</v>
      </c>
      <c r="C47" s="83"/>
      <c r="D47" s="83"/>
      <c r="E47" s="83"/>
    </row>
    <row r="48" ht="15" customHeight="1">
      <c r="A48" s="175">
        <v>38261</v>
      </c>
      <c r="B48" s="365">
        <v>0.79969</v>
      </c>
      <c r="C48" s="83"/>
      <c r="D48" s="83"/>
      <c r="E48" s="83"/>
    </row>
    <row r="49" ht="15" customHeight="1">
      <c r="A49" s="175">
        <v>38292</v>
      </c>
      <c r="B49" s="365">
        <v>0.76919</v>
      </c>
      <c r="C49" s="83"/>
      <c r="D49" s="83"/>
      <c r="E49" s="83"/>
    </row>
    <row r="50" ht="15" customHeight="1">
      <c r="A50" s="175">
        <v>38322</v>
      </c>
      <c r="B50" s="365">
        <v>0.74659</v>
      </c>
      <c r="C50" s="83"/>
      <c r="D50" s="83"/>
      <c r="E50" s="83"/>
    </row>
    <row r="51" ht="15" customHeight="1">
      <c r="A51" s="175">
        <v>38353</v>
      </c>
      <c r="B51" s="365">
        <v>0.76113</v>
      </c>
      <c r="C51" s="83"/>
      <c r="D51" s="83"/>
      <c r="E51" s="83"/>
    </row>
    <row r="52" ht="15" customHeight="1">
      <c r="A52" s="175">
        <v>38384</v>
      </c>
      <c r="B52" s="365">
        <v>0.76903</v>
      </c>
      <c r="C52" s="83"/>
      <c r="D52" s="83"/>
      <c r="E52" s="83"/>
    </row>
    <row r="53" ht="15" customHeight="1">
      <c r="A53" s="175">
        <v>38412</v>
      </c>
      <c r="B53" s="365">
        <v>0.75752</v>
      </c>
      <c r="C53" s="83"/>
      <c r="D53" s="83"/>
      <c r="E53" s="83"/>
    </row>
    <row r="54" ht="15" customHeight="1">
      <c r="A54" s="175">
        <v>38443</v>
      </c>
      <c r="B54" s="365">
        <v>0.77271</v>
      </c>
      <c r="C54" s="83"/>
      <c r="D54" s="83"/>
      <c r="E54" s="83"/>
    </row>
    <row r="55" ht="15" customHeight="1">
      <c r="A55" s="175">
        <v>38473</v>
      </c>
      <c r="B55" s="365">
        <v>0.78781</v>
      </c>
      <c r="C55" s="83"/>
      <c r="D55" s="83"/>
      <c r="E55" s="83"/>
    </row>
    <row r="56" ht="15" customHeight="1">
      <c r="A56" s="175">
        <v>38504</v>
      </c>
      <c r="B56" s="365">
        <v>0.8219</v>
      </c>
      <c r="C56" s="83"/>
      <c r="D56" s="83"/>
      <c r="E56" s="83"/>
    </row>
    <row r="57" ht="15" customHeight="1">
      <c r="A57" s="175">
        <v>38534</v>
      </c>
      <c r="B57" s="365">
        <v>0.83056</v>
      </c>
      <c r="C57" s="83"/>
      <c r="D57" s="83"/>
      <c r="E57" s="83"/>
    </row>
    <row r="58" ht="15" customHeight="1">
      <c r="A58" s="175">
        <v>38565</v>
      </c>
      <c r="B58" s="365">
        <v>0.81348</v>
      </c>
      <c r="C58" s="83"/>
      <c r="D58" s="83"/>
      <c r="E58" s="83"/>
    </row>
    <row r="59" ht="15" customHeight="1">
      <c r="A59" s="175">
        <v>38596</v>
      </c>
      <c r="B59" s="365">
        <v>0.81503</v>
      </c>
      <c r="C59" s="83"/>
      <c r="D59" s="83"/>
      <c r="E59" s="83"/>
    </row>
    <row r="60" ht="15" customHeight="1">
      <c r="A60" s="175">
        <v>38626</v>
      </c>
      <c r="B60" s="365">
        <v>0.83104</v>
      </c>
      <c r="C60" s="83"/>
      <c r="D60" s="83"/>
      <c r="E60" s="83"/>
    </row>
    <row r="61" ht="15" customHeight="1">
      <c r="A61" s="175">
        <v>38657</v>
      </c>
      <c r="B61" s="365">
        <v>0.84828</v>
      </c>
      <c r="C61" s="83"/>
      <c r="D61" s="83"/>
      <c r="E61" s="83"/>
    </row>
    <row r="62" ht="15" customHeight="1">
      <c r="A62" s="175">
        <v>38687</v>
      </c>
      <c r="B62" s="365">
        <v>0.84378</v>
      </c>
      <c r="C62" s="83"/>
      <c r="D62" s="83"/>
      <c r="E62" s="83"/>
    </row>
    <row r="63" ht="15" customHeight="1">
      <c r="A63" s="175">
        <v>38718</v>
      </c>
      <c r="B63" s="365">
        <v>0.82731</v>
      </c>
      <c r="C63" s="83"/>
      <c r="D63" s="83"/>
      <c r="E63" s="83"/>
    </row>
    <row r="64" ht="15" customHeight="1">
      <c r="A64" s="175">
        <v>38749</v>
      </c>
      <c r="B64" s="365">
        <v>0.8368100000000001</v>
      </c>
      <c r="C64" s="83"/>
      <c r="D64" s="83"/>
      <c r="E64" s="83"/>
    </row>
    <row r="65" ht="15" customHeight="1">
      <c r="A65" s="175">
        <v>38777</v>
      </c>
      <c r="B65" s="365">
        <v>0.83203</v>
      </c>
      <c r="C65" s="83"/>
      <c r="D65" s="83"/>
      <c r="E65" s="83"/>
    </row>
    <row r="66" ht="15" customHeight="1">
      <c r="A66" s="175">
        <v>38808</v>
      </c>
      <c r="B66" s="365">
        <v>0.81691</v>
      </c>
      <c r="C66" s="83"/>
      <c r="D66" s="83"/>
      <c r="E66" s="83"/>
    </row>
    <row r="67" ht="15" customHeight="1">
      <c r="A67" s="175">
        <v>38838</v>
      </c>
      <c r="B67" s="365">
        <v>0.78365</v>
      </c>
      <c r="C67" s="83"/>
      <c r="D67" s="83"/>
      <c r="E67" s="83"/>
    </row>
    <row r="68" ht="15" customHeight="1">
      <c r="A68" s="175">
        <v>38869</v>
      </c>
      <c r="B68" s="365">
        <v>0.78931</v>
      </c>
      <c r="C68" s="83"/>
      <c r="D68" s="83"/>
      <c r="E68" s="83"/>
    </row>
    <row r="69" ht="15" customHeight="1">
      <c r="A69" s="175">
        <v>38899</v>
      </c>
      <c r="B69" s="365">
        <v>0.78723</v>
      </c>
      <c r="C69" s="83"/>
      <c r="D69" s="83"/>
      <c r="E69" s="83"/>
    </row>
    <row r="70" ht="15" customHeight="1">
      <c r="A70" s="175">
        <v>38930</v>
      </c>
      <c r="B70" s="365">
        <v>0.78117</v>
      </c>
      <c r="C70" s="83"/>
      <c r="D70" s="83"/>
      <c r="E70" s="83"/>
    </row>
    <row r="71" ht="15" customHeight="1">
      <c r="A71" s="175">
        <v>38961</v>
      </c>
      <c r="B71" s="365">
        <v>0.78511</v>
      </c>
      <c r="C71" s="83"/>
      <c r="D71" s="83"/>
      <c r="E71" s="83"/>
    </row>
    <row r="72" ht="15" customHeight="1">
      <c r="A72" s="175">
        <v>38991</v>
      </c>
      <c r="B72" s="365">
        <v>0.79271</v>
      </c>
      <c r="C72" s="83"/>
      <c r="D72" s="83"/>
      <c r="E72" s="83"/>
    </row>
    <row r="73" ht="15" customHeight="1">
      <c r="A73" s="175">
        <v>39022</v>
      </c>
      <c r="B73" s="365">
        <v>0.77767</v>
      </c>
      <c r="C73" s="83"/>
      <c r="D73" s="83"/>
      <c r="E73" s="83"/>
    </row>
    <row r="74" ht="15" customHeight="1">
      <c r="A74" s="175">
        <v>39052</v>
      </c>
      <c r="B74" s="365">
        <v>0.75773</v>
      </c>
      <c r="C74" s="83"/>
      <c r="D74" s="83"/>
      <c r="E74" s="83"/>
    </row>
    <row r="75" ht="15" customHeight="1">
      <c r="A75" s="175">
        <v>39083</v>
      </c>
      <c r="B75" s="365">
        <v>0.7694299999999999</v>
      </c>
      <c r="C75" s="83"/>
      <c r="D75" s="83"/>
      <c r="E75" s="83"/>
    </row>
    <row r="76" ht="15" customHeight="1">
      <c r="A76" s="175">
        <v>39114</v>
      </c>
      <c r="B76" s="365">
        <v>0.7655</v>
      </c>
      <c r="C76" s="83"/>
      <c r="D76" s="83"/>
      <c r="E76" s="83"/>
    </row>
    <row r="77" ht="15" customHeight="1">
      <c r="A77" s="175">
        <v>39142</v>
      </c>
      <c r="B77" s="365">
        <v>0.75552</v>
      </c>
      <c r="C77" s="83"/>
      <c r="D77" s="83"/>
      <c r="E77" s="83"/>
    </row>
    <row r="78" ht="15" customHeight="1">
      <c r="A78" s="175">
        <v>39173</v>
      </c>
      <c r="B78" s="365">
        <v>0.74092</v>
      </c>
      <c r="C78" s="83"/>
      <c r="D78" s="83"/>
      <c r="E78" s="83"/>
    </row>
    <row r="79" ht="15" customHeight="1">
      <c r="A79" s="175">
        <v>39203</v>
      </c>
      <c r="B79" s="365">
        <v>0.73961</v>
      </c>
      <c r="C79" s="83"/>
      <c r="D79" s="83"/>
      <c r="E79" s="83"/>
    </row>
    <row r="80" ht="15" customHeight="1">
      <c r="A80" s="175">
        <v>39234</v>
      </c>
      <c r="B80" s="365">
        <v>0.74531</v>
      </c>
      <c r="C80" s="83"/>
      <c r="D80" s="83"/>
      <c r="E80" s="83"/>
    </row>
    <row r="81" ht="15" customHeight="1">
      <c r="A81" s="175">
        <v>39264</v>
      </c>
      <c r="B81" s="365">
        <v>0.72975</v>
      </c>
      <c r="C81" s="83"/>
      <c r="D81" s="83"/>
      <c r="E81" s="83"/>
    </row>
    <row r="82" ht="15" customHeight="1">
      <c r="A82" s="175">
        <v>39295</v>
      </c>
      <c r="B82" s="365">
        <v>0.73372</v>
      </c>
      <c r="C82" s="83"/>
      <c r="D82" s="83"/>
      <c r="E82" s="83"/>
    </row>
    <row r="83" ht="15" customHeight="1">
      <c r="A83" s="175">
        <v>39326</v>
      </c>
      <c r="B83" s="365">
        <v>0.7204199999999999</v>
      </c>
      <c r="C83" s="83"/>
      <c r="D83" s="83"/>
      <c r="E83" s="83"/>
    </row>
    <row r="84" ht="15" customHeight="1">
      <c r="A84" s="175">
        <v>39356</v>
      </c>
      <c r="B84" s="365">
        <v>0.70301</v>
      </c>
      <c r="C84" s="83"/>
      <c r="D84" s="83"/>
      <c r="E84" s="83"/>
    </row>
    <row r="85" ht="15" customHeight="1">
      <c r="A85" s="175">
        <v>39387</v>
      </c>
      <c r="B85" s="365">
        <v>0.6819</v>
      </c>
      <c r="C85" s="83"/>
      <c r="D85" s="83"/>
      <c r="E85" s="83"/>
    </row>
    <row r="86" ht="15" customHeight="1">
      <c r="A86" s="175">
        <v>39417</v>
      </c>
      <c r="B86" s="365">
        <v>0.68698</v>
      </c>
      <c r="C86" s="83"/>
      <c r="D86" s="83"/>
      <c r="E86" s="83"/>
    </row>
    <row r="87" ht="15" customHeight="1">
      <c r="A87" s="175">
        <v>39448</v>
      </c>
      <c r="B87" s="365">
        <v>0.68033</v>
      </c>
      <c r="C87" s="83"/>
      <c r="D87" s="83"/>
      <c r="E87" s="83"/>
    </row>
    <row r="88" ht="15" customHeight="1">
      <c r="A88" s="175">
        <v>39479</v>
      </c>
      <c r="B88" s="365">
        <v>0.6793400000000001</v>
      </c>
      <c r="C88" s="83"/>
      <c r="D88" s="83"/>
      <c r="E88" s="83"/>
    </row>
    <row r="89" ht="15" customHeight="1">
      <c r="A89" s="175">
        <v>39508</v>
      </c>
      <c r="B89" s="365">
        <v>0.64594</v>
      </c>
      <c r="C89" s="83"/>
      <c r="D89" s="83"/>
      <c r="E89" s="83"/>
    </row>
    <row r="90" ht="15" customHeight="1">
      <c r="A90" s="175">
        <v>39539</v>
      </c>
      <c r="B90" s="365">
        <v>0.6345</v>
      </c>
      <c r="C90" s="83"/>
      <c r="D90" s="83"/>
      <c r="E90" s="83"/>
    </row>
    <row r="91" ht="15" customHeight="1">
      <c r="A91" s="175">
        <v>39569</v>
      </c>
      <c r="B91" s="365">
        <v>0.64273</v>
      </c>
      <c r="C91" s="83"/>
      <c r="D91" s="83"/>
      <c r="E91" s="83"/>
    </row>
    <row r="92" ht="15" customHeight="1">
      <c r="A92" s="175">
        <v>39600</v>
      </c>
      <c r="B92" s="365">
        <v>0.64229</v>
      </c>
      <c r="C92" s="83"/>
      <c r="D92" s="83"/>
      <c r="E92" s="83"/>
    </row>
    <row r="93" ht="15" customHeight="1">
      <c r="A93" s="175">
        <v>39630</v>
      </c>
      <c r="B93" s="365">
        <v>0.63373</v>
      </c>
      <c r="C93" s="83"/>
      <c r="D93" s="83"/>
      <c r="E93" s="83"/>
    </row>
    <row r="94" ht="15" customHeight="1">
      <c r="A94" s="175">
        <v>39661</v>
      </c>
      <c r="B94" s="365">
        <v>0.66725</v>
      </c>
      <c r="C94" s="83"/>
      <c r="D94" s="83"/>
      <c r="E94" s="83"/>
    </row>
    <row r="95" ht="15" customHeight="1">
      <c r="A95" s="175">
        <v>39692</v>
      </c>
      <c r="B95" s="365">
        <v>0.6949</v>
      </c>
      <c r="C95" s="83"/>
      <c r="D95" s="83"/>
      <c r="E95" s="83"/>
    </row>
    <row r="96" ht="15" customHeight="1">
      <c r="A96" s="175">
        <v>39722</v>
      </c>
      <c r="B96" s="365">
        <v>0.74939</v>
      </c>
      <c r="C96" s="83"/>
      <c r="D96" s="83"/>
      <c r="E96" s="83"/>
    </row>
    <row r="97" ht="15" customHeight="1">
      <c r="A97" s="175">
        <v>39753</v>
      </c>
      <c r="B97" s="365">
        <v>0.787</v>
      </c>
      <c r="C97" s="83"/>
      <c r="D97" s="83"/>
      <c r="E97" s="83"/>
    </row>
    <row r="98" ht="15" customHeight="1">
      <c r="A98" s="175">
        <v>39783</v>
      </c>
      <c r="B98" s="365">
        <v>0.74403</v>
      </c>
      <c r="C98" s="83"/>
      <c r="D98" s="83"/>
      <c r="E98" s="83"/>
    </row>
    <row r="99" ht="15" customHeight="1">
      <c r="A99" s="175">
        <v>39814</v>
      </c>
      <c r="B99" s="365">
        <v>0.7493</v>
      </c>
      <c r="C99" s="83"/>
      <c r="D99" s="83"/>
      <c r="E99" s="83"/>
    </row>
    <row r="100" ht="15" customHeight="1">
      <c r="A100" s="175">
        <v>39845</v>
      </c>
      <c r="B100" s="365">
        <v>0.7805</v>
      </c>
      <c r="C100" s="83"/>
      <c r="D100" s="83"/>
      <c r="E100" s="83"/>
    </row>
    <row r="101" ht="15" customHeight="1">
      <c r="A101" s="175">
        <v>39873</v>
      </c>
      <c r="B101" s="365">
        <v>0.76793</v>
      </c>
      <c r="C101" s="83"/>
      <c r="D101" s="83"/>
      <c r="E101" s="83"/>
    </row>
    <row r="102" ht="15" customHeight="1">
      <c r="A102" s="175">
        <v>39904</v>
      </c>
      <c r="B102" s="365">
        <v>0.75739</v>
      </c>
      <c r="C102" s="83"/>
      <c r="D102" s="83"/>
      <c r="E102" s="83"/>
    </row>
    <row r="103" ht="15" customHeight="1">
      <c r="A103" s="175">
        <v>39934</v>
      </c>
      <c r="B103" s="365">
        <v>0.73382</v>
      </c>
      <c r="C103" s="83"/>
      <c r="D103" s="83"/>
      <c r="E103" s="83"/>
    </row>
    <row r="104" ht="15" customHeight="1">
      <c r="A104" s="175">
        <v>39965</v>
      </c>
      <c r="B104" s="365">
        <v>0.7137</v>
      </c>
      <c r="C104" s="83"/>
      <c r="D104" s="83"/>
      <c r="E104" s="83"/>
    </row>
    <row r="105" ht="15" customHeight="1">
      <c r="A105" s="175">
        <v>39995</v>
      </c>
      <c r="B105" s="365">
        <v>0.71077</v>
      </c>
      <c r="C105" s="83"/>
      <c r="D105" s="83"/>
      <c r="E105" s="83"/>
    </row>
    <row r="106" ht="15" customHeight="1">
      <c r="A106" s="175">
        <v>40026</v>
      </c>
      <c r="B106" s="365">
        <v>0.7016</v>
      </c>
      <c r="C106" s="83"/>
      <c r="D106" s="83"/>
      <c r="E106" s="83"/>
    </row>
    <row r="107" ht="15" customHeight="1">
      <c r="A107" s="175">
        <v>40057</v>
      </c>
      <c r="B107" s="365">
        <v>0.68747</v>
      </c>
      <c r="C107" s="83"/>
      <c r="D107" s="83"/>
      <c r="E107" s="83"/>
    </row>
    <row r="108" ht="15" customHeight="1">
      <c r="A108" s="175">
        <v>40087</v>
      </c>
      <c r="B108" s="365">
        <v>0.67543</v>
      </c>
      <c r="C108" s="83"/>
      <c r="D108" s="83"/>
      <c r="E108" s="83"/>
    </row>
    <row r="109" ht="15" customHeight="1">
      <c r="A109" s="175">
        <v>40118</v>
      </c>
      <c r="B109" s="365">
        <v>0.67139</v>
      </c>
      <c r="C109" s="83"/>
      <c r="D109" s="83"/>
      <c r="E109" s="83"/>
    </row>
    <row r="110" ht="15" customHeight="1">
      <c r="A110" s="175">
        <v>40148</v>
      </c>
      <c r="B110" s="365">
        <v>0.68502</v>
      </c>
      <c r="C110" s="83"/>
      <c r="D110" s="83"/>
      <c r="E110" s="83"/>
    </row>
    <row r="111" ht="15" customHeight="1">
      <c r="A111" s="175">
        <v>40179</v>
      </c>
      <c r="B111" s="365">
        <v>0.70035</v>
      </c>
      <c r="C111" s="83"/>
      <c r="D111" s="83"/>
      <c r="E111" s="83"/>
    </row>
    <row r="112" ht="15" customHeight="1">
      <c r="A112" s="175">
        <v>40210</v>
      </c>
      <c r="B112" s="365">
        <v>0.73102</v>
      </c>
      <c r="C112" s="83"/>
      <c r="D112" s="83"/>
      <c r="E112" s="83"/>
    </row>
    <row r="113" ht="15" customHeight="1">
      <c r="A113" s="175">
        <v>40238</v>
      </c>
      <c r="B113" s="365">
        <v>0.73652</v>
      </c>
      <c r="C113" s="83"/>
      <c r="D113" s="83"/>
      <c r="E113" s="83"/>
    </row>
    <row r="114" ht="15" customHeight="1">
      <c r="A114" s="175">
        <v>40269</v>
      </c>
      <c r="B114" s="365">
        <v>0.7440099999999999</v>
      </c>
      <c r="C114" s="83"/>
      <c r="D114" s="83"/>
      <c r="E114" s="83"/>
    </row>
    <row r="115" ht="15" customHeight="1">
      <c r="A115" s="175">
        <v>40299</v>
      </c>
      <c r="B115" s="365">
        <v>0.7929</v>
      </c>
      <c r="C115" s="83"/>
      <c r="D115" s="83"/>
      <c r="E115" s="83"/>
    </row>
    <row r="116" ht="15" customHeight="1">
      <c r="A116" s="175">
        <v>40330</v>
      </c>
      <c r="B116" s="365">
        <v>0.8189</v>
      </c>
      <c r="C116" s="83"/>
      <c r="D116" s="83"/>
      <c r="E116" s="83"/>
    </row>
    <row r="117" ht="15" customHeight="1">
      <c r="A117" s="175">
        <v>40360</v>
      </c>
      <c r="B117" s="365">
        <v>0.78417</v>
      </c>
      <c r="C117" s="83"/>
      <c r="D117" s="83"/>
      <c r="E117" s="83"/>
    </row>
    <row r="118" ht="15" customHeight="1">
      <c r="A118" s="175">
        <v>40391</v>
      </c>
      <c r="B118" s="365">
        <v>0.7747000000000001</v>
      </c>
      <c r="C118" s="83"/>
      <c r="D118" s="83"/>
      <c r="E118" s="83"/>
    </row>
    <row r="119" ht="15" customHeight="1">
      <c r="A119" s="175">
        <v>40422</v>
      </c>
      <c r="B119" s="365">
        <v>0.7678700000000001</v>
      </c>
      <c r="C119" s="83"/>
      <c r="D119" s="83"/>
      <c r="E119" s="83"/>
    </row>
    <row r="120" ht="15" customHeight="1">
      <c r="A120" s="175">
        <v>40452</v>
      </c>
      <c r="B120" s="365">
        <v>0.71984</v>
      </c>
      <c r="C120" s="83"/>
      <c r="D120" s="83"/>
      <c r="E120" s="83"/>
    </row>
    <row r="121" ht="15" customHeight="1">
      <c r="A121" s="175">
        <v>40483</v>
      </c>
      <c r="B121" s="365">
        <v>0.73046</v>
      </c>
      <c r="C121" s="83"/>
      <c r="D121" s="83"/>
      <c r="E121" s="83"/>
    </row>
    <row r="122" ht="15" customHeight="1">
      <c r="A122" s="175">
        <v>40513</v>
      </c>
      <c r="B122" s="79">
        <v>0.75684</v>
      </c>
      <c r="C122" s="83"/>
      <c r="D122" s="83"/>
      <c r="E122" s="83"/>
    </row>
    <row r="123" ht="15" customHeight="1">
      <c r="A123" s="175">
        <v>40544</v>
      </c>
      <c r="B123" s="79">
        <v>0.74914</v>
      </c>
      <c r="C123" s="83"/>
      <c r="D123" s="83"/>
      <c r="E123" s="83"/>
    </row>
    <row r="124" ht="15" customHeight="1">
      <c r="A124" s="175">
        <v>40575</v>
      </c>
      <c r="B124" s="79">
        <v>0.73287</v>
      </c>
      <c r="C124" s="83"/>
      <c r="D124" s="83"/>
      <c r="E124" s="83"/>
    </row>
    <row r="125" ht="15" customHeight="1">
      <c r="A125" s="175">
        <v>40603</v>
      </c>
      <c r="B125" s="79">
        <v>0.7143</v>
      </c>
      <c r="C125" s="83"/>
      <c r="D125" s="83"/>
      <c r="E125" s="83"/>
    </row>
    <row r="126" ht="15" customHeight="1">
      <c r="A126" s="175">
        <v>40634</v>
      </c>
      <c r="B126" s="79">
        <v>0.69285</v>
      </c>
      <c r="C126" s="83"/>
      <c r="D126" s="83"/>
      <c r="E126" s="83"/>
    </row>
    <row r="127" ht="15" customHeight="1">
      <c r="A127" s="175">
        <v>40664</v>
      </c>
      <c r="B127" s="79">
        <v>0.69755</v>
      </c>
      <c r="C127" s="83"/>
      <c r="D127" s="83"/>
      <c r="E127" s="83"/>
    </row>
    <row r="128" ht="15" customHeight="1">
      <c r="A128" s="175">
        <v>40695</v>
      </c>
      <c r="B128" s="79">
        <v>0.69539</v>
      </c>
      <c r="C128" s="83"/>
      <c r="D128" s="83"/>
      <c r="E128" s="83"/>
    </row>
    <row r="129" ht="15" customHeight="1">
      <c r="A129" s="175">
        <v>40725</v>
      </c>
      <c r="B129" s="79">
        <v>0.69909</v>
      </c>
      <c r="C129" s="83"/>
      <c r="D129" s="83"/>
      <c r="E129" s="83"/>
    </row>
    <row r="130" ht="15" customHeight="1">
      <c r="A130" s="175">
        <v>40756</v>
      </c>
      <c r="B130" s="79">
        <v>0.69726</v>
      </c>
      <c r="C130" s="83"/>
      <c r="D130" s="83"/>
      <c r="E130" s="83"/>
    </row>
    <row r="131" ht="15" customHeight="1">
      <c r="A131" s="175">
        <v>40787</v>
      </c>
      <c r="B131" s="79">
        <v>0.7247</v>
      </c>
      <c r="C131" s="83"/>
      <c r="D131" s="83"/>
      <c r="E131" s="83"/>
    </row>
    <row r="132" ht="15" customHeight="1">
      <c r="A132" s="175">
        <v>40817</v>
      </c>
      <c r="B132" s="79">
        <v>0.7301800000000001</v>
      </c>
      <c r="C132" s="83"/>
      <c r="D132" s="83"/>
      <c r="E132" s="83"/>
    </row>
    <row r="133" ht="15" customHeight="1">
      <c r="A133" s="175">
        <v>40848</v>
      </c>
      <c r="B133" s="79">
        <v>0.73614</v>
      </c>
      <c r="C133" s="83"/>
      <c r="D133" s="83"/>
      <c r="E133" s="83"/>
    </row>
    <row r="134" ht="15" customHeight="1">
      <c r="A134" s="175">
        <v>40878</v>
      </c>
      <c r="B134" s="79">
        <v>0.75862</v>
      </c>
      <c r="C134" s="83"/>
      <c r="D134" s="83"/>
      <c r="E134" s="83"/>
    </row>
    <row r="135" ht="15" customHeight="1">
      <c r="A135" s="175">
        <v>40909</v>
      </c>
      <c r="B135" s="79">
        <v>0.77573</v>
      </c>
      <c r="C135" s="83"/>
      <c r="D135" s="83"/>
      <c r="E135" s="83"/>
    </row>
    <row r="136" ht="15" customHeight="1">
      <c r="A136" s="175">
        <v>40940</v>
      </c>
      <c r="B136" s="79">
        <v>0.75649</v>
      </c>
      <c r="C136" s="83"/>
      <c r="D136" s="83"/>
      <c r="E136" s="83"/>
    </row>
    <row r="137" ht="15" customHeight="1">
      <c r="A137" s="175">
        <v>40969</v>
      </c>
      <c r="B137" s="79">
        <v>0.75695</v>
      </c>
      <c r="C137" s="83"/>
      <c r="D137" s="83"/>
      <c r="E137" s="83"/>
    </row>
    <row r="138" ht="15" customHeight="1">
      <c r="A138" s="175">
        <v>41000</v>
      </c>
      <c r="B138" s="79">
        <v>0.75941</v>
      </c>
      <c r="C138" s="83"/>
      <c r="D138" s="83"/>
      <c r="E138" s="83"/>
    </row>
    <row r="139" ht="15" customHeight="1">
      <c r="A139" s="175">
        <v>41030</v>
      </c>
      <c r="B139" s="79">
        <v>0.7791</v>
      </c>
      <c r="C139" s="83"/>
      <c r="D139" s="83"/>
      <c r="E139" s="83"/>
    </row>
    <row r="140" ht="15" customHeight="1">
      <c r="A140" s="175">
        <v>41061</v>
      </c>
      <c r="B140" s="79">
        <v>0.79788</v>
      </c>
      <c r="C140" s="83"/>
      <c r="D140" s="83"/>
      <c r="E140" s="83"/>
    </row>
    <row r="141" ht="15" customHeight="1">
      <c r="A141" s="175">
        <v>41091</v>
      </c>
      <c r="B141" s="79">
        <v>0.8125599999999999</v>
      </c>
      <c r="C141" s="83"/>
      <c r="D141" s="83"/>
      <c r="E141" s="83"/>
    </row>
    <row r="142" ht="15" customHeight="1">
      <c r="A142" s="175">
        <v>41122</v>
      </c>
      <c r="B142" s="79">
        <v>0.8075599999999999</v>
      </c>
      <c r="C142" s="83"/>
      <c r="D142" s="83"/>
      <c r="E142" s="83"/>
    </row>
    <row r="143" ht="15" customHeight="1">
      <c r="A143" s="175">
        <v>41153</v>
      </c>
      <c r="B143" s="79">
        <v>0.77815</v>
      </c>
      <c r="C143" s="83"/>
      <c r="D143" s="83"/>
      <c r="E143" s="83"/>
    </row>
    <row r="144" ht="15" customHeight="1">
      <c r="A144" s="175">
        <v>41183</v>
      </c>
      <c r="B144" s="79">
        <v>0.77112</v>
      </c>
      <c r="C144" s="83"/>
      <c r="D144" s="83"/>
      <c r="E144" s="83"/>
    </row>
    <row r="145" ht="15" customHeight="1">
      <c r="A145" s="175">
        <v>41214</v>
      </c>
      <c r="B145" s="79">
        <v>0.77962</v>
      </c>
      <c r="C145" s="83"/>
      <c r="D145" s="83"/>
      <c r="E145" s="83"/>
    </row>
    <row r="146" ht="15" customHeight="1">
      <c r="A146" s="175">
        <v>41244</v>
      </c>
      <c r="B146" s="79">
        <v>0.7631</v>
      </c>
      <c r="C146" s="83"/>
      <c r="D146" s="83"/>
      <c r="E146" s="83"/>
    </row>
    <row r="147" ht="15" customHeight="1">
      <c r="A147" s="175">
        <v>41275</v>
      </c>
      <c r="B147" s="79">
        <v>0.7531600000000001</v>
      </c>
      <c r="C147" s="83"/>
      <c r="D147" s="83"/>
      <c r="E147" s="83"/>
    </row>
    <row r="148" ht="15" customHeight="1">
      <c r="A148" s="175">
        <v>41306</v>
      </c>
      <c r="B148" s="79">
        <v>0.74735</v>
      </c>
      <c r="C148" s="83"/>
      <c r="D148" s="83"/>
      <c r="E148" s="83"/>
    </row>
    <row r="149" ht="15" customHeight="1">
      <c r="A149" s="175">
        <v>41334</v>
      </c>
      <c r="B149" s="79">
        <v>0.77073</v>
      </c>
      <c r="C149" s="83"/>
      <c r="D149" s="83"/>
      <c r="E149" s="83"/>
    </row>
    <row r="150" ht="15" customHeight="1">
      <c r="A150" s="175">
        <v>41365</v>
      </c>
      <c r="B150" s="79">
        <v>0.76852</v>
      </c>
      <c r="C150" s="83"/>
      <c r="D150" s="83"/>
      <c r="E150" s="83"/>
    </row>
    <row r="151" ht="15" customHeight="1">
      <c r="A151" s="175">
        <v>41395</v>
      </c>
      <c r="B151" s="79">
        <v>0.7703</v>
      </c>
      <c r="C151" s="83"/>
      <c r="D151" s="83"/>
      <c r="E151" s="83"/>
    </row>
    <row r="152" ht="15" customHeight="1">
      <c r="A152" s="175">
        <v>41426</v>
      </c>
      <c r="B152" s="79">
        <v>0.75912</v>
      </c>
      <c r="C152" s="83"/>
      <c r="D152" s="83"/>
      <c r="E152" s="83"/>
    </row>
    <row r="153" ht="15" customHeight="1">
      <c r="A153" s="175">
        <v>41456</v>
      </c>
      <c r="B153" s="79">
        <v>0.76503</v>
      </c>
      <c r="C153" s="83"/>
      <c r="D153" s="83"/>
      <c r="E153" s="83"/>
    </row>
    <row r="154" ht="15" customHeight="1">
      <c r="A154" s="175">
        <v>41487</v>
      </c>
      <c r="B154" s="79">
        <v>0.75085</v>
      </c>
      <c r="C154" s="83"/>
      <c r="D154" s="83"/>
      <c r="E154" s="83"/>
    </row>
    <row r="155" ht="15" customHeight="1">
      <c r="A155" s="175">
        <v>41518</v>
      </c>
      <c r="B155" s="79">
        <v>0.74952</v>
      </c>
      <c r="C155" s="79"/>
      <c r="D155" s="83"/>
      <c r="E155" s="83"/>
    </row>
    <row r="156" ht="15" customHeight="1">
      <c r="A156" s="175">
        <v>41548</v>
      </c>
      <c r="B156" s="79">
        <v>0.73349</v>
      </c>
      <c r="C156" s="79"/>
      <c r="D156" s="83"/>
      <c r="E156" s="83"/>
    </row>
    <row r="157" ht="15" customHeight="1">
      <c r="A157" s="175">
        <v>41579</v>
      </c>
      <c r="B157" s="79">
        <v>0.74107</v>
      </c>
      <c r="C157" s="79"/>
      <c r="D157" s="83"/>
      <c r="E157" s="83"/>
    </row>
    <row r="158" ht="15" customHeight="1">
      <c r="A158" s="175">
        <v>41609</v>
      </c>
      <c r="B158" s="79">
        <v>0.73029</v>
      </c>
      <c r="C158" s="79"/>
      <c r="D158" s="83"/>
      <c r="E158" s="83"/>
    </row>
    <row r="159" ht="15" customHeight="1">
      <c r="A159" s="175">
        <v>41640</v>
      </c>
      <c r="B159" s="79">
        <v>0.73353</v>
      </c>
      <c r="C159" s="79"/>
      <c r="D159" s="83"/>
      <c r="E159" s="83"/>
    </row>
    <row r="160" ht="15" customHeight="1">
      <c r="A160" s="175">
        <v>41671</v>
      </c>
      <c r="B160" s="79">
        <v>0.73297</v>
      </c>
      <c r="C160" s="79"/>
      <c r="D160" s="83"/>
      <c r="E160" s="83"/>
    </row>
    <row r="161" ht="15" customHeight="1">
      <c r="A161" s="175">
        <v>41699</v>
      </c>
      <c r="B161" s="79">
        <v>0.72337</v>
      </c>
      <c r="C161" s="79"/>
      <c r="D161" s="83"/>
      <c r="E161" s="83"/>
    </row>
    <row r="162" ht="15" customHeight="1">
      <c r="A162" s="175">
        <v>41730</v>
      </c>
      <c r="B162" s="79">
        <v>0.72436</v>
      </c>
      <c r="C162" s="83"/>
      <c r="D162" s="83"/>
      <c r="E162" s="83"/>
    </row>
    <row r="163" ht="15" customHeight="1">
      <c r="A163" s="175">
        <v>41760</v>
      </c>
      <c r="B163" s="79">
        <v>0.72775</v>
      </c>
      <c r="C163" s="83"/>
      <c r="D163" s="83"/>
      <c r="E163" s="83"/>
    </row>
    <row r="164" ht="15" customHeight="1">
      <c r="A164" s="175">
        <v>41791</v>
      </c>
      <c r="B164" s="79">
        <v>0.7354000000000001</v>
      </c>
      <c r="C164" s="83"/>
      <c r="D164" s="83"/>
      <c r="E164" s="83"/>
    </row>
    <row r="165" ht="15" customHeight="1">
      <c r="A165" s="175">
        <v>41821</v>
      </c>
      <c r="B165" s="79">
        <v>0.73804</v>
      </c>
      <c r="C165" s="83"/>
      <c r="D165" s="83"/>
      <c r="E165" s="83"/>
    </row>
    <row r="166" ht="15" customHeight="1">
      <c r="A166" s="175">
        <v>41852</v>
      </c>
      <c r="B166" s="79">
        <v>0.75035</v>
      </c>
      <c r="C166" s="83"/>
      <c r="D166" s="83"/>
      <c r="E166" s="83"/>
    </row>
    <row r="167" ht="15" customHeight="1">
      <c r="A167" s="175">
        <v>41883</v>
      </c>
      <c r="B167" s="79">
        <v>0.77467</v>
      </c>
      <c r="C167" s="83"/>
      <c r="D167" s="83"/>
      <c r="E167" s="83"/>
    </row>
    <row r="168" ht="15" customHeight="1">
      <c r="A168" s="175">
        <v>41913</v>
      </c>
      <c r="B168" s="79">
        <v>0.78921</v>
      </c>
      <c r="C168" s="83"/>
      <c r="D168" s="83"/>
      <c r="E168" s="83"/>
    </row>
    <row r="169" ht="15" customHeight="1">
      <c r="A169" s="175">
        <v>41944</v>
      </c>
      <c r="B169" s="79">
        <v>0.80157</v>
      </c>
      <c r="C169" s="83"/>
      <c r="D169" s="83"/>
      <c r="E169" s="83"/>
    </row>
    <row r="170" ht="15" customHeight="1">
      <c r="A170" s="175">
        <v>41974</v>
      </c>
      <c r="B170" s="79">
        <v>0.81182</v>
      </c>
      <c r="C170" s="83"/>
      <c r="D170" s="83"/>
      <c r="E170" s="83"/>
    </row>
    <row r="171" ht="15" customHeight="1">
      <c r="A171" s="175">
        <v>42005</v>
      </c>
      <c r="B171" s="79">
        <v>0.85773</v>
      </c>
      <c r="C171" s="83"/>
      <c r="D171" s="83"/>
      <c r="E171" s="8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X108"/>
  <sheetViews>
    <sheetView workbookViewId="0" showGridLines="0" defaultGridColor="1"/>
  </sheetViews>
  <sheetFormatPr defaultColWidth="8.83333" defaultRowHeight="12.75" customHeight="1" outlineLevelRow="0" outlineLevelCol="0"/>
  <cols>
    <col min="1" max="1" width="9" style="81" customWidth="1"/>
    <col min="2" max="2" width="11.3516" style="81" customWidth="1"/>
    <col min="3" max="3" width="9.35156" style="81" customWidth="1"/>
    <col min="4" max="4" width="10.6719" style="81" customWidth="1"/>
    <col min="5" max="5" width="14.6719" style="81" customWidth="1"/>
    <col min="6" max="6" width="12.6719" style="81" customWidth="1"/>
    <col min="7" max="7" width="11" style="81" customWidth="1"/>
    <col min="8" max="8" width="8.85156" style="81" customWidth="1"/>
    <col min="9" max="9" width="8.85156" style="81" customWidth="1"/>
    <col min="10" max="10" width="8.85156" style="81" customWidth="1"/>
    <col min="11" max="11" width="8.85156" style="81" customWidth="1"/>
    <col min="12" max="12" width="8.85156" style="81" customWidth="1"/>
    <col min="13" max="13" width="8.85156" style="81" customWidth="1"/>
    <col min="14" max="14" width="8.85156" style="81" customWidth="1"/>
    <col min="15" max="15" width="8.85156" style="81" customWidth="1"/>
    <col min="16" max="16" width="8.85156" style="81" customWidth="1"/>
    <col min="17" max="17" width="8.85156" style="81" customWidth="1"/>
    <col min="18" max="18" width="8.85156" style="81" customWidth="1"/>
    <col min="19" max="19" width="8.85156" style="81" customWidth="1"/>
    <col min="20" max="20" width="8.85156" style="81" customWidth="1"/>
    <col min="21" max="21" width="15.1719" style="81" customWidth="1"/>
    <col min="22" max="22" width="15.3516" style="81" customWidth="1"/>
    <col min="23" max="23" width="18.6719" style="81" customWidth="1"/>
    <col min="24" max="24" width="8.85156" style="81" customWidth="1"/>
    <col min="25" max="25" width="11.1719" style="81" customWidth="1"/>
    <col min="26" max="26" width="13.3516" style="81" customWidth="1"/>
    <col min="27" max="27" width="7.85156" style="81" customWidth="1"/>
    <col min="28" max="28" width="6.85156" style="81" customWidth="1"/>
    <col min="29" max="29" width="13.5" style="81" customWidth="1"/>
    <col min="30" max="30" width="15.5" style="81" customWidth="1"/>
    <col min="31" max="31" width="5.5" style="81" customWidth="1"/>
    <col min="32" max="32" width="12.3516" style="81" customWidth="1"/>
    <col min="33" max="33" width="15.1719" style="81" customWidth="1"/>
    <col min="34" max="34" width="13.8516" style="81" customWidth="1"/>
    <col min="35" max="35" width="11.3516" style="81" customWidth="1"/>
    <col min="36" max="36" width="10.6719" style="81" customWidth="1"/>
    <col min="37" max="37" width="8.85156" style="81" customWidth="1"/>
    <col min="38" max="38" width="6.85156" style="81" customWidth="1"/>
    <col min="39" max="39" width="29" style="81" customWidth="1"/>
    <col min="40" max="40" width="8.85156" style="81" customWidth="1"/>
    <col min="41" max="41" width="8.85156" style="81" customWidth="1"/>
    <col min="42" max="42" width="8.85156" style="81" customWidth="1"/>
    <col min="43" max="43" width="8.85156" style="81" customWidth="1"/>
    <col min="44" max="44" width="8.85156" style="81" customWidth="1"/>
    <col min="45" max="45" width="8.85156" style="81" customWidth="1"/>
    <col min="46" max="46" width="8.85156" style="81" customWidth="1"/>
    <col min="47" max="47" width="8.85156" style="81" customWidth="1"/>
    <col min="48" max="48" width="8.85156" style="81" customWidth="1"/>
    <col min="49" max="49" width="8.85156" style="81" customWidth="1"/>
    <col min="50" max="50" width="8.85156" style="81" customWidth="1"/>
    <col min="51" max="256" width="8.85156" style="81" customWidth="1"/>
  </cols>
  <sheetData>
    <row r="1" ht="15" customHeight="1">
      <c r="A1" s="2"/>
      <c r="B1" t="s" s="82">
        <v>21</v>
      </c>
      <c r="C1" t="s" s="82">
        <v>22</v>
      </c>
      <c r="D1" t="s" s="82">
        <v>23</v>
      </c>
      <c r="E1" t="s" s="82">
        <v>24</v>
      </c>
      <c r="F1" t="s" s="82">
        <v>25</v>
      </c>
      <c r="G1" t="s" s="82">
        <v>26</v>
      </c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t="s" s="84">
        <v>62</v>
      </c>
      <c r="V1" t="s" s="84">
        <v>63</v>
      </c>
      <c r="W1" t="s" s="84">
        <v>64</v>
      </c>
      <c r="X1" s="83"/>
      <c r="Y1" t="s" s="82">
        <v>65</v>
      </c>
      <c r="Z1" t="s" s="82">
        <v>66</v>
      </c>
      <c r="AA1" t="s" s="82">
        <v>67</v>
      </c>
      <c r="AB1" s="83"/>
      <c r="AC1" t="s" s="82">
        <v>68</v>
      </c>
      <c r="AD1" t="s" s="82">
        <v>69</v>
      </c>
      <c r="AE1" s="85"/>
      <c r="AF1" t="s" s="82">
        <v>70</v>
      </c>
      <c r="AG1" t="s" s="82">
        <v>71</v>
      </c>
      <c r="AH1" s="85"/>
      <c r="AI1" t="s" s="82">
        <v>72</v>
      </c>
      <c r="AJ1" t="s" s="82">
        <v>73</v>
      </c>
      <c r="AK1" s="83"/>
      <c r="AL1" s="85"/>
      <c r="AM1" s="85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t="s" s="84">
        <v>74</v>
      </c>
    </row>
    <row r="2" ht="15" customHeight="1">
      <c r="A2" s="86">
        <v>39083</v>
      </c>
      <c r="B2" s="87">
        <v>2497</v>
      </c>
      <c r="C2" s="87">
        <v>2333</v>
      </c>
      <c r="D2" s="87">
        <v>2527</v>
      </c>
      <c r="E2" s="87">
        <v>1020</v>
      </c>
      <c r="F2" s="87">
        <v>2760</v>
      </c>
      <c r="G2" s="87">
        <v>2840</v>
      </c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8">
        <v>2191</v>
      </c>
      <c r="V2" s="88">
        <v>2240</v>
      </c>
      <c r="W2" s="88">
        <v>1490</v>
      </c>
      <c r="X2" s="83"/>
      <c r="Y2" s="87">
        <v>2342</v>
      </c>
      <c r="Z2" s="87">
        <v>2560</v>
      </c>
      <c r="AA2" s="87">
        <v>2840</v>
      </c>
      <c r="AB2" s="83"/>
      <c r="AC2" s="87">
        <v>2372</v>
      </c>
      <c r="AD2" s="87">
        <v>2496</v>
      </c>
      <c r="AE2" s="2"/>
      <c r="AF2" s="87">
        <v>2386</v>
      </c>
      <c r="AG2" s="87">
        <v>2524</v>
      </c>
      <c r="AH2" s="2"/>
      <c r="AI2" s="89">
        <v>2335.571</v>
      </c>
      <c r="AJ2" s="89">
        <v>2486.253</v>
      </c>
      <c r="AK2" s="83"/>
      <c r="AL2" s="2"/>
      <c r="AM2" s="2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8">
        <v>2975.9695</v>
      </c>
    </row>
    <row r="3" ht="15" customHeight="1">
      <c r="A3" s="86">
        <v>39114</v>
      </c>
      <c r="B3" s="87">
        <v>2505</v>
      </c>
      <c r="C3" s="87">
        <v>2340</v>
      </c>
      <c r="D3" s="87">
        <v>2490</v>
      </c>
      <c r="E3" s="87">
        <v>1050</v>
      </c>
      <c r="F3" s="87">
        <v>2755</v>
      </c>
      <c r="G3" s="87">
        <v>2835</v>
      </c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8">
        <v>2332</v>
      </c>
      <c r="V3" s="88">
        <v>2389</v>
      </c>
      <c r="W3" s="88">
        <v>1548</v>
      </c>
      <c r="X3" s="83"/>
      <c r="Y3" s="87">
        <v>2385</v>
      </c>
      <c r="Z3" s="87">
        <v>2560</v>
      </c>
      <c r="AA3" s="87">
        <v>2835</v>
      </c>
      <c r="AB3" s="83"/>
      <c r="AC3" s="87">
        <v>2413</v>
      </c>
      <c r="AD3" s="87">
        <v>2495</v>
      </c>
      <c r="AE3" s="2"/>
      <c r="AF3" s="87">
        <v>2400</v>
      </c>
      <c r="AG3" s="87">
        <v>2473</v>
      </c>
      <c r="AH3" s="2"/>
      <c r="AI3" s="89">
        <v>2368.3568</v>
      </c>
      <c r="AJ3" s="89">
        <v>2458.2944</v>
      </c>
      <c r="AK3" s="83"/>
      <c r="AL3" s="2"/>
      <c r="AM3" s="2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8">
        <v>2960.446</v>
      </c>
    </row>
    <row r="4" ht="15" customHeight="1">
      <c r="A4" s="86">
        <v>39142</v>
      </c>
      <c r="B4" s="87">
        <v>2583</v>
      </c>
      <c r="C4" s="87">
        <v>2503</v>
      </c>
      <c r="D4" s="87">
        <v>2548</v>
      </c>
      <c r="E4" s="87">
        <v>1230</v>
      </c>
      <c r="F4" s="87">
        <v>2718</v>
      </c>
      <c r="G4" s="87">
        <v>2860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8">
        <v>2435</v>
      </c>
      <c r="V4" s="88">
        <v>2505</v>
      </c>
      <c r="W4" s="88">
        <v>1548</v>
      </c>
      <c r="X4" s="83"/>
      <c r="Y4" s="87">
        <v>2588</v>
      </c>
      <c r="Z4" s="87">
        <v>2613</v>
      </c>
      <c r="AA4" s="87">
        <v>2860</v>
      </c>
      <c r="AB4" s="83"/>
      <c r="AC4" s="87">
        <v>2650</v>
      </c>
      <c r="AD4" s="87">
        <v>2609</v>
      </c>
      <c r="AE4" s="2"/>
      <c r="AF4" s="87">
        <v>2605</v>
      </c>
      <c r="AG4" s="87">
        <v>2518</v>
      </c>
      <c r="AH4" s="2"/>
      <c r="AI4" s="89">
        <v>2501.091</v>
      </c>
      <c r="AJ4" s="89">
        <v>2442.2418</v>
      </c>
      <c r="AK4" s="83"/>
      <c r="AL4" s="2"/>
      <c r="AM4" s="2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8">
        <v>2905.67925</v>
      </c>
    </row>
    <row r="5" ht="15" customHeight="1">
      <c r="A5" s="86">
        <v>39173</v>
      </c>
      <c r="B5" s="87">
        <v>2870</v>
      </c>
      <c r="C5" s="87">
        <v>2850</v>
      </c>
      <c r="D5" s="87">
        <v>2662</v>
      </c>
      <c r="E5" s="87">
        <v>1260</v>
      </c>
      <c r="F5" s="87">
        <v>2726</v>
      </c>
      <c r="G5" s="87">
        <v>2866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8">
        <v>2850</v>
      </c>
      <c r="V5" s="88">
        <v>2850</v>
      </c>
      <c r="W5" s="88">
        <v>1610</v>
      </c>
      <c r="X5" s="83"/>
      <c r="Y5" s="87">
        <v>2923</v>
      </c>
      <c r="Z5" s="87">
        <v>2733</v>
      </c>
      <c r="AA5" s="87">
        <v>2866</v>
      </c>
      <c r="AB5" s="83"/>
      <c r="AC5" s="87">
        <v>3041</v>
      </c>
      <c r="AD5" s="87">
        <v>2768</v>
      </c>
      <c r="AE5" s="2"/>
      <c r="AF5" s="87">
        <v>2998</v>
      </c>
      <c r="AG5" s="87">
        <v>2608</v>
      </c>
      <c r="AH5" s="2"/>
      <c r="AI5" s="89">
        <v>2795.869</v>
      </c>
      <c r="AJ5" s="89">
        <v>2648.718</v>
      </c>
      <c r="AK5" s="83"/>
      <c r="AL5" s="2"/>
      <c r="AM5" s="2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8">
        <v>2906.23225</v>
      </c>
    </row>
    <row r="6" ht="15" customHeight="1">
      <c r="A6" s="86">
        <v>39203</v>
      </c>
      <c r="B6" s="87">
        <v>3180</v>
      </c>
      <c r="C6" s="87">
        <v>3225</v>
      </c>
      <c r="D6" s="87">
        <v>2798</v>
      </c>
      <c r="E6" s="87">
        <v>1250</v>
      </c>
      <c r="F6" s="87">
        <v>2748</v>
      </c>
      <c r="G6" s="87">
        <v>2865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8">
        <v>2977</v>
      </c>
      <c r="V6" s="88">
        <v>3106</v>
      </c>
      <c r="W6" s="88">
        <v>1627</v>
      </c>
      <c r="X6" s="83"/>
      <c r="Y6" s="87">
        <v>3394</v>
      </c>
      <c r="Z6" s="87">
        <v>2866</v>
      </c>
      <c r="AA6" s="87">
        <v>2865</v>
      </c>
      <c r="AB6" s="83"/>
      <c r="AC6" s="87">
        <v>3415</v>
      </c>
      <c r="AD6" s="87">
        <v>2977</v>
      </c>
      <c r="AE6" s="2"/>
      <c r="AF6" s="87">
        <v>3460</v>
      </c>
      <c r="AG6" s="87">
        <v>2706</v>
      </c>
      <c r="AH6" s="2"/>
      <c r="AI6" s="89">
        <v>2935.98</v>
      </c>
      <c r="AJ6" s="89">
        <v>2789.181</v>
      </c>
      <c r="AK6" s="83"/>
      <c r="AL6" s="2"/>
      <c r="AM6" s="2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8">
        <v>2908.08819</v>
      </c>
    </row>
    <row r="7" ht="15" customHeight="1">
      <c r="A7" s="86">
        <v>39234</v>
      </c>
      <c r="B7" s="87">
        <v>3483</v>
      </c>
      <c r="C7" s="87">
        <v>3538</v>
      </c>
      <c r="D7" s="87">
        <v>3015</v>
      </c>
      <c r="E7" s="87">
        <v>1180</v>
      </c>
      <c r="F7" s="87">
        <v>2820</v>
      </c>
      <c r="G7" s="87">
        <v>2883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8">
        <v>3287</v>
      </c>
      <c r="V7" s="88">
        <v>3576</v>
      </c>
      <c r="W7" s="88">
        <v>1909</v>
      </c>
      <c r="X7" s="83"/>
      <c r="Y7" s="87">
        <v>3618</v>
      </c>
      <c r="Z7" s="87">
        <v>3050</v>
      </c>
      <c r="AA7" s="87">
        <v>2883</v>
      </c>
      <c r="AB7" s="83"/>
      <c r="AC7" s="87">
        <v>3763</v>
      </c>
      <c r="AD7" s="87">
        <v>3419</v>
      </c>
      <c r="AE7" s="2"/>
      <c r="AF7" s="87">
        <v>3883</v>
      </c>
      <c r="AG7" s="87">
        <v>2925</v>
      </c>
      <c r="AH7" s="2"/>
      <c r="AI7" s="89">
        <v>3180.839</v>
      </c>
      <c r="AJ7" s="89">
        <v>3402.758</v>
      </c>
      <c r="AK7" s="83"/>
      <c r="AL7" s="2"/>
      <c r="AM7" s="2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8">
        <v>3254.812</v>
      </c>
    </row>
    <row r="8" ht="15" customHeight="1">
      <c r="A8" s="86">
        <v>39264</v>
      </c>
      <c r="B8" s="87">
        <v>3594</v>
      </c>
      <c r="C8" s="87">
        <v>3720</v>
      </c>
      <c r="D8" s="87">
        <v>3426</v>
      </c>
      <c r="E8" s="87">
        <v>1160</v>
      </c>
      <c r="F8" s="87">
        <v>2942</v>
      </c>
      <c r="G8" s="87">
        <v>3006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8">
        <v>3390</v>
      </c>
      <c r="V8" s="88">
        <v>3755</v>
      </c>
      <c r="W8" s="88">
        <v>2278</v>
      </c>
      <c r="X8" s="83"/>
      <c r="Y8" s="87">
        <v>3755</v>
      </c>
      <c r="Z8" s="87">
        <v>3543</v>
      </c>
      <c r="AA8" s="87">
        <v>3006</v>
      </c>
      <c r="AB8" s="83"/>
      <c r="AC8" s="87">
        <v>3913</v>
      </c>
      <c r="AD8" s="87">
        <v>3994</v>
      </c>
      <c r="AE8" s="2"/>
      <c r="AF8" s="87">
        <v>4000</v>
      </c>
      <c r="AG8" s="87">
        <v>3338</v>
      </c>
      <c r="AH8" s="2"/>
      <c r="AI8" s="89">
        <v>3410.21</v>
      </c>
      <c r="AJ8" s="89">
        <v>3706.75</v>
      </c>
      <c r="AK8" s="83"/>
      <c r="AL8" s="2"/>
      <c r="AM8" s="2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8">
        <v>3911.3626</v>
      </c>
    </row>
    <row r="9" ht="15" customHeight="1">
      <c r="A9" s="86">
        <v>39295</v>
      </c>
      <c r="B9" s="87">
        <v>3863</v>
      </c>
      <c r="C9" s="87">
        <v>3805</v>
      </c>
      <c r="D9" s="87">
        <v>3880</v>
      </c>
      <c r="E9" s="87">
        <v>1050</v>
      </c>
      <c r="F9" s="87">
        <v>3038</v>
      </c>
      <c r="G9" s="87">
        <v>3360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8">
        <v>3489</v>
      </c>
      <c r="V9" s="88">
        <v>3734</v>
      </c>
      <c r="W9" s="88">
        <v>2595</v>
      </c>
      <c r="X9" s="83"/>
      <c r="Y9" s="87">
        <v>3810</v>
      </c>
      <c r="Z9" s="87">
        <v>4130</v>
      </c>
      <c r="AA9" s="87">
        <v>3360</v>
      </c>
      <c r="AB9" s="83"/>
      <c r="AC9" s="87">
        <v>3970</v>
      </c>
      <c r="AD9" s="87">
        <v>4326</v>
      </c>
      <c r="AE9" s="2"/>
      <c r="AF9" s="87">
        <v>4040</v>
      </c>
      <c r="AG9" s="87">
        <v>3830</v>
      </c>
      <c r="AH9" s="2"/>
      <c r="AI9" s="89">
        <v>3543.48</v>
      </c>
      <c r="AJ9" s="89">
        <v>4281.705</v>
      </c>
      <c r="AK9" s="83"/>
      <c r="AL9" s="2"/>
      <c r="AM9" s="2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8">
        <v>4227.07635</v>
      </c>
    </row>
    <row r="10" ht="15" customHeight="1">
      <c r="A10" s="86">
        <v>39326</v>
      </c>
      <c r="B10" s="87">
        <v>3892</v>
      </c>
      <c r="C10" s="87">
        <v>3754</v>
      </c>
      <c r="D10" s="87">
        <v>4080</v>
      </c>
      <c r="E10" s="87">
        <v>880</v>
      </c>
      <c r="F10" s="87">
        <v>3282</v>
      </c>
      <c r="G10" s="87">
        <v>3812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8">
        <v>3417</v>
      </c>
      <c r="V10" s="88">
        <v>3560</v>
      </c>
      <c r="W10" s="88">
        <v>2661</v>
      </c>
      <c r="X10" s="83"/>
      <c r="Y10" s="87">
        <v>3810</v>
      </c>
      <c r="Z10" s="87">
        <v>4360</v>
      </c>
      <c r="AA10" s="87">
        <v>3812</v>
      </c>
      <c r="AB10" s="83"/>
      <c r="AC10" s="87">
        <v>3925</v>
      </c>
      <c r="AD10" s="87">
        <v>4486</v>
      </c>
      <c r="AE10" s="2"/>
      <c r="AF10" s="87">
        <v>3900</v>
      </c>
      <c r="AG10" s="87">
        <v>4133</v>
      </c>
      <c r="AH10" s="2"/>
      <c r="AI10" s="89">
        <v>3782.012</v>
      </c>
      <c r="AJ10" s="89">
        <v>4800.246</v>
      </c>
      <c r="AK10" s="83"/>
      <c r="AL10" s="2"/>
      <c r="AM10" s="2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8">
        <v>4654.784</v>
      </c>
    </row>
    <row r="11" ht="15" customHeight="1">
      <c r="A11" s="86">
        <v>39356</v>
      </c>
      <c r="B11" s="87">
        <v>3873</v>
      </c>
      <c r="C11" s="87">
        <v>3563</v>
      </c>
      <c r="D11" s="87">
        <v>4168</v>
      </c>
      <c r="E11" s="87">
        <v>740</v>
      </c>
      <c r="F11" s="87">
        <v>3585</v>
      </c>
      <c r="G11" s="87">
        <v>3948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8">
        <v>3480</v>
      </c>
      <c r="V11" s="88">
        <v>3497</v>
      </c>
      <c r="W11" s="88">
        <v>2671</v>
      </c>
      <c r="X11" s="83"/>
      <c r="Y11" s="87">
        <v>3536</v>
      </c>
      <c r="Z11" s="87">
        <v>4358</v>
      </c>
      <c r="AA11" s="87">
        <v>3948</v>
      </c>
      <c r="AB11" s="83"/>
      <c r="AC11" s="87">
        <v>3620</v>
      </c>
      <c r="AD11" s="87">
        <v>4367</v>
      </c>
      <c r="AE11" s="2"/>
      <c r="AF11" s="87">
        <v>3650</v>
      </c>
      <c r="AG11" s="87">
        <v>4150</v>
      </c>
      <c r="AH11" s="2"/>
      <c r="AI11" s="89">
        <v>3735.446</v>
      </c>
      <c r="AJ11" s="89">
        <v>4453.800999999999</v>
      </c>
      <c r="AK11" s="83"/>
      <c r="AL11" s="2"/>
      <c r="AM11" s="2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8">
        <v>4580.231479999999</v>
      </c>
    </row>
    <row r="12" ht="15" customHeight="1">
      <c r="A12" s="86">
        <v>39387</v>
      </c>
      <c r="B12" s="87">
        <v>3640</v>
      </c>
      <c r="C12" s="87">
        <v>3190</v>
      </c>
      <c r="D12" s="87">
        <v>3965</v>
      </c>
      <c r="E12" s="87">
        <v>640</v>
      </c>
      <c r="F12" s="87">
        <v>3895</v>
      </c>
      <c r="G12" s="87">
        <v>4048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8">
        <v>3321</v>
      </c>
      <c r="V12" s="88">
        <v>3355</v>
      </c>
      <c r="W12" s="88">
        <v>2895</v>
      </c>
      <c r="X12" s="83"/>
      <c r="Y12" s="87">
        <v>3080</v>
      </c>
      <c r="Z12" s="87">
        <v>4100</v>
      </c>
      <c r="AA12" s="87">
        <v>4048</v>
      </c>
      <c r="AB12" s="83"/>
      <c r="AC12" s="87">
        <v>3163</v>
      </c>
      <c r="AD12" s="87">
        <v>3850</v>
      </c>
      <c r="AE12" s="2"/>
      <c r="AF12" s="87">
        <v>3125</v>
      </c>
      <c r="AG12" s="87">
        <v>4075</v>
      </c>
      <c r="AH12" s="2"/>
      <c r="AI12" s="89">
        <v>3533.975</v>
      </c>
      <c r="AJ12" s="89">
        <v>3604.6545</v>
      </c>
      <c r="AK12" s="83"/>
      <c r="AL12" s="2"/>
      <c r="AM12" s="2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8">
        <v>4471.18517</v>
      </c>
    </row>
    <row r="13" ht="15" customHeight="1">
      <c r="A13" s="86">
        <v>39417</v>
      </c>
      <c r="B13" s="87">
        <v>3284</v>
      </c>
      <c r="C13" s="87">
        <v>2892</v>
      </c>
      <c r="D13" s="87">
        <v>3430</v>
      </c>
      <c r="E13" s="87">
        <v>570</v>
      </c>
      <c r="F13" s="87">
        <v>3814</v>
      </c>
      <c r="G13" s="87">
        <v>3982</v>
      </c>
      <c r="H13" s="83"/>
      <c r="I13" s="88">
        <f>AVERAGE(B2:B13)</f>
        <v>3272</v>
      </c>
      <c r="J13" s="88">
        <f>AVERAGE(C2:C13)</f>
        <v>3142.75</v>
      </c>
      <c r="K13" s="88">
        <f>AVERAGE(D2:D13)</f>
        <v>3249.083333333333</v>
      </c>
      <c r="L13" s="88">
        <f>AVERAGE(E2:E13)</f>
        <v>1002.5</v>
      </c>
      <c r="M13" s="88">
        <f>AVERAGE(F2:F13)</f>
        <v>3090.25</v>
      </c>
      <c r="N13" s="88">
        <f>AVERAGE(G2:G13)</f>
        <v>3275.416666666667</v>
      </c>
      <c r="O13" s="83"/>
      <c r="P13" s="83"/>
      <c r="Q13" s="83"/>
      <c r="R13" s="83"/>
      <c r="S13" s="83"/>
      <c r="T13" s="83"/>
      <c r="U13" s="88">
        <v>3294</v>
      </c>
      <c r="V13" s="88">
        <v>3173</v>
      </c>
      <c r="W13" s="88">
        <v>2779</v>
      </c>
      <c r="X13" s="83"/>
      <c r="Y13" s="87">
        <v>2733</v>
      </c>
      <c r="Z13" s="87">
        <v>3627</v>
      </c>
      <c r="AA13" s="87">
        <v>3982</v>
      </c>
      <c r="AB13" s="83"/>
      <c r="AC13" s="87">
        <v>2942</v>
      </c>
      <c r="AD13" s="87">
        <v>3300</v>
      </c>
      <c r="AE13" s="2"/>
      <c r="AF13" s="87">
        <v>2983</v>
      </c>
      <c r="AG13" s="87">
        <v>3677</v>
      </c>
      <c r="AH13" s="2"/>
      <c r="AI13" s="89">
        <v>3260.249</v>
      </c>
      <c r="AJ13" s="89">
        <v>2913.414</v>
      </c>
      <c r="AK13" s="83"/>
      <c r="AL13" s="2"/>
      <c r="AM13" s="2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8">
        <v>4180.05542</v>
      </c>
    </row>
    <row r="14" ht="15" customHeight="1">
      <c r="A14" s="86">
        <v>39448</v>
      </c>
      <c r="B14" s="87">
        <v>3023</v>
      </c>
      <c r="C14" s="87">
        <v>2560</v>
      </c>
      <c r="D14" s="87">
        <v>2945</v>
      </c>
      <c r="E14" s="87">
        <v>550</v>
      </c>
      <c r="F14" s="87">
        <v>3713</v>
      </c>
      <c r="G14" s="87">
        <v>3783</v>
      </c>
      <c r="H14" s="83"/>
      <c r="I14" s="88">
        <f>AVERAGE(B3:B14)</f>
        <v>3315.833333333333</v>
      </c>
      <c r="J14" s="88">
        <f>AVERAGE(C3:C14)</f>
        <v>3161.666666666667</v>
      </c>
      <c r="K14" s="88">
        <f>AVERAGE(D3:D14)</f>
        <v>3283.916666666667</v>
      </c>
      <c r="L14" s="88">
        <f>AVERAGE(E3:E14)</f>
        <v>963.3333333333334</v>
      </c>
      <c r="M14" s="88">
        <f>AVERAGE(F3:F14)</f>
        <v>3169.666666666667</v>
      </c>
      <c r="N14" s="88">
        <f>AVERAGE(G3:G14)</f>
        <v>3354</v>
      </c>
      <c r="O14" s="83"/>
      <c r="P14" s="83"/>
      <c r="Q14" s="83"/>
      <c r="R14" s="83"/>
      <c r="S14" s="83"/>
      <c r="T14" s="83"/>
      <c r="U14" s="88">
        <v>3100</v>
      </c>
      <c r="V14" s="88">
        <v>2881</v>
      </c>
      <c r="W14" s="88">
        <v>2729</v>
      </c>
      <c r="X14" s="83"/>
      <c r="Y14" s="87">
        <v>2355</v>
      </c>
      <c r="Z14" s="87">
        <v>2825</v>
      </c>
      <c r="AA14" s="87">
        <v>3783</v>
      </c>
      <c r="AB14" s="83"/>
      <c r="AC14" s="87">
        <v>2625</v>
      </c>
      <c r="AD14" s="87">
        <v>2910</v>
      </c>
      <c r="AE14" s="2"/>
      <c r="AF14" s="87">
        <v>2413</v>
      </c>
      <c r="AG14" s="87">
        <v>2898</v>
      </c>
      <c r="AH14" s="2"/>
      <c r="AI14" s="89">
        <v>3014.955</v>
      </c>
      <c r="AJ14" s="89">
        <v>2813.958</v>
      </c>
      <c r="AK14" s="83"/>
      <c r="AL14" s="2"/>
      <c r="AM14" s="2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8">
        <v>3986.4405</v>
      </c>
    </row>
    <row r="15" ht="15" customHeight="1">
      <c r="A15" s="86">
        <v>39479</v>
      </c>
      <c r="B15" s="87">
        <v>3013</v>
      </c>
      <c r="C15" s="87">
        <v>2515</v>
      </c>
      <c r="D15" s="87">
        <v>2943</v>
      </c>
      <c r="E15" s="87">
        <v>450</v>
      </c>
      <c r="F15" s="87">
        <v>3693</v>
      </c>
      <c r="G15" s="87">
        <v>3690</v>
      </c>
      <c r="H15" s="83"/>
      <c r="I15" s="88">
        <f>AVERAGE(B4:B15)</f>
        <v>3358.166666666667</v>
      </c>
      <c r="J15" s="88">
        <f>AVERAGE(C4:C15)</f>
        <v>3176.25</v>
      </c>
      <c r="K15" s="88">
        <f>AVERAGE(D4:D15)</f>
        <v>3321.666666666667</v>
      </c>
      <c r="L15" s="88">
        <f>AVERAGE(E4:E15)</f>
        <v>913.3333333333334</v>
      </c>
      <c r="M15" s="88">
        <f>AVERAGE(F4:F15)</f>
        <v>3247.833333333333</v>
      </c>
      <c r="N15" s="88">
        <f>AVERAGE(G4:G15)</f>
        <v>3425.25</v>
      </c>
      <c r="O15" s="83"/>
      <c r="P15" s="83"/>
      <c r="Q15" s="83"/>
      <c r="R15" s="83"/>
      <c r="S15" s="83"/>
      <c r="T15" s="83"/>
      <c r="U15" s="88">
        <v>2965</v>
      </c>
      <c r="V15" s="88">
        <v>2690</v>
      </c>
      <c r="W15" s="88">
        <v>2668</v>
      </c>
      <c r="X15" s="83"/>
      <c r="Y15" s="87">
        <v>2308</v>
      </c>
      <c r="Z15" s="87">
        <v>2900</v>
      </c>
      <c r="AA15" s="87">
        <v>3690</v>
      </c>
      <c r="AB15" s="83"/>
      <c r="AC15" s="87">
        <v>2531</v>
      </c>
      <c r="AD15" s="87">
        <v>2973</v>
      </c>
      <c r="AE15" s="2"/>
      <c r="AF15" s="87">
        <v>2450</v>
      </c>
      <c r="AG15" s="87">
        <v>2865</v>
      </c>
      <c r="AH15" s="2"/>
      <c r="AI15" s="89">
        <v>2867.0035</v>
      </c>
      <c r="AJ15" s="89">
        <v>2933.678</v>
      </c>
      <c r="AK15" s="83"/>
      <c r="AL15" s="2"/>
      <c r="AM15" s="2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8">
        <v>3967.13275</v>
      </c>
    </row>
    <row r="16" ht="15" customHeight="1">
      <c r="A16" s="86">
        <v>39508</v>
      </c>
      <c r="B16" s="87">
        <v>3006</v>
      </c>
      <c r="C16" s="87">
        <v>2406</v>
      </c>
      <c r="D16" s="87">
        <v>2844</v>
      </c>
      <c r="E16" s="87">
        <v>360</v>
      </c>
      <c r="F16" s="87">
        <v>3624</v>
      </c>
      <c r="G16" s="87">
        <v>3500</v>
      </c>
      <c r="H16" s="83"/>
      <c r="I16" s="88">
        <f>AVERAGE(B5:B16)</f>
        <v>3393.416666666667</v>
      </c>
      <c r="J16" s="88">
        <f>AVERAGE(C5:C16)</f>
        <v>3168.166666666667</v>
      </c>
      <c r="K16" s="88">
        <f>AVERAGE(D5:D16)</f>
        <v>3346.333333333333</v>
      </c>
      <c r="L16" s="88">
        <f>AVERAGE(E5:E16)</f>
        <v>840.8333333333334</v>
      </c>
      <c r="M16" s="88">
        <f>AVERAGE(F5:F16)</f>
        <v>3323.333333333333</v>
      </c>
      <c r="N16" s="88">
        <f>AVERAGE(G5:G16)</f>
        <v>3478.583333333333</v>
      </c>
      <c r="O16" s="83"/>
      <c r="P16" s="83"/>
      <c r="Q16" s="83"/>
      <c r="R16" s="83"/>
      <c r="S16" s="83"/>
      <c r="T16" s="83"/>
      <c r="U16" s="88">
        <v>3008</v>
      </c>
      <c r="V16" s="88">
        <v>2390</v>
      </c>
      <c r="W16" s="88">
        <v>2596</v>
      </c>
      <c r="X16" s="83"/>
      <c r="Y16" s="87">
        <v>2200</v>
      </c>
      <c r="Z16" s="87">
        <v>2843</v>
      </c>
      <c r="AA16" s="87">
        <v>3500</v>
      </c>
      <c r="AB16" s="83"/>
      <c r="AC16" s="87">
        <v>2400</v>
      </c>
      <c r="AD16" s="87">
        <v>2800</v>
      </c>
      <c r="AE16" s="2"/>
      <c r="AF16" s="87">
        <v>2400</v>
      </c>
      <c r="AG16" s="87">
        <v>2793</v>
      </c>
      <c r="AH16" s="2"/>
      <c r="AI16" s="89">
        <v>2714.313</v>
      </c>
      <c r="AJ16" s="89">
        <v>2778.9395</v>
      </c>
      <c r="AK16" s="83"/>
      <c r="AL16" s="2"/>
      <c r="AM16" s="2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8">
        <v>3748.337</v>
      </c>
    </row>
    <row r="17" ht="15" customHeight="1">
      <c r="A17" s="86">
        <v>39539</v>
      </c>
      <c r="B17" s="87">
        <v>2895</v>
      </c>
      <c r="C17" s="87">
        <v>2308</v>
      </c>
      <c r="D17" s="87">
        <v>2733</v>
      </c>
      <c r="E17" s="87">
        <v>420</v>
      </c>
      <c r="F17" s="87">
        <v>3520</v>
      </c>
      <c r="G17" s="87">
        <v>3250</v>
      </c>
      <c r="H17" s="83"/>
      <c r="I17" s="88">
        <f>AVERAGE(B6:B17)</f>
        <v>3395.5</v>
      </c>
      <c r="J17" s="88">
        <f>AVERAGE(C6:C17)</f>
        <v>3123</v>
      </c>
      <c r="K17" s="88">
        <f>AVERAGE(D6:D17)</f>
        <v>3352.25</v>
      </c>
      <c r="L17" s="88">
        <f>AVERAGE(E6:E17)</f>
        <v>770.8333333333334</v>
      </c>
      <c r="M17" s="88">
        <f>AVERAGE(F6:F17)</f>
        <v>3389.5</v>
      </c>
      <c r="N17" s="88">
        <f>AVERAGE(G6:G17)</f>
        <v>3510.583333333333</v>
      </c>
      <c r="O17" s="83"/>
      <c r="P17" s="83"/>
      <c r="Q17" s="83"/>
      <c r="R17" s="83"/>
      <c r="S17" s="83"/>
      <c r="T17" s="83"/>
      <c r="U17" s="88">
        <v>2919</v>
      </c>
      <c r="V17" s="88">
        <v>2246</v>
      </c>
      <c r="W17" s="88">
        <v>2534</v>
      </c>
      <c r="X17" s="83"/>
      <c r="Y17" s="87">
        <v>2182</v>
      </c>
      <c r="Z17" s="87">
        <v>2724</v>
      </c>
      <c r="AA17" s="87">
        <v>3250</v>
      </c>
      <c r="AB17" s="83"/>
      <c r="AC17" s="87">
        <v>2290</v>
      </c>
      <c r="AD17" s="87">
        <v>2698</v>
      </c>
      <c r="AE17" s="2"/>
      <c r="AF17" s="87">
        <v>2300</v>
      </c>
      <c r="AG17" s="87">
        <v>2666</v>
      </c>
      <c r="AH17" s="2"/>
      <c r="AI17" s="89">
        <v>2516.42</v>
      </c>
      <c r="AJ17" s="89">
        <v>2705.1515</v>
      </c>
      <c r="AK17" s="83"/>
      <c r="AL17" s="2"/>
      <c r="AM17" s="2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8">
        <v>3648.809</v>
      </c>
    </row>
    <row r="18" ht="15" customHeight="1">
      <c r="A18" s="86">
        <v>39569</v>
      </c>
      <c r="B18" s="87">
        <v>2845</v>
      </c>
      <c r="C18" s="87">
        <v>2278</v>
      </c>
      <c r="D18" s="87">
        <v>2705</v>
      </c>
      <c r="E18" s="87">
        <v>540</v>
      </c>
      <c r="F18" s="87">
        <v>3538</v>
      </c>
      <c r="G18" s="87">
        <v>3135</v>
      </c>
      <c r="H18" s="83"/>
      <c r="I18" s="88">
        <f>AVERAGE(B7:B18)</f>
        <v>3367.583333333333</v>
      </c>
      <c r="J18" s="88">
        <f>AVERAGE(C7:C18)</f>
        <v>3044.083333333333</v>
      </c>
      <c r="K18" s="88">
        <f>AVERAGE(D7:D18)</f>
        <v>3344.5</v>
      </c>
      <c r="L18" s="88">
        <f>AVERAGE(E7:E18)</f>
        <v>711.6666666666666</v>
      </c>
      <c r="M18" s="88">
        <f>AVERAGE(F7:F18)</f>
        <v>3455.333333333333</v>
      </c>
      <c r="N18" s="88">
        <f>AVERAGE(G7:G18)</f>
        <v>3533.083333333333</v>
      </c>
      <c r="O18" s="83"/>
      <c r="P18" s="83"/>
      <c r="Q18" s="83"/>
      <c r="R18" s="83"/>
      <c r="S18" s="83"/>
      <c r="T18" s="83"/>
      <c r="U18" s="88">
        <v>2891</v>
      </c>
      <c r="V18" s="88">
        <v>2233</v>
      </c>
      <c r="W18" s="88">
        <v>2522</v>
      </c>
      <c r="X18" s="83"/>
      <c r="Y18" s="87">
        <v>2225</v>
      </c>
      <c r="Z18" s="87">
        <v>2648</v>
      </c>
      <c r="AA18" s="87">
        <v>3135</v>
      </c>
      <c r="AB18" s="83"/>
      <c r="AC18" s="87">
        <v>2334</v>
      </c>
      <c r="AD18" s="87">
        <v>2653</v>
      </c>
      <c r="AE18" s="2"/>
      <c r="AF18" s="87">
        <v>2375</v>
      </c>
      <c r="AG18" s="87">
        <v>2615</v>
      </c>
      <c r="AH18" s="2"/>
      <c r="AI18" s="89">
        <v>2653.686</v>
      </c>
      <c r="AJ18" s="89">
        <v>2811.6435</v>
      </c>
      <c r="AK18" s="83"/>
      <c r="AL18" s="2"/>
      <c r="AM18" s="2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8">
        <v>3696.2055</v>
      </c>
    </row>
    <row r="19" ht="15" customHeight="1">
      <c r="A19" s="86">
        <v>39600</v>
      </c>
      <c r="B19" s="87">
        <v>2874</v>
      </c>
      <c r="C19" s="87">
        <v>2444</v>
      </c>
      <c r="D19" s="87">
        <v>2774</v>
      </c>
      <c r="E19" s="87">
        <v>560</v>
      </c>
      <c r="F19" s="87">
        <v>3494</v>
      </c>
      <c r="G19" s="87">
        <v>3168</v>
      </c>
      <c r="H19" s="83"/>
      <c r="I19" s="88">
        <f>AVERAGE(B8:B19)</f>
        <v>3316.833333333333</v>
      </c>
      <c r="J19" s="88">
        <f>AVERAGE(C8:C19)</f>
        <v>2952.916666666667</v>
      </c>
      <c r="K19" s="88">
        <f>AVERAGE(D8:D19)</f>
        <v>3324.416666666667</v>
      </c>
      <c r="L19" s="88">
        <f>AVERAGE(E8:E19)</f>
        <v>660</v>
      </c>
      <c r="M19" s="88">
        <f>AVERAGE(F8:F19)</f>
        <v>3511.5</v>
      </c>
      <c r="N19" s="88">
        <f>AVERAGE(G8:G19)</f>
        <v>3556.833333333333</v>
      </c>
      <c r="O19" s="83"/>
      <c r="P19" s="83"/>
      <c r="Q19" s="83"/>
      <c r="R19" s="83"/>
      <c r="S19" s="83"/>
      <c r="T19" s="83"/>
      <c r="U19" s="88">
        <v>2786</v>
      </c>
      <c r="V19" s="88">
        <v>2201</v>
      </c>
      <c r="W19" s="88">
        <v>2541</v>
      </c>
      <c r="X19" s="83"/>
      <c r="Y19" s="87">
        <v>2453</v>
      </c>
      <c r="Z19" s="87">
        <v>2750</v>
      </c>
      <c r="AA19" s="87">
        <v>3168</v>
      </c>
      <c r="AB19" s="83"/>
      <c r="AC19" s="87">
        <v>2544</v>
      </c>
      <c r="AD19" s="87">
        <v>2855</v>
      </c>
      <c r="AE19" s="2"/>
      <c r="AF19" s="87">
        <v>2538</v>
      </c>
      <c r="AG19" s="87">
        <v>2688</v>
      </c>
      <c r="AH19" s="2"/>
      <c r="AI19" s="89">
        <v>2679.4468</v>
      </c>
      <c r="AJ19" s="89">
        <v>2906.947</v>
      </c>
      <c r="AK19" s="83"/>
      <c r="AL19" s="2"/>
      <c r="AM19" s="2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8">
        <v>3696.87825</v>
      </c>
    </row>
    <row r="20" ht="15" customHeight="1">
      <c r="A20" s="86">
        <v>39630</v>
      </c>
      <c r="B20" s="87">
        <v>2905</v>
      </c>
      <c r="C20" s="87">
        <v>2493</v>
      </c>
      <c r="D20" s="87">
        <v>2900</v>
      </c>
      <c r="E20" s="87">
        <v>410</v>
      </c>
      <c r="F20" s="87">
        <v>3490</v>
      </c>
      <c r="G20" s="87">
        <v>3590</v>
      </c>
      <c r="H20" s="83"/>
      <c r="I20" s="88">
        <f>AVERAGE(B9:B20)</f>
        <v>3259.416666666667</v>
      </c>
      <c r="J20" s="88">
        <f>AVERAGE(C9:C20)</f>
        <v>2850.666666666667</v>
      </c>
      <c r="K20" s="88">
        <f>AVERAGE(D9:D20)</f>
        <v>3280.583333333333</v>
      </c>
      <c r="L20" s="88">
        <f>AVERAGE(E9:E20)</f>
        <v>597.5</v>
      </c>
      <c r="M20" s="88">
        <f>AVERAGE(F9:F20)</f>
        <v>3557.166666666667</v>
      </c>
      <c r="N20" s="88">
        <f>AVERAGE(G9:G20)</f>
        <v>3605.5</v>
      </c>
      <c r="O20" s="83"/>
      <c r="P20" s="83"/>
      <c r="Q20" s="83"/>
      <c r="R20" s="83"/>
      <c r="S20" s="83"/>
      <c r="T20" s="83"/>
      <c r="U20" s="88">
        <v>2806</v>
      </c>
      <c r="V20" s="88">
        <v>2309</v>
      </c>
      <c r="W20" s="88">
        <v>2598</v>
      </c>
      <c r="X20" s="83"/>
      <c r="Y20" s="87">
        <v>2420</v>
      </c>
      <c r="Z20" s="87">
        <v>2878</v>
      </c>
      <c r="AA20" s="87">
        <v>3590</v>
      </c>
      <c r="AB20" s="83"/>
      <c r="AC20" s="87">
        <v>2570</v>
      </c>
      <c r="AD20" s="87">
        <v>2958</v>
      </c>
      <c r="AE20" s="2"/>
      <c r="AF20" s="87">
        <v>2495</v>
      </c>
      <c r="AG20" s="87">
        <v>2770</v>
      </c>
      <c r="AH20" s="2"/>
      <c r="AI20" s="89">
        <v>2673.3412</v>
      </c>
      <c r="AJ20" s="89">
        <v>2963.3735</v>
      </c>
      <c r="AK20" s="83"/>
      <c r="AL20" s="2"/>
      <c r="AM20" s="2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8">
        <v>3688.45425</v>
      </c>
    </row>
    <row r="21" ht="15" customHeight="1">
      <c r="A21" s="86">
        <v>39661</v>
      </c>
      <c r="B21" s="87">
        <v>2778</v>
      </c>
      <c r="C21" s="87">
        <v>2328</v>
      </c>
      <c r="D21" s="87">
        <v>2808</v>
      </c>
      <c r="E21" s="87">
        <v>390</v>
      </c>
      <c r="F21" s="87">
        <v>3448</v>
      </c>
      <c r="G21" s="87">
        <v>3424</v>
      </c>
      <c r="H21" s="83"/>
      <c r="I21" s="88">
        <f>AVERAGE(B10:B21)</f>
        <v>3169</v>
      </c>
      <c r="J21" s="88">
        <f>AVERAGE(C10:C21)</f>
        <v>2727.583333333333</v>
      </c>
      <c r="K21" s="88">
        <f>AVERAGE(D10:D21)</f>
        <v>3191.25</v>
      </c>
      <c r="L21" s="88">
        <f>AVERAGE(E10:E21)</f>
        <v>542.5</v>
      </c>
      <c r="M21" s="88">
        <f>AVERAGE(F10:F21)</f>
        <v>3591.333333333333</v>
      </c>
      <c r="N21" s="88">
        <f>AVERAGE(G10:G21)</f>
        <v>3610.833333333333</v>
      </c>
      <c r="O21" s="83"/>
      <c r="P21" s="83"/>
      <c r="Q21" s="83"/>
      <c r="R21" s="83"/>
      <c r="S21" s="83"/>
      <c r="T21" s="83"/>
      <c r="U21" s="88">
        <v>2734</v>
      </c>
      <c r="V21" s="88">
        <v>2367</v>
      </c>
      <c r="W21" s="88">
        <v>2622</v>
      </c>
      <c r="X21" s="83"/>
      <c r="Y21" s="87">
        <v>2233</v>
      </c>
      <c r="Z21" s="87">
        <v>2798</v>
      </c>
      <c r="AA21" s="87">
        <v>3424</v>
      </c>
      <c r="AB21" s="83"/>
      <c r="AC21" s="87">
        <v>2390</v>
      </c>
      <c r="AD21" s="87">
        <v>2813</v>
      </c>
      <c r="AE21" s="2"/>
      <c r="AF21" s="87">
        <v>2200</v>
      </c>
      <c r="AG21" s="87">
        <v>2718</v>
      </c>
      <c r="AH21" s="2"/>
      <c r="AI21" s="89">
        <v>2678.4928</v>
      </c>
      <c r="AJ21" s="89">
        <v>2905.912</v>
      </c>
      <c r="AK21" s="83"/>
      <c r="AL21" s="2"/>
      <c r="AM21" s="2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8">
        <v>3695.562</v>
      </c>
    </row>
    <row r="22" ht="15" customHeight="1">
      <c r="A22" s="86">
        <v>39692</v>
      </c>
      <c r="B22" s="87">
        <v>2515</v>
      </c>
      <c r="C22" s="87">
        <v>2138</v>
      </c>
      <c r="D22" s="87">
        <v>2653</v>
      </c>
      <c r="E22" s="87">
        <v>380</v>
      </c>
      <c r="F22" s="87">
        <v>3428</v>
      </c>
      <c r="G22" s="87">
        <v>3150</v>
      </c>
      <c r="H22" s="83"/>
      <c r="I22" s="88">
        <f>AVERAGE(B11:B22)</f>
        <v>3054.25</v>
      </c>
      <c r="J22" s="88">
        <f>AVERAGE(C11:C22)</f>
        <v>2592.916666666667</v>
      </c>
      <c r="K22" s="88">
        <f>AVERAGE(D11:D22)</f>
        <v>3072.333333333333</v>
      </c>
      <c r="L22" s="88">
        <f>AVERAGE(E11:E22)</f>
        <v>500.8333333333333</v>
      </c>
      <c r="M22" s="88">
        <f>AVERAGE(F11:F22)</f>
        <v>3603.5</v>
      </c>
      <c r="N22" s="88">
        <f>AVERAGE(G11:G22)</f>
        <v>3555.666666666667</v>
      </c>
      <c r="O22" s="83"/>
      <c r="P22" s="83"/>
      <c r="Q22" s="83"/>
      <c r="R22" s="83"/>
      <c r="S22" s="83"/>
      <c r="T22" s="83"/>
      <c r="U22" s="88">
        <v>2271</v>
      </c>
      <c r="V22" s="88">
        <v>2105</v>
      </c>
      <c r="W22" s="88">
        <v>2349</v>
      </c>
      <c r="X22" s="83"/>
      <c r="Y22" s="87">
        <v>1990</v>
      </c>
      <c r="Z22" s="87">
        <v>2550</v>
      </c>
      <c r="AA22" s="87">
        <v>3150</v>
      </c>
      <c r="AB22" s="83"/>
      <c r="AC22" s="87">
        <v>2194</v>
      </c>
      <c r="AD22" s="87">
        <v>2613</v>
      </c>
      <c r="AE22" s="2"/>
      <c r="AF22" s="87">
        <v>2020</v>
      </c>
      <c r="AG22" s="87">
        <v>2580</v>
      </c>
      <c r="AH22" s="2"/>
      <c r="AI22" s="89">
        <v>2505.46</v>
      </c>
      <c r="AJ22" s="89">
        <v>2693.3695</v>
      </c>
      <c r="AK22" s="83"/>
      <c r="AL22" s="2"/>
      <c r="AM22" s="2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8">
        <v>3601.59875</v>
      </c>
    </row>
    <row r="23" ht="15" customHeight="1">
      <c r="A23" s="86">
        <v>39722</v>
      </c>
      <c r="B23" s="87">
        <v>2385</v>
      </c>
      <c r="C23" s="87">
        <v>2015</v>
      </c>
      <c r="D23" s="87">
        <v>2483</v>
      </c>
      <c r="E23" s="87">
        <v>400</v>
      </c>
      <c r="F23" s="87">
        <v>3420</v>
      </c>
      <c r="G23" s="87">
        <v>3075</v>
      </c>
      <c r="H23" s="83"/>
      <c r="I23" s="88">
        <f>AVERAGE(B12:B23)</f>
        <v>2930.25</v>
      </c>
      <c r="J23" s="88">
        <f>AVERAGE(C12:C23)</f>
        <v>2463.916666666667</v>
      </c>
      <c r="K23" s="88">
        <f>AVERAGE(D12:D23)</f>
        <v>2931.916666666667</v>
      </c>
      <c r="L23" s="88">
        <f>AVERAGE(E12:E23)</f>
        <v>472.5</v>
      </c>
      <c r="M23" s="88">
        <f>AVERAGE(F12:F23)</f>
        <v>3589.75</v>
      </c>
      <c r="N23" s="88">
        <f>AVERAGE(G12:G23)</f>
        <v>3482.916666666667</v>
      </c>
      <c r="O23" s="83"/>
      <c r="P23" s="83"/>
      <c r="Q23" s="83"/>
      <c r="R23" s="83"/>
      <c r="S23" s="83"/>
      <c r="T23" s="83"/>
      <c r="U23" s="88">
        <v>2287</v>
      </c>
      <c r="V23" s="88">
        <v>2033</v>
      </c>
      <c r="W23" s="88">
        <v>2365</v>
      </c>
      <c r="X23" s="83"/>
      <c r="Y23" s="87">
        <v>1848</v>
      </c>
      <c r="Z23" s="87">
        <v>2288</v>
      </c>
      <c r="AA23" s="87">
        <v>3075</v>
      </c>
      <c r="AB23" s="83"/>
      <c r="AC23" s="87">
        <v>2025</v>
      </c>
      <c r="AD23" s="87">
        <v>2420</v>
      </c>
      <c r="AE23" s="2"/>
      <c r="AF23" s="87">
        <v>1914</v>
      </c>
      <c r="AG23" s="87">
        <v>2338</v>
      </c>
      <c r="AH23" s="2"/>
      <c r="AI23" s="89">
        <v>2417.978</v>
      </c>
      <c r="AJ23" s="89">
        <v>2290.716</v>
      </c>
      <c r="AK23" s="83"/>
      <c r="AL23" s="2"/>
      <c r="AM23" s="2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8">
        <v>3595.1515</v>
      </c>
    </row>
    <row r="24" ht="15" customHeight="1">
      <c r="A24" s="86">
        <v>39753</v>
      </c>
      <c r="B24" s="87">
        <v>2142</v>
      </c>
      <c r="C24" s="87">
        <v>1818</v>
      </c>
      <c r="D24" s="87">
        <v>2316</v>
      </c>
      <c r="E24" s="87">
        <v>380</v>
      </c>
      <c r="F24" s="87">
        <v>3246</v>
      </c>
      <c r="G24" s="87">
        <v>2880</v>
      </c>
      <c r="H24" s="83"/>
      <c r="I24" s="88">
        <f>AVERAGE(B13:B24)</f>
        <v>2805.416666666667</v>
      </c>
      <c r="J24" s="88">
        <f>AVERAGE(C13:C24)</f>
        <v>2349.583333333333</v>
      </c>
      <c r="K24" s="88">
        <f>AVERAGE(D13:D24)</f>
        <v>2794.5</v>
      </c>
      <c r="L24" s="88">
        <f>AVERAGE(E13:E24)</f>
        <v>450.8333333333333</v>
      </c>
      <c r="M24" s="88">
        <f>AVERAGE(F13:F24)</f>
        <v>3535.666666666667</v>
      </c>
      <c r="N24" s="88">
        <f>AVERAGE(G13:G24)</f>
        <v>3385.583333333333</v>
      </c>
      <c r="O24" s="83"/>
      <c r="P24" s="83"/>
      <c r="Q24" s="83"/>
      <c r="R24" s="83"/>
      <c r="S24" s="83"/>
      <c r="T24" s="83"/>
      <c r="U24" s="88">
        <v>1975</v>
      </c>
      <c r="V24" s="88">
        <v>1704</v>
      </c>
      <c r="W24" s="88">
        <v>2150</v>
      </c>
      <c r="X24" s="83"/>
      <c r="Y24" s="87">
        <v>1643</v>
      </c>
      <c r="Z24" s="87">
        <v>2138</v>
      </c>
      <c r="AA24" s="87">
        <v>2880</v>
      </c>
      <c r="AB24" s="83"/>
      <c r="AC24" s="87">
        <v>1775</v>
      </c>
      <c r="AD24" s="87">
        <v>2275</v>
      </c>
      <c r="AE24" s="2"/>
      <c r="AF24" s="87">
        <v>1738</v>
      </c>
      <c r="AG24" s="87">
        <v>2200</v>
      </c>
      <c r="AH24" s="2"/>
      <c r="AI24" s="89">
        <v>2177.01</v>
      </c>
      <c r="AJ24" s="89">
        <v>2116.5375</v>
      </c>
      <c r="AK24" s="83"/>
      <c r="AL24" s="2"/>
      <c r="AM24" s="2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8">
        <v>3416.69625</v>
      </c>
    </row>
    <row r="25" ht="15" customHeight="1">
      <c r="A25" s="86">
        <v>39783</v>
      </c>
      <c r="B25" s="87">
        <v>1995</v>
      </c>
      <c r="C25" s="87">
        <v>1708</v>
      </c>
      <c r="D25" s="87">
        <v>2260</v>
      </c>
      <c r="E25" s="87">
        <v>390</v>
      </c>
      <c r="F25" s="87">
        <v>3038</v>
      </c>
      <c r="G25" s="87">
        <v>2760</v>
      </c>
      <c r="H25" s="83"/>
      <c r="I25" s="88">
        <f>AVERAGE(B14:B25)</f>
        <v>2698</v>
      </c>
      <c r="J25" s="88">
        <f>AVERAGE(C14:C25)</f>
        <v>2250.916666666667</v>
      </c>
      <c r="K25" s="88">
        <f>AVERAGE(D14:D25)</f>
        <v>2697</v>
      </c>
      <c r="L25" s="88">
        <f>AVERAGE(E14:E25)</f>
        <v>435.8333333333333</v>
      </c>
      <c r="M25" s="88">
        <f>AVERAGE(F14:F25)</f>
        <v>3471</v>
      </c>
      <c r="N25" s="88">
        <f>AVERAGE(G14:G25)</f>
        <v>3283.75</v>
      </c>
      <c r="O25" s="83"/>
      <c r="P25" s="83"/>
      <c r="Q25" s="83"/>
      <c r="R25" s="83"/>
      <c r="S25" s="83"/>
      <c r="T25" s="83"/>
      <c r="U25" s="88">
        <v>1536</v>
      </c>
      <c r="V25" s="88">
        <v>1420</v>
      </c>
      <c r="W25" s="88">
        <v>1633</v>
      </c>
      <c r="X25" s="83"/>
      <c r="Y25" s="87">
        <v>1564</v>
      </c>
      <c r="Z25" s="87">
        <v>2108</v>
      </c>
      <c r="AA25" s="87">
        <v>2760</v>
      </c>
      <c r="AB25" s="83"/>
      <c r="AC25" s="87">
        <v>1680</v>
      </c>
      <c r="AD25" s="87">
        <v>2203</v>
      </c>
      <c r="AE25" s="2"/>
      <c r="AF25" s="87">
        <v>1714</v>
      </c>
      <c r="AG25" s="87">
        <v>2160</v>
      </c>
      <c r="AH25" s="2"/>
      <c r="AI25" s="89">
        <v>1939.28</v>
      </c>
      <c r="AJ25" s="89">
        <v>1939.28</v>
      </c>
      <c r="AK25" s="83"/>
      <c r="AL25" s="2"/>
      <c r="AM25" s="2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8">
        <v>3130.552</v>
      </c>
    </row>
    <row r="26" ht="15" customHeight="1">
      <c r="A26" s="86">
        <v>39814</v>
      </c>
      <c r="B26" s="87">
        <v>1868</v>
      </c>
      <c r="C26" s="87">
        <v>1645</v>
      </c>
      <c r="D26" s="87">
        <v>2213</v>
      </c>
      <c r="E26" s="87">
        <v>370</v>
      </c>
      <c r="F26" s="87">
        <v>2860</v>
      </c>
      <c r="G26" s="87">
        <v>2648</v>
      </c>
      <c r="H26" s="83"/>
      <c r="I26" s="88">
        <f>AVERAGE(B15:B26)</f>
        <v>2601.75</v>
      </c>
      <c r="J26" s="88">
        <f>AVERAGE(C15:C26)</f>
        <v>2174.666666666667</v>
      </c>
      <c r="K26" s="88">
        <f>AVERAGE(D15:D26)</f>
        <v>2636</v>
      </c>
      <c r="L26" s="88">
        <f>AVERAGE(E15:E26)</f>
        <v>420.8333333333333</v>
      </c>
      <c r="M26" s="88">
        <f>AVERAGE(F15:F26)</f>
        <v>3399.916666666667</v>
      </c>
      <c r="N26" s="88">
        <f>AVERAGE(G15:G26)</f>
        <v>3189.166666666667</v>
      </c>
      <c r="O26" s="83"/>
      <c r="P26" s="83"/>
      <c r="Q26" s="83"/>
      <c r="R26" s="83"/>
      <c r="S26" s="83"/>
      <c r="T26" s="83"/>
      <c r="U26" s="88">
        <v>1474</v>
      </c>
      <c r="V26" s="88">
        <v>1416</v>
      </c>
      <c r="W26" s="88">
        <v>1494</v>
      </c>
      <c r="X26" s="83"/>
      <c r="Y26" s="87">
        <v>1513</v>
      </c>
      <c r="Z26" s="87">
        <v>2068</v>
      </c>
      <c r="AA26" s="87">
        <v>2648</v>
      </c>
      <c r="AB26" s="83"/>
      <c r="AC26" s="87">
        <v>1619</v>
      </c>
      <c r="AD26" s="87">
        <v>2138</v>
      </c>
      <c r="AE26" s="2"/>
      <c r="AF26" s="87">
        <v>1725</v>
      </c>
      <c r="AG26" s="87">
        <v>2150</v>
      </c>
      <c r="AH26" s="2"/>
      <c r="AI26" s="89">
        <v>1845.52</v>
      </c>
      <c r="AJ26" s="89">
        <v>2062.64</v>
      </c>
      <c r="AK26" s="83"/>
      <c r="AL26" s="2"/>
      <c r="AM26" s="2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8">
        <v>2822.56</v>
      </c>
    </row>
    <row r="27" ht="15" customHeight="1">
      <c r="A27" s="86">
        <v>39845</v>
      </c>
      <c r="B27" s="87">
        <v>1813</v>
      </c>
      <c r="C27" s="87">
        <v>1633</v>
      </c>
      <c r="D27" s="87">
        <v>2143</v>
      </c>
      <c r="E27" s="87">
        <v>360</v>
      </c>
      <c r="F27" s="87">
        <v>2720</v>
      </c>
      <c r="G27" s="87">
        <v>2498</v>
      </c>
      <c r="H27" s="83"/>
      <c r="I27" s="88">
        <f>AVERAGE(B16:B27)</f>
        <v>2501.75</v>
      </c>
      <c r="J27" s="88">
        <f>AVERAGE(C16:C27)</f>
        <v>2101.166666666667</v>
      </c>
      <c r="K27" s="88">
        <f>AVERAGE(D16:D27)</f>
        <v>2569.333333333333</v>
      </c>
      <c r="L27" s="88">
        <f>AVERAGE(E16:E27)</f>
        <v>413.3333333333333</v>
      </c>
      <c r="M27" s="88">
        <f>AVERAGE(F16:F27)</f>
        <v>3318.833333333333</v>
      </c>
      <c r="N27" s="88">
        <f>AVERAGE(G16:G27)</f>
        <v>3089.833333333333</v>
      </c>
      <c r="O27" s="83"/>
      <c r="P27" s="83"/>
      <c r="Q27" s="83"/>
      <c r="R27" s="83"/>
      <c r="S27" s="83"/>
      <c r="T27" s="83"/>
      <c r="U27" s="88">
        <v>1453</v>
      </c>
      <c r="V27" s="88">
        <v>1374</v>
      </c>
      <c r="W27" s="88">
        <v>1453</v>
      </c>
      <c r="X27" s="83"/>
      <c r="Y27" s="87">
        <v>1600</v>
      </c>
      <c r="Z27" s="87">
        <v>2103</v>
      </c>
      <c r="AA27" s="87">
        <v>2498</v>
      </c>
      <c r="AB27" s="83"/>
      <c r="AC27" s="87">
        <v>1650</v>
      </c>
      <c r="AD27" s="87">
        <v>2170</v>
      </c>
      <c r="AE27" s="2"/>
      <c r="AF27" s="87">
        <v>1683</v>
      </c>
      <c r="AG27" s="87">
        <v>2150</v>
      </c>
      <c r="AH27" s="2"/>
      <c r="AI27" s="89">
        <v>1747.3925</v>
      </c>
      <c r="AJ27" s="89">
        <v>2198.3325</v>
      </c>
      <c r="AK27" s="83"/>
      <c r="AL27" s="2"/>
      <c r="AM27" s="2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8">
        <v>2931.11</v>
      </c>
    </row>
    <row r="28" ht="15" customHeight="1">
      <c r="A28" s="86">
        <v>39873</v>
      </c>
      <c r="B28" s="87">
        <v>1822</v>
      </c>
      <c r="C28" s="87">
        <v>1628</v>
      </c>
      <c r="D28" s="87">
        <v>2144</v>
      </c>
      <c r="E28" s="87">
        <v>360</v>
      </c>
      <c r="F28" s="87">
        <v>2496</v>
      </c>
      <c r="G28" s="87">
        <v>2406</v>
      </c>
      <c r="H28" s="83"/>
      <c r="I28" s="88">
        <f>AVERAGE(B17:B28)</f>
        <v>2403.083333333333</v>
      </c>
      <c r="J28" s="88">
        <f>AVERAGE(C17:C28)</f>
        <v>2036.333333333333</v>
      </c>
      <c r="K28" s="88">
        <f>AVERAGE(D17:D28)</f>
        <v>2511</v>
      </c>
      <c r="L28" s="88">
        <f>AVERAGE(E17:E28)</f>
        <v>413.3333333333333</v>
      </c>
      <c r="M28" s="88">
        <f>AVERAGE(F17:F28)</f>
        <v>3224.833333333333</v>
      </c>
      <c r="N28" s="88">
        <f>AVERAGE(G17:G28)</f>
        <v>2998.666666666667</v>
      </c>
      <c r="O28" s="83"/>
      <c r="P28" s="83"/>
      <c r="Q28" s="83"/>
      <c r="R28" s="83"/>
      <c r="S28" s="83"/>
      <c r="T28" s="83"/>
      <c r="U28" s="88">
        <v>1454</v>
      </c>
      <c r="V28" s="88">
        <v>1369</v>
      </c>
      <c r="W28" s="88">
        <v>1397</v>
      </c>
      <c r="X28" s="83"/>
      <c r="Y28" s="87">
        <v>1640</v>
      </c>
      <c r="Z28" s="87">
        <v>2140</v>
      </c>
      <c r="AA28" s="87">
        <v>2406</v>
      </c>
      <c r="AB28" s="83"/>
      <c r="AC28" s="87">
        <v>1663</v>
      </c>
      <c r="AD28" s="87">
        <v>2175</v>
      </c>
      <c r="AE28" s="2"/>
      <c r="AF28" s="87">
        <v>1648</v>
      </c>
      <c r="AG28" s="87">
        <v>2150</v>
      </c>
      <c r="AH28" s="2"/>
      <c r="AI28" s="89">
        <v>1690.275</v>
      </c>
      <c r="AJ28" s="89">
        <v>2126.475</v>
      </c>
      <c r="AK28" s="83"/>
      <c r="AL28" s="2"/>
      <c r="AM28" s="2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8">
        <v>2835.3</v>
      </c>
    </row>
    <row r="29" ht="15" customHeight="1">
      <c r="A29" s="86">
        <v>39904</v>
      </c>
      <c r="B29" s="87">
        <v>1878</v>
      </c>
      <c r="C29" s="87">
        <v>1645</v>
      </c>
      <c r="D29" s="87">
        <v>2178</v>
      </c>
      <c r="E29" s="87">
        <v>370</v>
      </c>
      <c r="F29" s="87">
        <v>2418</v>
      </c>
      <c r="G29" s="87">
        <v>2385</v>
      </c>
      <c r="H29" s="83"/>
      <c r="I29" s="88">
        <f>AVERAGE(B18:B29)</f>
        <v>2318.333333333333</v>
      </c>
      <c r="J29" s="88">
        <f>AVERAGE(C18:C29)</f>
        <v>1981.083333333333</v>
      </c>
      <c r="K29" s="88">
        <f>AVERAGE(D18:D29)</f>
        <v>2464.75</v>
      </c>
      <c r="L29" s="88">
        <f>AVERAGE(E18:E29)</f>
        <v>409.1666666666667</v>
      </c>
      <c r="M29" s="88">
        <f>AVERAGE(F18:F29)</f>
        <v>3133</v>
      </c>
      <c r="N29" s="88">
        <f>AVERAGE(G18:G29)</f>
        <v>2926.583333333333</v>
      </c>
      <c r="O29" s="83"/>
      <c r="P29" s="83"/>
      <c r="Q29" s="83"/>
      <c r="R29" s="83"/>
      <c r="S29" s="83"/>
      <c r="T29" s="83"/>
      <c r="U29" s="88">
        <v>1584</v>
      </c>
      <c r="V29" s="88">
        <v>1468</v>
      </c>
      <c r="W29" s="88">
        <v>1384</v>
      </c>
      <c r="X29" s="83"/>
      <c r="Y29" s="87">
        <v>1644</v>
      </c>
      <c r="Z29" s="87">
        <v>2168</v>
      </c>
      <c r="AA29" s="87">
        <v>2385</v>
      </c>
      <c r="AB29" s="83"/>
      <c r="AC29" s="87">
        <v>1675</v>
      </c>
      <c r="AD29" s="87">
        <v>2173</v>
      </c>
      <c r="AE29" s="2"/>
      <c r="AF29" s="87">
        <v>1658</v>
      </c>
      <c r="AG29" s="87">
        <v>2150</v>
      </c>
      <c r="AH29" s="2"/>
      <c r="AI29" s="89">
        <v>1669.56</v>
      </c>
      <c r="AJ29" s="89">
        <v>2170.428</v>
      </c>
      <c r="AK29" s="83"/>
      <c r="AL29" s="2"/>
      <c r="AM29" s="2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8">
        <v>2893.904</v>
      </c>
    </row>
    <row r="30" ht="15" customHeight="1">
      <c r="A30" s="86">
        <v>39934</v>
      </c>
      <c r="B30" s="87">
        <v>1926</v>
      </c>
      <c r="C30" s="87">
        <v>1662</v>
      </c>
      <c r="D30" s="87">
        <v>2184</v>
      </c>
      <c r="E30" s="87">
        <v>380</v>
      </c>
      <c r="F30" s="87">
        <v>2378</v>
      </c>
      <c r="G30" s="87">
        <v>2478</v>
      </c>
      <c r="H30" s="83"/>
      <c r="I30" s="88">
        <f>AVERAGE(B19:B30)</f>
        <v>2241.75</v>
      </c>
      <c r="J30" s="88">
        <f>AVERAGE(C19:C30)</f>
        <v>1929.75</v>
      </c>
      <c r="K30" s="88">
        <f>AVERAGE(D19:D30)</f>
        <v>2421.333333333333</v>
      </c>
      <c r="L30" s="88">
        <f>AVERAGE(E19:E30)</f>
        <v>395.8333333333333</v>
      </c>
      <c r="M30" s="88">
        <f>AVERAGE(F19:F30)</f>
        <v>3036.333333333333</v>
      </c>
      <c r="N30" s="88">
        <f>AVERAGE(G19:G30)</f>
        <v>2871.833333333333</v>
      </c>
      <c r="O30" s="83"/>
      <c r="P30" s="83"/>
      <c r="Q30" s="83"/>
      <c r="R30" s="83"/>
      <c r="S30" s="83"/>
      <c r="T30" s="83"/>
      <c r="U30" s="88">
        <v>1570</v>
      </c>
      <c r="V30" s="88">
        <v>1428</v>
      </c>
      <c r="W30" s="88">
        <v>1356</v>
      </c>
      <c r="X30" s="83"/>
      <c r="Y30" s="87">
        <v>1650</v>
      </c>
      <c r="Z30" s="87">
        <v>2183</v>
      </c>
      <c r="AA30" s="87">
        <v>2478</v>
      </c>
      <c r="AB30" s="83"/>
      <c r="AC30" s="87">
        <v>1675</v>
      </c>
      <c r="AD30" s="87">
        <v>2168</v>
      </c>
      <c r="AE30" s="2"/>
      <c r="AF30" s="87">
        <v>1665</v>
      </c>
      <c r="AG30" s="87">
        <v>2150</v>
      </c>
      <c r="AH30" s="2"/>
      <c r="AI30" s="89">
        <v>1693.47</v>
      </c>
      <c r="AJ30" s="89">
        <v>2286.1845</v>
      </c>
      <c r="AK30" s="83"/>
      <c r="AL30" s="2"/>
      <c r="AM30" s="2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8">
        <v>2935.348</v>
      </c>
    </row>
    <row r="31" ht="15" customHeight="1">
      <c r="A31" s="86">
        <v>39965</v>
      </c>
      <c r="B31" s="87">
        <v>1945</v>
      </c>
      <c r="C31" s="87">
        <v>1665</v>
      </c>
      <c r="D31" s="87">
        <v>2203</v>
      </c>
      <c r="E31" s="87">
        <v>400</v>
      </c>
      <c r="F31" s="87">
        <v>2248</v>
      </c>
      <c r="G31" s="87">
        <v>2430</v>
      </c>
      <c r="H31" s="83"/>
      <c r="I31" s="88">
        <f>AVERAGE(B20:B31)</f>
        <v>2164.333333333333</v>
      </c>
      <c r="J31" s="88">
        <f>AVERAGE(C20:C31)</f>
        <v>1864.833333333333</v>
      </c>
      <c r="K31" s="88">
        <f>AVERAGE(D20:D31)</f>
        <v>2373.75</v>
      </c>
      <c r="L31" s="88">
        <f>AVERAGE(E20:E31)</f>
        <v>382.5</v>
      </c>
      <c r="M31" s="88">
        <f>AVERAGE(F20:F31)</f>
        <v>2932.5</v>
      </c>
      <c r="N31" s="88">
        <f>AVERAGE(G20:G31)</f>
        <v>2810.333333333333</v>
      </c>
      <c r="O31" s="83"/>
      <c r="P31" s="83"/>
      <c r="Q31" s="83"/>
      <c r="R31" s="83"/>
      <c r="S31" s="83"/>
      <c r="T31" s="83"/>
      <c r="U31" s="88">
        <v>1453</v>
      </c>
      <c r="V31" s="88">
        <v>1427</v>
      </c>
      <c r="W31" s="88">
        <v>1329</v>
      </c>
      <c r="X31" s="83"/>
      <c r="Y31" s="87">
        <v>1650</v>
      </c>
      <c r="Z31" s="87">
        <v>2220</v>
      </c>
      <c r="AA31" s="87">
        <v>2430</v>
      </c>
      <c r="AB31" s="83"/>
      <c r="AC31" s="87">
        <v>1675</v>
      </c>
      <c r="AD31" s="87">
        <v>2259</v>
      </c>
      <c r="AE31" s="2"/>
      <c r="AF31" s="87">
        <v>1668</v>
      </c>
      <c r="AG31" s="87">
        <v>2186</v>
      </c>
      <c r="AH31" s="2"/>
      <c r="AI31" s="89">
        <v>1692.4255</v>
      </c>
      <c r="AJ31" s="89">
        <v>2363.55975</v>
      </c>
      <c r="AK31" s="83"/>
      <c r="AL31" s="2"/>
      <c r="AM31" s="2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8">
        <v>3034.694</v>
      </c>
    </row>
    <row r="32" ht="15" customHeight="1">
      <c r="A32" s="86">
        <v>39995</v>
      </c>
      <c r="B32" s="87">
        <v>1950</v>
      </c>
      <c r="C32" s="87">
        <v>1670</v>
      </c>
      <c r="D32" s="87">
        <v>2243</v>
      </c>
      <c r="E32" s="87">
        <v>430</v>
      </c>
      <c r="F32" s="87">
        <v>2370</v>
      </c>
      <c r="G32" s="87">
        <v>2523</v>
      </c>
      <c r="H32" s="83"/>
      <c r="I32" s="88">
        <f>AVERAGE(B21:B32)</f>
        <v>2084.75</v>
      </c>
      <c r="J32" s="88">
        <f>AVERAGE(C21:C32)</f>
        <v>1796.25</v>
      </c>
      <c r="K32" s="88">
        <f>AVERAGE(D21:D32)</f>
        <v>2319</v>
      </c>
      <c r="L32" s="88">
        <f>AVERAGE(E21:E32)</f>
        <v>384.1666666666667</v>
      </c>
      <c r="M32" s="88">
        <f>AVERAGE(F21:F32)</f>
        <v>2839.166666666667</v>
      </c>
      <c r="N32" s="88">
        <f>AVERAGE(G21:G32)</f>
        <v>2721.416666666667</v>
      </c>
      <c r="O32" s="83"/>
      <c r="P32" s="83"/>
      <c r="Q32" s="83"/>
      <c r="R32" s="83"/>
      <c r="S32" s="83"/>
      <c r="T32" s="83"/>
      <c r="U32" s="88">
        <v>1425</v>
      </c>
      <c r="V32" s="88">
        <v>1416</v>
      </c>
      <c r="W32" s="88">
        <v>1372</v>
      </c>
      <c r="X32" s="83"/>
      <c r="Y32" s="87">
        <v>1650</v>
      </c>
      <c r="Z32" s="87">
        <v>2280</v>
      </c>
      <c r="AA32" s="87">
        <v>2523</v>
      </c>
      <c r="AB32" s="83"/>
      <c r="AC32" s="87">
        <v>1675</v>
      </c>
      <c r="AD32" s="87">
        <v>2383</v>
      </c>
      <c r="AE32" s="2"/>
      <c r="AF32" s="87">
        <v>1670</v>
      </c>
      <c r="AG32" s="87">
        <v>2235</v>
      </c>
      <c r="AH32" s="2"/>
      <c r="AI32" s="89">
        <v>1685.915</v>
      </c>
      <c r="AJ32" s="89">
        <v>2412.6025</v>
      </c>
      <c r="AK32" s="83"/>
      <c r="AL32" s="2"/>
      <c r="AM32" s="2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8">
        <v>3023.02</v>
      </c>
    </row>
    <row r="33" ht="15" customHeight="1">
      <c r="A33" s="86">
        <v>40026</v>
      </c>
      <c r="B33" s="87">
        <v>1964</v>
      </c>
      <c r="C33" s="87">
        <v>1690</v>
      </c>
      <c r="D33" s="87">
        <v>2306</v>
      </c>
      <c r="E33" s="87">
        <v>480</v>
      </c>
      <c r="F33" s="87">
        <v>2334</v>
      </c>
      <c r="G33" s="87">
        <v>2448</v>
      </c>
      <c r="H33" s="83"/>
      <c r="I33" s="88">
        <f>AVERAGE(B22:B33)</f>
        <v>2016.916666666667</v>
      </c>
      <c r="J33" s="88">
        <f>AVERAGE(C22:C33)</f>
        <v>1743.083333333333</v>
      </c>
      <c r="K33" s="88">
        <f>AVERAGE(D22:D33)</f>
        <v>2277.166666666667</v>
      </c>
      <c r="L33" s="88">
        <f>AVERAGE(E22:E33)</f>
        <v>391.6666666666667</v>
      </c>
      <c r="M33" s="88">
        <f>AVERAGE(F22:F33)</f>
        <v>2746.333333333333</v>
      </c>
      <c r="N33" s="88">
        <f>AVERAGE(G22:G33)</f>
        <v>2640.083333333333</v>
      </c>
      <c r="O33" s="83"/>
      <c r="P33" s="83"/>
      <c r="Q33" s="83"/>
      <c r="R33" s="83"/>
      <c r="S33" s="83"/>
      <c r="T33" s="83"/>
      <c r="U33" s="88">
        <v>1515</v>
      </c>
      <c r="V33" s="88">
        <v>1453</v>
      </c>
      <c r="W33" s="88">
        <v>1435</v>
      </c>
      <c r="X33" s="83"/>
      <c r="Y33" s="87">
        <v>1655</v>
      </c>
      <c r="Z33" s="87">
        <v>2343</v>
      </c>
      <c r="AA33" s="87">
        <v>2448</v>
      </c>
      <c r="AB33" s="83"/>
      <c r="AC33" s="87">
        <v>1700</v>
      </c>
      <c r="AD33" s="87">
        <v>2400</v>
      </c>
      <c r="AE33" s="2"/>
      <c r="AF33" s="87">
        <v>1678</v>
      </c>
      <c r="AG33" s="87">
        <v>2265</v>
      </c>
      <c r="AH33" s="2"/>
      <c r="AI33" s="89">
        <v>1683.885</v>
      </c>
      <c r="AJ33" s="89">
        <v>2369.052</v>
      </c>
      <c r="AK33" s="83"/>
      <c r="AL33" s="2"/>
      <c r="AM33" s="2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8">
        <v>3019.38</v>
      </c>
    </row>
    <row r="34" ht="15" customHeight="1">
      <c r="A34" s="86">
        <v>40057</v>
      </c>
      <c r="B34" s="87">
        <v>2100</v>
      </c>
      <c r="C34" s="87">
        <v>1758</v>
      </c>
      <c r="D34" s="87">
        <v>2408</v>
      </c>
      <c r="E34" s="87">
        <v>540</v>
      </c>
      <c r="F34" s="87">
        <v>2240</v>
      </c>
      <c r="G34" s="87">
        <v>2425</v>
      </c>
      <c r="H34" s="83"/>
      <c r="I34" s="88">
        <f>AVERAGE(B23:B34)</f>
        <v>1982.333333333333</v>
      </c>
      <c r="J34" s="88">
        <f>AVERAGE(C23:C34)</f>
        <v>1711.416666666667</v>
      </c>
      <c r="K34" s="88">
        <f>AVERAGE(D23:D34)</f>
        <v>2256.75</v>
      </c>
      <c r="L34" s="88">
        <f>AVERAGE(E23:E34)</f>
        <v>405</v>
      </c>
      <c r="M34" s="88">
        <f>AVERAGE(F23:F34)</f>
        <v>2647.333333333333</v>
      </c>
      <c r="N34" s="88">
        <f>AVERAGE(G23:G34)</f>
        <v>2579.666666666667</v>
      </c>
      <c r="O34" s="83"/>
      <c r="P34" s="83"/>
      <c r="Q34" s="83"/>
      <c r="R34" s="83"/>
      <c r="S34" s="83"/>
      <c r="T34" s="83"/>
      <c r="U34" s="88">
        <v>1828</v>
      </c>
      <c r="V34" s="88">
        <v>1602</v>
      </c>
      <c r="W34" s="88">
        <v>1572</v>
      </c>
      <c r="X34" s="83"/>
      <c r="Y34" s="87">
        <v>1790</v>
      </c>
      <c r="Z34" s="87">
        <v>2512</v>
      </c>
      <c r="AA34" s="87">
        <v>2425</v>
      </c>
      <c r="AB34" s="83"/>
      <c r="AC34" s="87">
        <v>1825</v>
      </c>
      <c r="AD34" s="87">
        <v>2675</v>
      </c>
      <c r="AE34" s="2"/>
      <c r="AF34" s="87">
        <v>1801</v>
      </c>
      <c r="AG34" s="87">
        <v>2453</v>
      </c>
      <c r="AH34" s="2"/>
      <c r="AI34" s="89">
        <v>1740.216</v>
      </c>
      <c r="AJ34" s="89">
        <v>2975.208</v>
      </c>
      <c r="AK34" s="83"/>
      <c r="AL34" s="2"/>
      <c r="AM34" s="2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8">
        <v>2919.072</v>
      </c>
    </row>
    <row r="35" ht="15" customHeight="1">
      <c r="A35" s="86">
        <v>40087</v>
      </c>
      <c r="B35" s="87">
        <v>2340</v>
      </c>
      <c r="C35" s="87">
        <v>1885</v>
      </c>
      <c r="D35" s="87">
        <v>2645</v>
      </c>
      <c r="E35" s="87">
        <v>620</v>
      </c>
      <c r="F35" s="87">
        <v>2293</v>
      </c>
      <c r="G35" s="87">
        <v>2458</v>
      </c>
      <c r="H35" s="83"/>
      <c r="I35" s="88">
        <f>AVERAGE(B24:B35)</f>
        <v>1978.583333333333</v>
      </c>
      <c r="J35" s="88">
        <f>AVERAGE(C24:C35)</f>
        <v>1700.583333333333</v>
      </c>
      <c r="K35" s="88">
        <f>AVERAGE(D24:D35)</f>
        <v>2270.25</v>
      </c>
      <c r="L35" s="88">
        <f>AVERAGE(E24:E35)</f>
        <v>423.3333333333333</v>
      </c>
      <c r="M35" s="88">
        <f>AVERAGE(F24:F35)</f>
        <v>2553.416666666667</v>
      </c>
      <c r="N35" s="88">
        <f>AVERAGE(G24:G35)</f>
        <v>2528.25</v>
      </c>
      <c r="O35" s="83"/>
      <c r="P35" s="83"/>
      <c r="Q35" s="83"/>
      <c r="R35" s="83"/>
      <c r="S35" s="83"/>
      <c r="T35" s="83"/>
      <c r="U35" s="88">
        <v>1987</v>
      </c>
      <c r="V35" s="88">
        <v>1824</v>
      </c>
      <c r="W35" s="88">
        <v>1925</v>
      </c>
      <c r="X35" s="83"/>
      <c r="Y35" s="87">
        <v>2000</v>
      </c>
      <c r="Z35" s="87">
        <v>3095</v>
      </c>
      <c r="AA35" s="87">
        <v>2458</v>
      </c>
      <c r="AB35" s="83"/>
      <c r="AC35" s="87">
        <v>1994</v>
      </c>
      <c r="AD35" s="87">
        <v>3225</v>
      </c>
      <c r="AE35" s="2"/>
      <c r="AF35" s="87">
        <v>2050</v>
      </c>
      <c r="AG35" s="87">
        <v>2838</v>
      </c>
      <c r="AH35" s="2"/>
      <c r="AI35" s="89">
        <v>1746.56</v>
      </c>
      <c r="AJ35" s="89">
        <v>3547.7</v>
      </c>
      <c r="AK35" s="83"/>
      <c r="AL35" s="2"/>
      <c r="AM35" s="2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8">
        <v>2838.16</v>
      </c>
    </row>
    <row r="36" ht="15" customHeight="1">
      <c r="A36" s="86">
        <v>40118</v>
      </c>
      <c r="B36" s="87">
        <v>2500</v>
      </c>
      <c r="C36" s="87">
        <v>2062</v>
      </c>
      <c r="D36" s="87">
        <v>2898</v>
      </c>
      <c r="E36" s="87">
        <v>680</v>
      </c>
      <c r="F36" s="87">
        <v>2384</v>
      </c>
      <c r="G36" s="87">
        <v>2566</v>
      </c>
      <c r="H36" s="83"/>
      <c r="I36" s="88">
        <f>AVERAGE(B25:B36)</f>
        <v>2008.416666666667</v>
      </c>
      <c r="J36" s="88">
        <f>AVERAGE(C25:C36)</f>
        <v>1720.916666666667</v>
      </c>
      <c r="K36" s="88">
        <f>AVERAGE(D25:D36)</f>
        <v>2318.75</v>
      </c>
      <c r="L36" s="88">
        <f>AVERAGE(E25:E36)</f>
        <v>448.3333333333333</v>
      </c>
      <c r="M36" s="88">
        <f>AVERAGE(F25:F36)</f>
        <v>2481.583333333333</v>
      </c>
      <c r="N36" s="88">
        <f>AVERAGE(G25:G36)</f>
        <v>2502.083333333333</v>
      </c>
      <c r="O36" s="83"/>
      <c r="P36" s="83"/>
      <c r="Q36" s="83"/>
      <c r="R36" s="83"/>
      <c r="S36" s="83"/>
      <c r="T36" s="83"/>
      <c r="U36" s="88">
        <v>2340</v>
      </c>
      <c r="V36" s="88">
        <v>2240</v>
      </c>
      <c r="W36" s="88">
        <v>2448</v>
      </c>
      <c r="X36" s="83"/>
      <c r="Y36" s="87">
        <v>2185</v>
      </c>
      <c r="Z36" s="87">
        <v>3380</v>
      </c>
      <c r="AA36" s="87">
        <v>2566</v>
      </c>
      <c r="AB36" s="83"/>
      <c r="AC36" s="87">
        <v>2095</v>
      </c>
      <c r="AD36" s="87">
        <v>3514</v>
      </c>
      <c r="AE36" s="2"/>
      <c r="AF36" s="87">
        <v>2196</v>
      </c>
      <c r="AG36" s="87">
        <v>3110</v>
      </c>
      <c r="AH36" s="2"/>
      <c r="AI36" s="89">
        <v>1893.46</v>
      </c>
      <c r="AJ36" s="89">
        <v>3675.54</v>
      </c>
      <c r="AK36" s="83"/>
      <c r="AL36" s="2"/>
      <c r="AM36" s="2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8">
        <v>2979.415</v>
      </c>
    </row>
    <row r="37" ht="15" customHeight="1">
      <c r="A37" s="86">
        <v>40148</v>
      </c>
      <c r="B37" s="87">
        <v>2548</v>
      </c>
      <c r="C37" s="87">
        <v>2080</v>
      </c>
      <c r="D37" s="87">
        <v>3040</v>
      </c>
      <c r="E37" s="87">
        <v>670</v>
      </c>
      <c r="F37" s="87">
        <v>2340</v>
      </c>
      <c r="G37" s="87">
        <v>2640</v>
      </c>
      <c r="H37" s="83"/>
      <c r="I37" s="88">
        <f>AVERAGE(B26:B37)</f>
        <v>2054.5</v>
      </c>
      <c r="J37" s="88">
        <f>AVERAGE(C26:C37)</f>
        <v>1751.916666666667</v>
      </c>
      <c r="K37" s="88">
        <f>AVERAGE(D26:D37)</f>
        <v>2383.75</v>
      </c>
      <c r="L37" s="88">
        <f>AVERAGE(E26:E37)</f>
        <v>471.6666666666667</v>
      </c>
      <c r="M37" s="88">
        <f>AVERAGE(F26:F37)</f>
        <v>2423.416666666667</v>
      </c>
      <c r="N37" s="88">
        <f>AVERAGE(G26:G37)</f>
        <v>2492.083333333333</v>
      </c>
      <c r="O37" s="83"/>
      <c r="P37" s="83"/>
      <c r="Q37" s="83"/>
      <c r="R37" s="83"/>
      <c r="S37" s="83"/>
      <c r="T37" s="83"/>
      <c r="U37" s="88">
        <v>2470</v>
      </c>
      <c r="V37" s="88">
        <v>2348</v>
      </c>
      <c r="W37" s="88">
        <v>2853</v>
      </c>
      <c r="X37" s="83"/>
      <c r="Y37" s="87">
        <v>2150</v>
      </c>
      <c r="Z37" s="87">
        <v>3298</v>
      </c>
      <c r="AA37" s="87">
        <v>2640</v>
      </c>
      <c r="AB37" s="83"/>
      <c r="AC37" s="87">
        <v>2116</v>
      </c>
      <c r="AD37" s="87">
        <v>3333</v>
      </c>
      <c r="AE37" s="2"/>
      <c r="AF37" s="87">
        <v>2134</v>
      </c>
      <c r="AG37" s="87">
        <v>3120</v>
      </c>
      <c r="AH37" s="2"/>
      <c r="AI37" s="89">
        <v>1946.07</v>
      </c>
      <c r="AJ37" s="89">
        <v>3113.712</v>
      </c>
      <c r="AK37" s="83"/>
      <c r="AL37" s="2"/>
      <c r="AM37" s="2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8">
        <v>2974.707</v>
      </c>
    </row>
    <row r="38" ht="15" customHeight="1">
      <c r="A38" s="86">
        <v>40179</v>
      </c>
      <c r="B38" s="87">
        <v>2476</v>
      </c>
      <c r="C38" s="87">
        <v>2022</v>
      </c>
      <c r="D38" s="87">
        <v>2936</v>
      </c>
      <c r="E38" s="87">
        <v>730</v>
      </c>
      <c r="F38" s="87">
        <v>2434</v>
      </c>
      <c r="G38" s="87">
        <v>2630</v>
      </c>
      <c r="H38" s="83"/>
      <c r="I38" s="88">
        <f>AVERAGE(B27:B38)</f>
        <v>2105.166666666667</v>
      </c>
      <c r="J38" s="88">
        <f>AVERAGE(C27:C38)</f>
        <v>1783.333333333333</v>
      </c>
      <c r="K38" s="88">
        <f>AVERAGE(D27:D38)</f>
        <v>2444</v>
      </c>
      <c r="L38" s="88">
        <f>AVERAGE(E27:E38)</f>
        <v>501.6666666666667</v>
      </c>
      <c r="M38" s="88">
        <f>AVERAGE(F27:F38)</f>
        <v>2387.916666666667</v>
      </c>
      <c r="N38" s="88">
        <f>AVERAGE(G27:G38)</f>
        <v>2490.583333333333</v>
      </c>
      <c r="O38" s="83"/>
      <c r="P38" s="83"/>
      <c r="Q38" s="83"/>
      <c r="R38" s="83"/>
      <c r="S38" s="83"/>
      <c r="T38" s="83"/>
      <c r="U38" s="88">
        <v>2369</v>
      </c>
      <c r="V38" s="88">
        <v>2199</v>
      </c>
      <c r="W38" s="88">
        <v>2728</v>
      </c>
      <c r="X38" s="83"/>
      <c r="Y38" s="87">
        <v>2005</v>
      </c>
      <c r="Z38" s="87">
        <v>3048</v>
      </c>
      <c r="AA38" s="87">
        <v>2630</v>
      </c>
      <c r="AB38" s="83"/>
      <c r="AC38" s="87">
        <v>2019</v>
      </c>
      <c r="AD38" s="87">
        <v>2965</v>
      </c>
      <c r="AE38" s="2"/>
      <c r="AF38" s="87">
        <v>2058</v>
      </c>
      <c r="AG38" s="87">
        <v>3015</v>
      </c>
      <c r="AH38" s="2"/>
      <c r="AI38" s="89">
        <v>1980.58</v>
      </c>
      <c r="AJ38" s="89">
        <v>3055.752</v>
      </c>
      <c r="AK38" s="83"/>
      <c r="AL38" s="2"/>
      <c r="AM38" s="2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8">
        <v>3027.458</v>
      </c>
    </row>
    <row r="39" ht="15" customHeight="1">
      <c r="A39" s="86">
        <v>40210</v>
      </c>
      <c r="B39" s="87">
        <v>2373</v>
      </c>
      <c r="C39" s="87">
        <v>1950</v>
      </c>
      <c r="D39" s="87">
        <v>2830</v>
      </c>
      <c r="E39" s="87">
        <v>720</v>
      </c>
      <c r="F39" s="87">
        <v>2433</v>
      </c>
      <c r="G39" s="87">
        <v>2653</v>
      </c>
      <c r="H39" s="83"/>
      <c r="I39" s="88">
        <f>AVERAGE(B28:B39)</f>
        <v>2151.833333333333</v>
      </c>
      <c r="J39" s="88">
        <f>AVERAGE(C28:C39)</f>
        <v>1809.75</v>
      </c>
      <c r="K39" s="88">
        <f>AVERAGE(D28:D39)</f>
        <v>2501.25</v>
      </c>
      <c r="L39" s="88">
        <f>AVERAGE(E28:E39)</f>
        <v>531.6666666666666</v>
      </c>
      <c r="M39" s="88">
        <f>AVERAGE(F28:F39)</f>
        <v>2364</v>
      </c>
      <c r="N39" s="88">
        <f>AVERAGE(G28:G39)</f>
        <v>2503.5</v>
      </c>
      <c r="O39" s="83"/>
      <c r="P39" s="83"/>
      <c r="Q39" s="83"/>
      <c r="R39" s="83"/>
      <c r="S39" s="83"/>
      <c r="T39" s="83"/>
      <c r="U39" s="88">
        <v>2310</v>
      </c>
      <c r="V39" s="88">
        <v>2024</v>
      </c>
      <c r="W39" s="88">
        <v>2715</v>
      </c>
      <c r="X39" s="83"/>
      <c r="Y39" s="87">
        <v>1930</v>
      </c>
      <c r="Z39" s="87">
        <v>2888</v>
      </c>
      <c r="AA39" s="87">
        <v>2653</v>
      </c>
      <c r="AB39" s="83"/>
      <c r="AC39" s="87">
        <v>1984</v>
      </c>
      <c r="AD39" s="87">
        <v>2815</v>
      </c>
      <c r="AE39" s="2"/>
      <c r="AF39" s="87">
        <v>1913</v>
      </c>
      <c r="AG39" s="87">
        <v>2840</v>
      </c>
      <c r="AH39" s="2"/>
      <c r="AI39" s="89">
        <v>2056.23</v>
      </c>
      <c r="AJ39" s="89">
        <v>2741.64</v>
      </c>
      <c r="AK39" s="83"/>
      <c r="AL39" s="2"/>
      <c r="AM39" s="2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8">
        <v>3055.78625</v>
      </c>
    </row>
    <row r="40" ht="15" customHeight="1">
      <c r="A40" s="86">
        <v>40238</v>
      </c>
      <c r="B40" s="87">
        <v>2423</v>
      </c>
      <c r="C40" s="87">
        <v>2018</v>
      </c>
      <c r="D40" s="87">
        <v>2798</v>
      </c>
      <c r="E40" s="87">
        <v>710</v>
      </c>
      <c r="F40" s="87">
        <v>2390</v>
      </c>
      <c r="G40" s="87">
        <v>2648</v>
      </c>
      <c r="H40" s="83"/>
      <c r="I40" s="88">
        <f>AVERAGE(B29:B40)</f>
        <v>2201.916666666667</v>
      </c>
      <c r="J40" s="88">
        <f>AVERAGE(C29:C40)</f>
        <v>1842.25</v>
      </c>
      <c r="K40" s="88">
        <f>AVERAGE(D29:D40)</f>
        <v>2555.75</v>
      </c>
      <c r="L40" s="88">
        <f>AVERAGE(E29:E40)</f>
        <v>560.8333333333334</v>
      </c>
      <c r="M40" s="88">
        <f>AVERAGE(F29:F40)</f>
        <v>2355.166666666667</v>
      </c>
      <c r="N40" s="88">
        <f>AVERAGE(G29:G40)</f>
        <v>2523.666666666667</v>
      </c>
      <c r="O40" s="83"/>
      <c r="P40" s="83"/>
      <c r="Q40" s="83"/>
      <c r="R40" s="83"/>
      <c r="S40" s="83"/>
      <c r="T40" s="83"/>
      <c r="U40" s="88">
        <v>2367</v>
      </c>
      <c r="V40" s="88">
        <v>2129</v>
      </c>
      <c r="W40" s="88">
        <v>2777</v>
      </c>
      <c r="X40" s="83"/>
      <c r="Y40" s="87">
        <v>2006</v>
      </c>
      <c r="Z40" s="87">
        <v>2846</v>
      </c>
      <c r="AA40" s="87">
        <v>2648</v>
      </c>
      <c r="AB40" s="83"/>
      <c r="AC40" s="87">
        <v>2058</v>
      </c>
      <c r="AD40" s="87">
        <v>2845</v>
      </c>
      <c r="AE40" s="2"/>
      <c r="AF40" s="87">
        <v>2008</v>
      </c>
      <c r="AG40" s="87">
        <v>2834</v>
      </c>
      <c r="AH40" s="2"/>
      <c r="AI40" s="89">
        <v>2052.094</v>
      </c>
      <c r="AJ40" s="89">
        <v>2884.024</v>
      </c>
      <c r="AK40" s="83"/>
      <c r="AL40" s="2"/>
      <c r="AM40" s="2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8">
        <v>2981.63712</v>
      </c>
    </row>
    <row r="41" ht="15" customHeight="1">
      <c r="A41" s="86">
        <v>40269</v>
      </c>
      <c r="B41" s="87">
        <v>2595</v>
      </c>
      <c r="C41" s="87">
        <v>2173</v>
      </c>
      <c r="D41" s="87">
        <v>2903</v>
      </c>
      <c r="E41" s="87">
        <v>730</v>
      </c>
      <c r="F41" s="87">
        <v>2565</v>
      </c>
      <c r="G41" s="87">
        <v>2700</v>
      </c>
      <c r="H41" s="83"/>
      <c r="I41" s="88">
        <f>AVERAGE(B30:B41)</f>
        <v>2261.666666666667</v>
      </c>
      <c r="J41" s="88">
        <f>AVERAGE(C30:C41)</f>
        <v>1886.25</v>
      </c>
      <c r="K41" s="88">
        <f>AVERAGE(D30:D41)</f>
        <v>2616.166666666667</v>
      </c>
      <c r="L41" s="88">
        <f>AVERAGE(E30:E41)</f>
        <v>590.8333333333334</v>
      </c>
      <c r="M41" s="88">
        <f>AVERAGE(F30:F41)</f>
        <v>2367.416666666667</v>
      </c>
      <c r="N41" s="88">
        <f>AVERAGE(G30:G41)</f>
        <v>2549.916666666667</v>
      </c>
      <c r="O41" s="83"/>
      <c r="P41" s="83"/>
      <c r="Q41" s="83"/>
      <c r="R41" s="83"/>
      <c r="S41" s="83"/>
      <c r="T41" s="83"/>
      <c r="U41" s="88">
        <v>2719</v>
      </c>
      <c r="V41" s="88">
        <v>2530</v>
      </c>
      <c r="W41" s="88">
        <v>2870</v>
      </c>
      <c r="X41" s="83"/>
      <c r="Y41" s="87">
        <v>2263</v>
      </c>
      <c r="Z41" s="87">
        <v>3068</v>
      </c>
      <c r="AA41" s="87">
        <v>2700</v>
      </c>
      <c r="AB41" s="83"/>
      <c r="AC41" s="87">
        <v>2265</v>
      </c>
      <c r="AD41" s="87">
        <v>3086</v>
      </c>
      <c r="AE41" s="2"/>
      <c r="AF41" s="87">
        <v>2213</v>
      </c>
      <c r="AG41" s="87">
        <v>2915</v>
      </c>
      <c r="AH41" s="2"/>
      <c r="AI41" s="89">
        <v>2166.551</v>
      </c>
      <c r="AJ41" s="89">
        <v>3420.87</v>
      </c>
      <c r="AK41" s="83"/>
      <c r="AL41" s="2"/>
      <c r="AM41" s="2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8">
        <v>3150.62127</v>
      </c>
    </row>
    <row r="42" ht="15" customHeight="1">
      <c r="A42" s="86">
        <v>40299</v>
      </c>
      <c r="B42" s="87">
        <v>2860</v>
      </c>
      <c r="C42" s="87">
        <v>2382</v>
      </c>
      <c r="D42" s="87">
        <v>3256</v>
      </c>
      <c r="E42" s="87">
        <v>770</v>
      </c>
      <c r="F42" s="87">
        <v>2790</v>
      </c>
      <c r="G42" s="87">
        <v>2730</v>
      </c>
      <c r="H42" s="83"/>
      <c r="I42" s="88">
        <f>AVERAGE(B31:B42)</f>
        <v>2339.5</v>
      </c>
      <c r="J42" s="88">
        <f>AVERAGE(C31:C42)</f>
        <v>1946.25</v>
      </c>
      <c r="K42" s="88">
        <f>AVERAGE(D31:D42)</f>
        <v>2705.5</v>
      </c>
      <c r="L42" s="88">
        <f>AVERAGE(E31:E42)</f>
        <v>623.3333333333334</v>
      </c>
      <c r="M42" s="88">
        <f>AVERAGE(F31:F42)</f>
        <v>2401.75</v>
      </c>
      <c r="N42" s="88">
        <f>AVERAGE(G31:G42)</f>
        <v>2570.916666666667</v>
      </c>
      <c r="O42" s="83"/>
      <c r="P42" s="83"/>
      <c r="Q42" s="83"/>
      <c r="R42" s="83"/>
      <c r="S42" s="83"/>
      <c r="T42" s="83"/>
      <c r="U42" s="88">
        <v>3072</v>
      </c>
      <c r="V42" s="88">
        <v>2801</v>
      </c>
      <c r="W42" s="88">
        <v>3261</v>
      </c>
      <c r="X42" s="83"/>
      <c r="Y42" s="87">
        <v>2473</v>
      </c>
      <c r="Z42" s="87">
        <v>3613</v>
      </c>
      <c r="AA42" s="87">
        <v>2730</v>
      </c>
      <c r="AB42" s="83"/>
      <c r="AC42" s="87">
        <v>2494</v>
      </c>
      <c r="AD42" s="87">
        <v>3671</v>
      </c>
      <c r="AE42" s="2"/>
      <c r="AF42" s="87">
        <v>2475</v>
      </c>
      <c r="AG42" s="87">
        <v>3143</v>
      </c>
      <c r="AH42" s="2"/>
      <c r="AI42" s="89">
        <v>2272.92</v>
      </c>
      <c r="AJ42" s="89">
        <v>3963.04</v>
      </c>
      <c r="AK42" s="83"/>
      <c r="AL42" s="2"/>
      <c r="AM42" s="2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8">
        <v>3351.1</v>
      </c>
    </row>
    <row r="43" ht="15" customHeight="1">
      <c r="A43" s="86">
        <v>40330</v>
      </c>
      <c r="B43" s="87">
        <v>2913</v>
      </c>
      <c r="C43" s="87">
        <v>2338</v>
      </c>
      <c r="D43" s="87">
        <v>3478</v>
      </c>
      <c r="E43" s="87">
        <v>710</v>
      </c>
      <c r="F43" s="87">
        <v>3033</v>
      </c>
      <c r="G43" s="87">
        <v>2848</v>
      </c>
      <c r="H43" s="83"/>
      <c r="I43" s="88">
        <f>AVERAGE(B32:B43)</f>
        <v>2420.166666666667</v>
      </c>
      <c r="J43" s="88">
        <f>AVERAGE(C32:C43)</f>
        <v>2002.333333333333</v>
      </c>
      <c r="K43" s="88">
        <f>AVERAGE(D32:D43)</f>
        <v>2811.75</v>
      </c>
      <c r="L43" s="88">
        <f>AVERAGE(E32:E43)</f>
        <v>649.1666666666666</v>
      </c>
      <c r="M43" s="88">
        <f>AVERAGE(F32:F43)</f>
        <v>2467.166666666667</v>
      </c>
      <c r="N43" s="88">
        <f>AVERAGE(G32:G43)</f>
        <v>2605.75</v>
      </c>
      <c r="O43" s="83"/>
      <c r="P43" s="83"/>
      <c r="Q43" s="83"/>
      <c r="R43" s="83"/>
      <c r="S43" s="83"/>
      <c r="T43" s="83"/>
      <c r="U43" s="88">
        <v>3149</v>
      </c>
      <c r="V43" s="88">
        <v>2638</v>
      </c>
      <c r="W43" s="88">
        <v>3312</v>
      </c>
      <c r="X43" s="83"/>
      <c r="Y43" s="87">
        <v>2340</v>
      </c>
      <c r="Z43" s="87">
        <v>3736</v>
      </c>
      <c r="AA43" s="87">
        <v>2848</v>
      </c>
      <c r="AB43" s="83"/>
      <c r="AC43" s="87">
        <v>2386</v>
      </c>
      <c r="AD43" s="87">
        <v>3775</v>
      </c>
      <c r="AE43" s="2"/>
      <c r="AF43" s="87">
        <v>2404</v>
      </c>
      <c r="AG43" s="87">
        <v>3420</v>
      </c>
      <c r="AH43" s="2"/>
      <c r="AI43" s="89">
        <v>2412.44</v>
      </c>
      <c r="AJ43" s="89">
        <v>4040.837</v>
      </c>
      <c r="AK43" s="83"/>
      <c r="AL43" s="2"/>
      <c r="AM43" s="2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8">
        <v>3467.8825</v>
      </c>
    </row>
    <row r="44" ht="15" customHeight="1">
      <c r="A44" s="86">
        <v>40360</v>
      </c>
      <c r="B44" s="87">
        <v>2870</v>
      </c>
      <c r="C44" s="87">
        <v>2255</v>
      </c>
      <c r="D44" s="87">
        <v>3633</v>
      </c>
      <c r="E44" s="87">
        <v>640</v>
      </c>
      <c r="F44" s="87">
        <v>3118</v>
      </c>
      <c r="G44" s="87">
        <v>2918</v>
      </c>
      <c r="H44" s="83"/>
      <c r="I44" s="88">
        <f>AVERAGE(B33:B44)</f>
        <v>2496.833333333333</v>
      </c>
      <c r="J44" s="88">
        <f>AVERAGE(C33:C44)</f>
        <v>2051.083333333333</v>
      </c>
      <c r="K44" s="88">
        <f>AVERAGE(D33:D44)</f>
        <v>2927.583333333333</v>
      </c>
      <c r="L44" s="88">
        <f>AVERAGE(E33:E44)</f>
        <v>666.6666666666666</v>
      </c>
      <c r="M44" s="88">
        <f>AVERAGE(F33:F44)</f>
        <v>2529.5</v>
      </c>
      <c r="N44" s="88">
        <f>AVERAGE(G33:G44)</f>
        <v>2638.666666666667</v>
      </c>
      <c r="O44" s="83"/>
      <c r="P44" s="83"/>
      <c r="Q44" s="83"/>
      <c r="R44" s="83"/>
      <c r="S44" s="83"/>
      <c r="T44" s="83"/>
      <c r="U44" s="88">
        <v>2645</v>
      </c>
      <c r="V44" s="88">
        <v>2459</v>
      </c>
      <c r="W44" s="88">
        <v>3135</v>
      </c>
      <c r="X44" s="83"/>
      <c r="Y44" s="87">
        <v>2213</v>
      </c>
      <c r="Z44" s="87">
        <v>3780</v>
      </c>
      <c r="AA44" s="87">
        <v>2918</v>
      </c>
      <c r="AB44" s="83"/>
      <c r="AC44" s="87">
        <v>2306</v>
      </c>
      <c r="AD44" s="87">
        <v>3800</v>
      </c>
      <c r="AE44" s="2"/>
      <c r="AF44" s="87">
        <v>2228</v>
      </c>
      <c r="AG44" s="87">
        <v>3605</v>
      </c>
      <c r="AH44" s="2"/>
      <c r="AI44" s="89">
        <v>2334.6375</v>
      </c>
      <c r="AJ44" s="89">
        <v>3950.925</v>
      </c>
      <c r="AK44" s="83"/>
      <c r="AL44" s="2"/>
      <c r="AM44" s="2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8">
        <v>3442.09375</v>
      </c>
    </row>
    <row r="45" ht="15" customHeight="1">
      <c r="A45" s="86">
        <v>40391</v>
      </c>
      <c r="B45" s="87">
        <v>2736</v>
      </c>
      <c r="C45" s="87">
        <v>2230</v>
      </c>
      <c r="D45" s="87">
        <v>3636</v>
      </c>
      <c r="E45" s="87">
        <v>690</v>
      </c>
      <c r="F45" s="87">
        <v>3180</v>
      </c>
      <c r="G45" s="87">
        <v>2962</v>
      </c>
      <c r="H45" s="83"/>
      <c r="I45" s="88">
        <f>AVERAGE(B34:B45)</f>
        <v>2561.166666666667</v>
      </c>
      <c r="J45" s="88">
        <f>AVERAGE(C34:C45)</f>
        <v>2096.083333333333</v>
      </c>
      <c r="K45" s="88">
        <f>AVERAGE(D34:D45)</f>
        <v>3038.416666666667</v>
      </c>
      <c r="L45" s="88">
        <f>AVERAGE(E34:E45)</f>
        <v>684.1666666666666</v>
      </c>
      <c r="M45" s="88">
        <f>AVERAGE(F34:F45)</f>
        <v>2600</v>
      </c>
      <c r="N45" s="88">
        <f>AVERAGE(G34:G45)</f>
        <v>2681.5</v>
      </c>
      <c r="O45" s="83"/>
      <c r="P45" s="83"/>
      <c r="Q45" s="83"/>
      <c r="R45" s="83"/>
      <c r="S45" s="83"/>
      <c r="T45" s="83"/>
      <c r="U45" s="88">
        <v>2442</v>
      </c>
      <c r="V45" s="88">
        <v>2248</v>
      </c>
      <c r="W45" s="88">
        <v>3100</v>
      </c>
      <c r="X45" s="83"/>
      <c r="Y45" s="87">
        <v>2188</v>
      </c>
      <c r="Z45" s="87">
        <v>3760</v>
      </c>
      <c r="AA45" s="87">
        <v>2962</v>
      </c>
      <c r="AB45" s="83"/>
      <c r="AC45" s="87">
        <v>2216</v>
      </c>
      <c r="AD45" s="87">
        <v>3715</v>
      </c>
      <c r="AE45" s="2"/>
      <c r="AF45" s="87">
        <v>2176</v>
      </c>
      <c r="AG45" s="87">
        <v>3595</v>
      </c>
      <c r="AH45" s="2"/>
      <c r="AI45" s="89">
        <v>2306.049</v>
      </c>
      <c r="AJ45" s="89">
        <v>4005.243</v>
      </c>
      <c r="AK45" s="83"/>
      <c r="AL45" s="2"/>
      <c r="AM45" s="2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8">
        <v>3489.41625</v>
      </c>
    </row>
    <row r="46" ht="15" customHeight="1">
      <c r="A46" s="86">
        <v>40422</v>
      </c>
      <c r="B46" s="87">
        <v>2758</v>
      </c>
      <c r="C46" s="87">
        <v>2270</v>
      </c>
      <c r="D46" s="87">
        <v>3578</v>
      </c>
      <c r="E46" s="87">
        <v>770</v>
      </c>
      <c r="F46" s="87">
        <v>3160</v>
      </c>
      <c r="G46" s="87">
        <v>2998</v>
      </c>
      <c r="H46" s="83"/>
      <c r="I46" s="88">
        <f>AVERAGE(B35:B46)</f>
        <v>2616</v>
      </c>
      <c r="J46" s="88">
        <f>AVERAGE(C35:C46)</f>
        <v>2138.75</v>
      </c>
      <c r="K46" s="88">
        <f>AVERAGE(D35:D46)</f>
        <v>3135.916666666667</v>
      </c>
      <c r="L46" s="88">
        <f>AVERAGE(E35:E46)</f>
        <v>703.3333333333334</v>
      </c>
      <c r="M46" s="88">
        <f>AVERAGE(F35:F46)</f>
        <v>2676.666666666667</v>
      </c>
      <c r="N46" s="88">
        <f>AVERAGE(G35:G46)</f>
        <v>2729.25</v>
      </c>
      <c r="O46" s="83"/>
      <c r="P46" s="83"/>
      <c r="Q46" s="83"/>
      <c r="R46" s="83"/>
      <c r="S46" s="83"/>
      <c r="T46" s="83"/>
      <c r="U46" s="88">
        <v>2602</v>
      </c>
      <c r="V46" s="88">
        <v>2419</v>
      </c>
      <c r="W46" s="88">
        <v>3166</v>
      </c>
      <c r="X46" s="83"/>
      <c r="Y46" s="87">
        <v>2276</v>
      </c>
      <c r="Z46" s="87">
        <v>3772</v>
      </c>
      <c r="AA46" s="87">
        <v>2998</v>
      </c>
      <c r="AB46" s="83"/>
      <c r="AC46" s="87">
        <v>2286</v>
      </c>
      <c r="AD46" s="87">
        <v>3755</v>
      </c>
      <c r="AE46" s="2"/>
      <c r="AF46" s="87">
        <v>2288</v>
      </c>
      <c r="AG46" s="87">
        <v>3700</v>
      </c>
      <c r="AH46" s="2"/>
      <c r="AI46" s="89">
        <v>2328.9825</v>
      </c>
      <c r="AJ46" s="89">
        <v>3881.6375</v>
      </c>
      <c r="AK46" s="83"/>
      <c r="AL46" s="2"/>
      <c r="AM46" s="2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8">
        <v>3374.03875</v>
      </c>
    </row>
    <row r="47" ht="15" customHeight="1">
      <c r="A47" s="86">
        <v>40452</v>
      </c>
      <c r="B47" s="87">
        <v>2726</v>
      </c>
      <c r="C47" s="87">
        <v>2218</v>
      </c>
      <c r="D47" s="87">
        <v>3606</v>
      </c>
      <c r="E47" s="87">
        <v>730</v>
      </c>
      <c r="F47" s="87">
        <v>3100</v>
      </c>
      <c r="G47" s="87">
        <v>3032</v>
      </c>
      <c r="H47" s="83"/>
      <c r="I47" s="88">
        <f>AVERAGE(B36:B47)</f>
        <v>2648.166666666667</v>
      </c>
      <c r="J47" s="88">
        <f>AVERAGE(C36:C47)</f>
        <v>2166.5</v>
      </c>
      <c r="K47" s="88">
        <f>AVERAGE(D36:D47)</f>
        <v>3216</v>
      </c>
      <c r="L47" s="88">
        <f>AVERAGE(E36:E47)</f>
        <v>712.5</v>
      </c>
      <c r="M47" s="88">
        <f>AVERAGE(F36:F47)</f>
        <v>2743.916666666667</v>
      </c>
      <c r="N47" s="88">
        <f>AVERAGE(G36:G47)</f>
        <v>2777.083333333333</v>
      </c>
      <c r="O47" s="83"/>
      <c r="P47" s="83"/>
      <c r="Q47" s="83"/>
      <c r="R47" s="83"/>
      <c r="S47" s="83"/>
      <c r="T47" s="83"/>
      <c r="U47" s="88">
        <v>2492</v>
      </c>
      <c r="V47" s="88">
        <v>2249</v>
      </c>
      <c r="W47" s="88">
        <v>3130</v>
      </c>
      <c r="X47" s="83"/>
      <c r="Y47" s="87">
        <v>2190</v>
      </c>
      <c r="Z47" s="87">
        <v>3770</v>
      </c>
      <c r="AA47" s="87">
        <v>3032</v>
      </c>
      <c r="AB47" s="83"/>
      <c r="AC47" s="87">
        <v>2219</v>
      </c>
      <c r="AD47" s="87">
        <v>3763</v>
      </c>
      <c r="AE47" s="2"/>
      <c r="AF47" s="87">
        <v>2198</v>
      </c>
      <c r="AG47" s="87">
        <v>3676</v>
      </c>
      <c r="AH47" s="2"/>
      <c r="AI47" s="89">
        <v>2226.9195</v>
      </c>
      <c r="AJ47" s="89">
        <v>3711.5325</v>
      </c>
      <c r="AK47" s="83"/>
      <c r="AL47" s="2"/>
      <c r="AM47" s="2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8">
        <v>3226.17825</v>
      </c>
    </row>
    <row r="48" ht="15" customHeight="1">
      <c r="A48" s="86">
        <v>40483</v>
      </c>
      <c r="B48" s="87">
        <v>2693</v>
      </c>
      <c r="C48" s="87">
        <v>2158</v>
      </c>
      <c r="D48" s="87">
        <v>3570</v>
      </c>
      <c r="E48" s="87">
        <v>700</v>
      </c>
      <c r="F48" s="87">
        <v>3113</v>
      </c>
      <c r="G48" s="87">
        <v>3053</v>
      </c>
      <c r="H48" s="83"/>
      <c r="I48" s="88">
        <f>AVERAGE(B37:B48)</f>
        <v>2664.25</v>
      </c>
      <c r="J48" s="88">
        <f>AVERAGE(C37:C48)</f>
        <v>2174.5</v>
      </c>
      <c r="K48" s="88">
        <f>AVERAGE(D37:D48)</f>
        <v>3272</v>
      </c>
      <c r="L48" s="88">
        <f>AVERAGE(E37:E48)</f>
        <v>714.1666666666666</v>
      </c>
      <c r="M48" s="88">
        <f>AVERAGE(F37:F48)</f>
        <v>2804.666666666667</v>
      </c>
      <c r="N48" s="88">
        <f>AVERAGE(G37:G48)</f>
        <v>2817.666666666667</v>
      </c>
      <c r="O48" s="83"/>
      <c r="P48" s="83"/>
      <c r="Q48" s="83"/>
      <c r="R48" s="83"/>
      <c r="S48" s="83"/>
      <c r="T48" s="83"/>
      <c r="U48" s="88">
        <v>2572</v>
      </c>
      <c r="V48" s="88">
        <v>2233</v>
      </c>
      <c r="W48" s="88">
        <v>3294</v>
      </c>
      <c r="X48" s="83"/>
      <c r="Y48" s="87">
        <v>2020</v>
      </c>
      <c r="Z48" s="87">
        <v>3678</v>
      </c>
      <c r="AA48" s="87">
        <v>3053</v>
      </c>
      <c r="AB48" s="83"/>
      <c r="AC48" s="87">
        <v>2034</v>
      </c>
      <c r="AD48" s="87">
        <v>3681</v>
      </c>
      <c r="AE48" s="2"/>
      <c r="AF48" s="87">
        <v>2005</v>
      </c>
      <c r="AG48" s="87">
        <v>3585</v>
      </c>
      <c r="AH48" s="2"/>
      <c r="AI48" s="89">
        <v>2183.3746</v>
      </c>
      <c r="AJ48" s="89">
        <v>3561.119</v>
      </c>
      <c r="AK48" s="83"/>
      <c r="AL48" s="2"/>
      <c r="AM48" s="2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8">
        <v>3298.4135</v>
      </c>
    </row>
    <row r="49" ht="15" customHeight="1">
      <c r="A49" s="86">
        <v>40513</v>
      </c>
      <c r="B49" s="87">
        <v>2710</v>
      </c>
      <c r="C49" s="87">
        <v>2168</v>
      </c>
      <c r="D49" s="87">
        <v>3538</v>
      </c>
      <c r="E49" s="87">
        <v>760</v>
      </c>
      <c r="F49" s="87">
        <v>3085</v>
      </c>
      <c r="G49" s="87">
        <v>3138</v>
      </c>
      <c r="H49" s="83"/>
      <c r="I49" s="88">
        <f>AVERAGE(B38:B49)</f>
        <v>2677.75</v>
      </c>
      <c r="J49" s="88">
        <f>AVERAGE(C38:C49)</f>
        <v>2181.833333333333</v>
      </c>
      <c r="K49" s="88">
        <f>AVERAGE(D38:D49)</f>
        <v>3313.5</v>
      </c>
      <c r="L49" s="88">
        <f>AVERAGE(E38:E49)</f>
        <v>721.6666666666666</v>
      </c>
      <c r="M49" s="88">
        <f>AVERAGE(F38:F49)</f>
        <v>2866.75</v>
      </c>
      <c r="N49" s="88">
        <f>AVERAGE(G38:G49)</f>
        <v>2859.166666666667</v>
      </c>
      <c r="O49" s="83"/>
      <c r="P49" s="83"/>
      <c r="Q49" s="83"/>
      <c r="R49" s="83"/>
      <c r="S49" s="83"/>
      <c r="T49" s="83"/>
      <c r="U49" s="88">
        <v>2684</v>
      </c>
      <c r="V49" s="88">
        <v>2325</v>
      </c>
      <c r="W49" s="88">
        <v>3402</v>
      </c>
      <c r="X49" s="83"/>
      <c r="Y49" s="87">
        <v>2170</v>
      </c>
      <c r="Z49" s="87">
        <v>3602</v>
      </c>
      <c r="AA49" s="87">
        <v>3138</v>
      </c>
      <c r="AB49" s="83"/>
      <c r="AC49" s="87">
        <v>2150</v>
      </c>
      <c r="AD49" s="87">
        <v>3625</v>
      </c>
      <c r="AE49" s="2"/>
      <c r="AF49" s="87">
        <v>2154</v>
      </c>
      <c r="AG49" s="87">
        <v>3518</v>
      </c>
      <c r="AH49" s="2"/>
      <c r="AI49" s="89">
        <v>2244.66</v>
      </c>
      <c r="AJ49" s="89">
        <v>3544.2</v>
      </c>
      <c r="AK49" s="83"/>
      <c r="AL49" s="2"/>
      <c r="AM49" s="2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8">
        <v>3337.455</v>
      </c>
    </row>
    <row r="50" ht="15" customHeight="1">
      <c r="A50" s="86">
        <v>40544</v>
      </c>
      <c r="B50" s="87">
        <v>2864</v>
      </c>
      <c r="C50" s="87">
        <v>2254</v>
      </c>
      <c r="D50" s="87">
        <v>3518</v>
      </c>
      <c r="E50" s="87">
        <v>840</v>
      </c>
      <c r="F50" s="87">
        <v>3096</v>
      </c>
      <c r="G50" s="87">
        <v>3178</v>
      </c>
      <c r="H50" s="83"/>
      <c r="I50" s="88">
        <f>AVERAGE(B39:B50)</f>
        <v>2710.083333333333</v>
      </c>
      <c r="J50" s="88">
        <f>AVERAGE(C39:C50)</f>
        <v>2201.166666666667</v>
      </c>
      <c r="K50" s="88">
        <f>AVERAGE(D39:D50)</f>
        <v>3362</v>
      </c>
      <c r="L50" s="88">
        <f>AVERAGE(E39:E50)</f>
        <v>730.8333333333334</v>
      </c>
      <c r="M50" s="88">
        <f>AVERAGE(F39:F50)</f>
        <v>2921.916666666667</v>
      </c>
      <c r="N50" s="88">
        <f>AVERAGE(G39:G50)</f>
        <v>2904.833333333333</v>
      </c>
      <c r="O50" s="83"/>
      <c r="P50" s="83"/>
      <c r="Q50" s="83"/>
      <c r="R50" s="83"/>
      <c r="S50" s="83"/>
      <c r="T50" s="83"/>
      <c r="U50" s="88">
        <v>2845</v>
      </c>
      <c r="V50" s="88">
        <v>2620</v>
      </c>
      <c r="W50" s="88">
        <v>3463</v>
      </c>
      <c r="X50" s="83"/>
      <c r="Y50" s="87">
        <v>2400</v>
      </c>
      <c r="Z50" s="87">
        <v>3695</v>
      </c>
      <c r="AA50" s="87">
        <v>3178</v>
      </c>
      <c r="AB50" s="83"/>
      <c r="AC50" s="87">
        <v>2365</v>
      </c>
      <c r="AD50" s="87">
        <v>3669</v>
      </c>
      <c r="AE50" s="2"/>
      <c r="AF50" s="87">
        <v>2378</v>
      </c>
      <c r="AG50" s="87">
        <v>3613</v>
      </c>
      <c r="AH50" s="2"/>
      <c r="AI50" s="89">
        <v>2301.663</v>
      </c>
      <c r="AJ50" s="89">
        <v>3777.088</v>
      </c>
      <c r="AK50" s="83"/>
      <c r="AL50" s="2"/>
      <c r="AM50" s="2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8">
        <v>3334.4605</v>
      </c>
    </row>
    <row r="51" ht="15" customHeight="1">
      <c r="A51" s="86">
        <v>40575</v>
      </c>
      <c r="B51" s="87">
        <v>3113</v>
      </c>
      <c r="C51" s="87">
        <v>2445</v>
      </c>
      <c r="D51" s="87">
        <v>3708</v>
      </c>
      <c r="E51" s="87">
        <v>1050</v>
      </c>
      <c r="F51" s="87">
        <v>3105</v>
      </c>
      <c r="G51" s="87">
        <v>3163</v>
      </c>
      <c r="H51" s="83"/>
      <c r="I51" s="88">
        <f>AVERAGE(B40:B51)</f>
        <v>2771.75</v>
      </c>
      <c r="J51" s="88">
        <f>AVERAGE(C40:C51)</f>
        <v>2242.416666666667</v>
      </c>
      <c r="K51" s="88">
        <f>AVERAGE(D40:D51)</f>
        <v>3435.166666666667</v>
      </c>
      <c r="L51" s="88">
        <f>AVERAGE(E40:E51)</f>
        <v>758.3333333333334</v>
      </c>
      <c r="M51" s="88">
        <f>AVERAGE(F40:F51)</f>
        <v>2977.916666666667</v>
      </c>
      <c r="N51" s="88">
        <f>AVERAGE(G40:G51)</f>
        <v>2947.333333333333</v>
      </c>
      <c r="O51" s="83"/>
      <c r="P51" s="83"/>
      <c r="Q51" s="83"/>
      <c r="R51" s="83"/>
      <c r="S51" s="83"/>
      <c r="T51" s="83"/>
      <c r="U51" s="88">
        <v>3054</v>
      </c>
      <c r="V51" s="88">
        <v>2821</v>
      </c>
      <c r="W51" s="88">
        <v>3535</v>
      </c>
      <c r="X51" s="83"/>
      <c r="Y51" s="87">
        <v>2738</v>
      </c>
      <c r="Z51" s="87">
        <v>3940</v>
      </c>
      <c r="AA51" s="87">
        <v>3163</v>
      </c>
      <c r="AB51" s="83"/>
      <c r="AC51" s="87">
        <v>2681</v>
      </c>
      <c r="AD51" s="87">
        <v>4094</v>
      </c>
      <c r="AE51" s="2"/>
      <c r="AF51" s="87">
        <v>2738</v>
      </c>
      <c r="AG51" s="87">
        <v>3825</v>
      </c>
      <c r="AH51" s="2"/>
      <c r="AI51" s="89">
        <v>2480.877</v>
      </c>
      <c r="AJ51" s="89">
        <v>4134.795</v>
      </c>
      <c r="AK51" s="83"/>
      <c r="AL51" s="2"/>
      <c r="AM51" s="2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8">
        <v>3411.79656</v>
      </c>
    </row>
    <row r="52" ht="15" customHeight="1">
      <c r="A52" s="86">
        <v>40603</v>
      </c>
      <c r="B52" s="87">
        <v>3220</v>
      </c>
      <c r="C52" s="87">
        <v>2510</v>
      </c>
      <c r="D52" s="87">
        <v>3833</v>
      </c>
      <c r="E52" s="87">
        <v>960</v>
      </c>
      <c r="F52" s="87">
        <v>3155</v>
      </c>
      <c r="G52" s="87">
        <v>3215</v>
      </c>
      <c r="H52" s="83"/>
      <c r="I52" s="88">
        <f>AVERAGE(B41:B52)</f>
        <v>2838.166666666667</v>
      </c>
      <c r="J52" s="88">
        <f>AVERAGE(C41:C52)</f>
        <v>2283.416666666667</v>
      </c>
      <c r="K52" s="88">
        <f>AVERAGE(D41:D52)</f>
        <v>3521.416666666667</v>
      </c>
      <c r="L52" s="88">
        <f>AVERAGE(E41:E52)</f>
        <v>779.1666666666666</v>
      </c>
      <c r="M52" s="88">
        <f>AVERAGE(F41:F52)</f>
        <v>3041.666666666667</v>
      </c>
      <c r="N52" s="88">
        <f>AVERAGE(G41:G52)</f>
        <v>2994.583333333333</v>
      </c>
      <c r="O52" s="83"/>
      <c r="P52" s="83"/>
      <c r="Q52" s="83"/>
      <c r="R52" s="83"/>
      <c r="S52" s="83"/>
      <c r="T52" s="83"/>
      <c r="U52" s="88">
        <v>3273</v>
      </c>
      <c r="V52" s="88">
        <v>2737</v>
      </c>
      <c r="W52" s="88">
        <v>3487</v>
      </c>
      <c r="X52" s="83"/>
      <c r="Y52" s="87">
        <v>2644</v>
      </c>
      <c r="Z52" s="87">
        <v>4138</v>
      </c>
      <c r="AA52" s="87">
        <v>3215</v>
      </c>
      <c r="AB52" s="83"/>
      <c r="AC52" s="87">
        <v>2770</v>
      </c>
      <c r="AD52" s="87">
        <v>4233</v>
      </c>
      <c r="AE52" s="2"/>
      <c r="AF52" s="87">
        <v>2794</v>
      </c>
      <c r="AG52" s="87">
        <v>4166</v>
      </c>
      <c r="AH52" s="2"/>
      <c r="AI52" s="89">
        <v>2482.562</v>
      </c>
      <c r="AJ52" s="89">
        <v>3925.912</v>
      </c>
      <c r="AK52" s="83"/>
      <c r="AL52" s="2"/>
      <c r="AM52" s="2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8">
        <v>3435.173</v>
      </c>
    </row>
    <row r="53" ht="15" customHeight="1">
      <c r="A53" s="86">
        <v>40634</v>
      </c>
      <c r="B53" s="87">
        <v>3135</v>
      </c>
      <c r="C53" s="87">
        <v>2400</v>
      </c>
      <c r="D53" s="87">
        <v>3785</v>
      </c>
      <c r="E53" s="87">
        <v>840</v>
      </c>
      <c r="F53" s="87">
        <v>3070</v>
      </c>
      <c r="G53" s="87">
        <v>3283</v>
      </c>
      <c r="H53" s="83"/>
      <c r="I53" s="88">
        <f>AVERAGE(B42:B53)</f>
        <v>2883.166666666667</v>
      </c>
      <c r="J53" s="88">
        <f>AVERAGE(C42:C53)</f>
        <v>2302.333333333333</v>
      </c>
      <c r="K53" s="88">
        <f>AVERAGE(D42:D53)</f>
        <v>3594.916666666667</v>
      </c>
      <c r="L53" s="88">
        <f>AVERAGE(E42:E53)</f>
        <v>788.3333333333334</v>
      </c>
      <c r="M53" s="88">
        <f>AVERAGE(F42:F53)</f>
        <v>3083.75</v>
      </c>
      <c r="N53" s="88">
        <f>AVERAGE(G42:G53)</f>
        <v>3043.166666666667</v>
      </c>
      <c r="O53" s="83"/>
      <c r="P53" s="83"/>
      <c r="Q53" s="83"/>
      <c r="R53" s="83"/>
      <c r="S53" s="83"/>
      <c r="T53" s="83"/>
      <c r="U53" s="88">
        <v>2848</v>
      </c>
      <c r="V53" s="88">
        <v>2610</v>
      </c>
      <c r="W53" s="88">
        <v>3290</v>
      </c>
      <c r="X53" s="83"/>
      <c r="Y53" s="87">
        <v>2350</v>
      </c>
      <c r="Z53" s="87">
        <v>4043</v>
      </c>
      <c r="AA53" s="87">
        <v>3283</v>
      </c>
      <c r="AB53" s="83"/>
      <c r="AC53" s="87">
        <v>2388</v>
      </c>
      <c r="AD53" s="87">
        <v>4000</v>
      </c>
      <c r="AE53" s="2"/>
      <c r="AF53" s="87">
        <v>2425</v>
      </c>
      <c r="AG53" s="87">
        <v>4098</v>
      </c>
      <c r="AH53" s="2"/>
      <c r="AI53" s="89">
        <v>2491.984</v>
      </c>
      <c r="AJ53" s="89">
        <v>3681.34</v>
      </c>
      <c r="AK53" s="83"/>
      <c r="AL53" s="2"/>
      <c r="AM53" s="2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8">
        <v>3341.524</v>
      </c>
    </row>
    <row r="54" ht="15" customHeight="1">
      <c r="A54" s="86">
        <v>40664</v>
      </c>
      <c r="B54" s="87">
        <v>3034</v>
      </c>
      <c r="C54" s="87">
        <v>2420</v>
      </c>
      <c r="D54" s="87">
        <v>3804</v>
      </c>
      <c r="E54" s="87">
        <v>870</v>
      </c>
      <c r="F54" s="87">
        <v>3146</v>
      </c>
      <c r="G54" s="87">
        <v>3332</v>
      </c>
      <c r="H54" s="83"/>
      <c r="I54" s="88">
        <f>AVERAGE(B43:B54)</f>
        <v>2897.666666666667</v>
      </c>
      <c r="J54" s="88">
        <f>AVERAGE(C43:C54)</f>
        <v>2305.5</v>
      </c>
      <c r="K54" s="88">
        <f>AVERAGE(D43:D54)</f>
        <v>3640.583333333333</v>
      </c>
      <c r="L54" s="88">
        <f>AVERAGE(E43:E54)</f>
        <v>796.6666666666666</v>
      </c>
      <c r="M54" s="88">
        <f>AVERAGE(F43:F54)</f>
        <v>3113.416666666667</v>
      </c>
      <c r="N54" s="88">
        <f>AVERAGE(G43:G54)</f>
        <v>3093.333333333333</v>
      </c>
      <c r="O54" s="83"/>
      <c r="P54" s="83"/>
      <c r="Q54" s="83"/>
      <c r="R54" s="83"/>
      <c r="S54" s="83"/>
      <c r="T54" s="83"/>
      <c r="U54" s="88">
        <v>2841</v>
      </c>
      <c r="V54" s="88">
        <v>2653</v>
      </c>
      <c r="W54" s="88">
        <v>3311</v>
      </c>
      <c r="X54" s="83"/>
      <c r="Y54" s="87">
        <v>2368</v>
      </c>
      <c r="Z54" s="87">
        <v>3963</v>
      </c>
      <c r="AA54" s="87">
        <v>3332</v>
      </c>
      <c r="AB54" s="83"/>
      <c r="AC54" s="87">
        <v>2400</v>
      </c>
      <c r="AD54" s="87">
        <v>4004</v>
      </c>
      <c r="AE54" s="2"/>
      <c r="AF54" s="87">
        <v>2430</v>
      </c>
      <c r="AG54" s="87">
        <v>4105</v>
      </c>
      <c r="AH54" s="2"/>
      <c r="AI54" s="89">
        <v>2567.25</v>
      </c>
      <c r="AJ54" s="89">
        <v>3936.45</v>
      </c>
      <c r="AK54" s="83"/>
      <c r="AL54" s="2"/>
      <c r="AM54" s="2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8">
        <v>3423</v>
      </c>
    </row>
    <row r="55" ht="15" customHeight="1">
      <c r="A55" s="86">
        <v>40695</v>
      </c>
      <c r="B55" s="87">
        <v>2998</v>
      </c>
      <c r="C55" s="87">
        <v>2400</v>
      </c>
      <c r="D55" s="87">
        <v>3913</v>
      </c>
      <c r="E55" s="87">
        <v>880</v>
      </c>
      <c r="F55" s="87">
        <v>3155</v>
      </c>
      <c r="G55" s="87">
        <v>3303</v>
      </c>
      <c r="H55" s="83"/>
      <c r="I55" s="88">
        <f>AVERAGE(B44:B55)</f>
        <v>2904.75</v>
      </c>
      <c r="J55" s="88">
        <f>AVERAGE(C44:C55)</f>
        <v>2310.666666666667</v>
      </c>
      <c r="K55" s="88">
        <f>AVERAGE(D44:D55)</f>
        <v>3676.833333333333</v>
      </c>
      <c r="L55" s="88">
        <f>AVERAGE(E44:E55)</f>
        <v>810.8333333333334</v>
      </c>
      <c r="M55" s="88">
        <f>AVERAGE(F44:F55)</f>
        <v>3123.583333333333</v>
      </c>
      <c r="N55" s="88">
        <f>AVERAGE(G44:G55)</f>
        <v>3131.25</v>
      </c>
      <c r="O55" s="83"/>
      <c r="P55" s="83"/>
      <c r="Q55" s="83"/>
      <c r="R55" s="83"/>
      <c r="S55" s="83"/>
      <c r="T55" s="83"/>
      <c r="U55" s="88">
        <v>2737</v>
      </c>
      <c r="V55" s="88">
        <v>2781</v>
      </c>
      <c r="W55" s="88">
        <v>3311</v>
      </c>
      <c r="X55" s="83"/>
      <c r="Y55" s="87">
        <v>2412</v>
      </c>
      <c r="Z55" s="87">
        <v>4180</v>
      </c>
      <c r="AA55" s="87">
        <v>3303</v>
      </c>
      <c r="AB55" s="83"/>
      <c r="AC55" s="87">
        <v>2425</v>
      </c>
      <c r="AD55" s="87">
        <v>4163</v>
      </c>
      <c r="AE55" s="2"/>
      <c r="AF55" s="87">
        <v>2500</v>
      </c>
      <c r="AG55" s="87">
        <v>4150</v>
      </c>
      <c r="AH55" s="2"/>
      <c r="AI55" s="89">
        <v>2539.53</v>
      </c>
      <c r="AJ55" s="89">
        <v>4288.983999999999</v>
      </c>
      <c r="AK55" s="83"/>
      <c r="AL55" s="2"/>
      <c r="AM55" s="2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8">
        <v>3390.55472</v>
      </c>
    </row>
    <row r="56" ht="15" customHeight="1">
      <c r="A56" s="86">
        <v>40725</v>
      </c>
      <c r="B56" s="87">
        <v>2960</v>
      </c>
      <c r="C56" s="87">
        <v>2394</v>
      </c>
      <c r="D56" s="87">
        <v>3950</v>
      </c>
      <c r="E56" s="87">
        <v>840</v>
      </c>
      <c r="F56" s="87">
        <v>3124</v>
      </c>
      <c r="G56" s="87">
        <v>3266</v>
      </c>
      <c r="H56" s="83"/>
      <c r="I56" s="88">
        <f>AVERAGE(B45:B56)</f>
        <v>2912.25</v>
      </c>
      <c r="J56" s="88">
        <f>AVERAGE(C45:C56)</f>
        <v>2322.25</v>
      </c>
      <c r="K56" s="88">
        <f>AVERAGE(D45:D56)</f>
        <v>3703.25</v>
      </c>
      <c r="L56" s="88">
        <f>AVERAGE(E45:E56)</f>
        <v>827.5</v>
      </c>
      <c r="M56" s="88">
        <f>AVERAGE(F45:F56)</f>
        <v>3124.083333333333</v>
      </c>
      <c r="N56" s="88">
        <f>AVERAGE(G45:G56)</f>
        <v>3160.25</v>
      </c>
      <c r="O56" s="83"/>
      <c r="P56" s="83"/>
      <c r="Q56" s="83"/>
      <c r="R56" s="83"/>
      <c r="S56" s="83"/>
      <c r="T56" s="83"/>
      <c r="U56" s="88">
        <v>2673</v>
      </c>
      <c r="V56" s="88">
        <v>2692</v>
      </c>
      <c r="W56" s="88">
        <v>3267</v>
      </c>
      <c r="X56" s="83"/>
      <c r="Y56" s="87">
        <v>2360</v>
      </c>
      <c r="Z56" s="87">
        <v>4195</v>
      </c>
      <c r="AA56" s="87">
        <v>3266</v>
      </c>
      <c r="AB56" s="83"/>
      <c r="AC56" s="87">
        <v>2356</v>
      </c>
      <c r="AD56" s="87">
        <v>4166</v>
      </c>
      <c r="AE56" s="2"/>
      <c r="AF56" s="87">
        <v>2400</v>
      </c>
      <c r="AG56" s="87">
        <v>4115</v>
      </c>
      <c r="AH56" s="2"/>
      <c r="AI56" s="89">
        <v>2483.184</v>
      </c>
      <c r="AJ56" s="89">
        <v>4063.392</v>
      </c>
      <c r="AK56" s="83"/>
      <c r="AL56" s="2"/>
      <c r="AM56" s="2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8">
        <v>3400.83336</v>
      </c>
    </row>
    <row r="57" ht="15" customHeight="1">
      <c r="A57" s="86">
        <v>40756</v>
      </c>
      <c r="B57" s="87">
        <v>2918</v>
      </c>
      <c r="C57" s="87">
        <v>2323</v>
      </c>
      <c r="D57" s="87">
        <v>3903</v>
      </c>
      <c r="E57" s="87">
        <v>820</v>
      </c>
      <c r="F57" s="87">
        <v>3220</v>
      </c>
      <c r="G57" s="87">
        <v>3228</v>
      </c>
      <c r="H57" s="83"/>
      <c r="I57" s="88">
        <f>AVERAGE(B46:B57)</f>
        <v>2927.416666666667</v>
      </c>
      <c r="J57" s="88">
        <f>AVERAGE(C46:C57)</f>
        <v>2330</v>
      </c>
      <c r="K57" s="88">
        <f>AVERAGE(D46:D57)</f>
        <v>3725.5</v>
      </c>
      <c r="L57" s="88">
        <f>AVERAGE(E46:E57)</f>
        <v>838.3333333333334</v>
      </c>
      <c r="M57" s="88">
        <f>AVERAGE(F46:F57)</f>
        <v>3127.416666666667</v>
      </c>
      <c r="N57" s="88">
        <f>AVERAGE(G46:G57)</f>
        <v>3182.416666666667</v>
      </c>
      <c r="O57" s="83"/>
      <c r="P57" s="83"/>
      <c r="Q57" s="83"/>
      <c r="R57" s="83"/>
      <c r="S57" s="83"/>
      <c r="T57" s="83"/>
      <c r="U57" s="88">
        <v>2498</v>
      </c>
      <c r="V57" s="88">
        <v>2525</v>
      </c>
      <c r="W57" s="88">
        <v>3137</v>
      </c>
      <c r="X57" s="83"/>
      <c r="Y57" s="87">
        <v>2242</v>
      </c>
      <c r="Z57" s="87">
        <v>4016</v>
      </c>
      <c r="AA57" s="87">
        <v>3228</v>
      </c>
      <c r="AB57" s="83"/>
      <c r="AC57" s="87">
        <v>2261</v>
      </c>
      <c r="AD57" s="87">
        <v>4026</v>
      </c>
      <c r="AE57" s="2"/>
      <c r="AF57" s="87">
        <v>2260</v>
      </c>
      <c r="AG57" s="87">
        <v>4060</v>
      </c>
      <c r="AH57" s="2"/>
      <c r="AI57" s="89">
        <v>2397.507</v>
      </c>
      <c r="AJ57" s="89">
        <v>3995.845</v>
      </c>
      <c r="AK57" s="83"/>
      <c r="AL57" s="2"/>
      <c r="AM57" s="2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8">
        <v>3439.85171</v>
      </c>
    </row>
    <row r="58" ht="15" customHeight="1">
      <c r="A58" s="86">
        <v>40787</v>
      </c>
      <c r="B58" s="87">
        <v>2920</v>
      </c>
      <c r="C58" s="87">
        <v>2315</v>
      </c>
      <c r="D58" s="87">
        <v>3905</v>
      </c>
      <c r="E58" s="87">
        <v>860</v>
      </c>
      <c r="F58" s="87">
        <v>3245</v>
      </c>
      <c r="G58" s="87">
        <v>3195</v>
      </c>
      <c r="H58" s="83"/>
      <c r="I58" s="88">
        <f>AVERAGE(B47:B58)</f>
        <v>2940.916666666667</v>
      </c>
      <c r="J58" s="88">
        <f>AVERAGE(C47:C58)</f>
        <v>2333.75</v>
      </c>
      <c r="K58" s="88">
        <f>AVERAGE(D47:D58)</f>
        <v>3752.75</v>
      </c>
      <c r="L58" s="88">
        <f>AVERAGE(E47:E58)</f>
        <v>845.8333333333334</v>
      </c>
      <c r="M58" s="88">
        <f>AVERAGE(F47:F58)</f>
        <v>3134.5</v>
      </c>
      <c r="N58" s="88">
        <f>AVERAGE(G47:G58)</f>
        <v>3198.833333333333</v>
      </c>
      <c r="O58" s="83"/>
      <c r="P58" s="83"/>
      <c r="Q58" s="83"/>
      <c r="R58" s="83"/>
      <c r="S58" s="83"/>
      <c r="T58" s="83"/>
      <c r="U58" s="88">
        <v>2568</v>
      </c>
      <c r="V58" s="88">
        <v>2538</v>
      </c>
      <c r="W58" s="88">
        <v>3090</v>
      </c>
      <c r="X58" s="83"/>
      <c r="Y58" s="87">
        <v>2270</v>
      </c>
      <c r="Z58" s="87">
        <v>4020</v>
      </c>
      <c r="AA58" s="87">
        <v>3195</v>
      </c>
      <c r="AB58" s="83"/>
      <c r="AC58" s="87">
        <v>2319</v>
      </c>
      <c r="AD58" s="87">
        <v>4030</v>
      </c>
      <c r="AE58" s="2"/>
      <c r="AF58" s="87">
        <v>2275</v>
      </c>
      <c r="AG58" s="87">
        <v>4000</v>
      </c>
      <c r="AH58" s="2"/>
      <c r="AI58" s="89">
        <v>2465.0395</v>
      </c>
      <c r="AJ58" s="89">
        <v>4127.508</v>
      </c>
      <c r="AK58" s="83"/>
      <c r="AL58" s="2"/>
      <c r="AM58" s="2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8">
        <v>3454.49489</v>
      </c>
    </row>
    <row r="59" ht="15" customHeight="1">
      <c r="A59" s="86">
        <v>40817</v>
      </c>
      <c r="B59" s="87">
        <v>2930</v>
      </c>
      <c r="C59" s="87">
        <v>2322</v>
      </c>
      <c r="D59" s="87">
        <v>3880</v>
      </c>
      <c r="E59" s="87">
        <v>890</v>
      </c>
      <c r="F59" s="87">
        <v>3234</v>
      </c>
      <c r="G59" s="87">
        <v>3164</v>
      </c>
      <c r="H59" s="83"/>
      <c r="I59" s="88">
        <f>AVERAGE(B48:B59)</f>
        <v>2957.916666666667</v>
      </c>
      <c r="J59" s="88">
        <f>AVERAGE(C48:C59)</f>
        <v>2342.416666666667</v>
      </c>
      <c r="K59" s="88">
        <f>AVERAGE(D48:D59)</f>
        <v>3775.583333333333</v>
      </c>
      <c r="L59" s="88">
        <f>AVERAGE(E48:E59)</f>
        <v>859.1666666666666</v>
      </c>
      <c r="M59" s="88">
        <f>AVERAGE(F48:F59)</f>
        <v>3145.666666666667</v>
      </c>
      <c r="N59" s="88">
        <f>AVERAGE(G48:G59)</f>
        <v>3209.833333333333</v>
      </c>
      <c r="O59" s="83"/>
      <c r="P59" s="83"/>
      <c r="Q59" s="83"/>
      <c r="R59" s="83"/>
      <c r="S59" s="83"/>
      <c r="T59" s="83"/>
      <c r="U59" s="88">
        <v>2527</v>
      </c>
      <c r="V59" s="88">
        <v>2440</v>
      </c>
      <c r="W59" s="88">
        <v>2973</v>
      </c>
      <c r="X59" s="83"/>
      <c r="Y59" s="87">
        <v>2300</v>
      </c>
      <c r="Z59" s="87">
        <v>3960</v>
      </c>
      <c r="AA59" s="87">
        <v>3164</v>
      </c>
      <c r="AB59" s="83"/>
      <c r="AC59" s="87">
        <v>2366</v>
      </c>
      <c r="AD59" s="87">
        <v>3966</v>
      </c>
      <c r="AE59" s="2"/>
      <c r="AF59" s="87">
        <v>2300</v>
      </c>
      <c r="AG59" s="87">
        <v>3919</v>
      </c>
      <c r="AH59" s="2"/>
      <c r="AI59" s="89">
        <v>2472.8655</v>
      </c>
      <c r="AJ59" s="89">
        <v>4025.595</v>
      </c>
      <c r="AK59" s="83"/>
      <c r="AL59" s="2"/>
      <c r="AM59" s="2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8">
        <v>3436.70796</v>
      </c>
    </row>
    <row r="60" ht="15" customHeight="1">
      <c r="A60" s="86">
        <v>40848</v>
      </c>
      <c r="B60" s="87">
        <v>2925</v>
      </c>
      <c r="C60" s="87">
        <v>2318</v>
      </c>
      <c r="D60" s="87">
        <v>3790</v>
      </c>
      <c r="E60" s="87">
        <v>950</v>
      </c>
      <c r="F60" s="87">
        <v>3280</v>
      </c>
      <c r="G60" s="87">
        <v>3173</v>
      </c>
      <c r="H60" s="83"/>
      <c r="I60" s="88">
        <f>AVERAGE(B49:B60)</f>
        <v>2977.25</v>
      </c>
      <c r="J60" s="88">
        <f>AVERAGE(C49:C60)</f>
        <v>2355.75</v>
      </c>
      <c r="K60" s="88">
        <f>AVERAGE(D49:D60)</f>
        <v>3793.916666666667</v>
      </c>
      <c r="L60" s="88">
        <f>AVERAGE(E49:E60)</f>
        <v>880</v>
      </c>
      <c r="M60" s="88">
        <f>AVERAGE(F49:F60)</f>
        <v>3159.583333333333</v>
      </c>
      <c r="N60" s="88">
        <f>AVERAGE(G49:G60)</f>
        <v>3219.833333333333</v>
      </c>
      <c r="O60" s="83"/>
      <c r="P60" s="83"/>
      <c r="Q60" s="83"/>
      <c r="R60" s="83"/>
      <c r="S60" s="83"/>
      <c r="T60" s="83"/>
      <c r="U60" s="88">
        <v>2640</v>
      </c>
      <c r="V60" s="88">
        <v>2502</v>
      </c>
      <c r="W60" s="88">
        <v>2814</v>
      </c>
      <c r="X60" s="83"/>
      <c r="Y60" s="87">
        <v>2284</v>
      </c>
      <c r="Z60" s="87">
        <v>3646</v>
      </c>
      <c r="AA60" s="87">
        <v>3173</v>
      </c>
      <c r="AB60" s="83"/>
      <c r="AC60" s="87">
        <v>2331</v>
      </c>
      <c r="AD60" s="87">
        <v>3813</v>
      </c>
      <c r="AE60" s="2"/>
      <c r="AF60" s="87">
        <v>2350</v>
      </c>
      <c r="AG60" s="87">
        <v>3787</v>
      </c>
      <c r="AH60" s="2"/>
      <c r="AI60" s="89">
        <v>2505.2875</v>
      </c>
      <c r="AJ60" s="89">
        <v>3670.537499999999</v>
      </c>
      <c r="AK60" s="83"/>
      <c r="AL60" s="2"/>
      <c r="AM60" s="89">
        <v>4328.903749999999</v>
      </c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8">
        <v>3452.63575</v>
      </c>
    </row>
    <row r="61" ht="15" customHeight="1">
      <c r="A61" s="86">
        <v>40878</v>
      </c>
      <c r="B61" s="87">
        <v>2885</v>
      </c>
      <c r="C61" s="87">
        <v>2313</v>
      </c>
      <c r="D61" s="87">
        <v>3590</v>
      </c>
      <c r="E61" s="87">
        <v>1000</v>
      </c>
      <c r="F61" s="87">
        <v>3325</v>
      </c>
      <c r="G61" s="87">
        <v>3168</v>
      </c>
      <c r="H61" s="83"/>
      <c r="I61" s="88">
        <f>AVERAGE(B50:B61)</f>
        <v>2991.833333333333</v>
      </c>
      <c r="J61" s="88">
        <f>AVERAGE(C50:C61)</f>
        <v>2367.833333333333</v>
      </c>
      <c r="K61" s="88">
        <f>AVERAGE(D50:D61)</f>
        <v>3798.25</v>
      </c>
      <c r="L61" s="88">
        <f>AVERAGE(E50:E61)</f>
        <v>900</v>
      </c>
      <c r="M61" s="88">
        <f>AVERAGE(F50:F61)</f>
        <v>3179.583333333333</v>
      </c>
      <c r="N61" s="88">
        <f>AVERAGE(G50:G61)</f>
        <v>3222.333333333333</v>
      </c>
      <c r="O61" s="83"/>
      <c r="P61" s="83"/>
      <c r="Q61" s="83"/>
      <c r="R61" s="83"/>
      <c r="S61" s="83"/>
      <c r="T61" s="83"/>
      <c r="U61" s="88">
        <v>2783</v>
      </c>
      <c r="V61" s="88">
        <v>2597</v>
      </c>
      <c r="W61" s="88">
        <v>2872</v>
      </c>
      <c r="X61" s="83"/>
      <c r="Y61" s="87">
        <v>2290</v>
      </c>
      <c r="Z61" s="87">
        <v>3480</v>
      </c>
      <c r="AA61" s="87">
        <v>3168</v>
      </c>
      <c r="AB61" s="83"/>
      <c r="AC61" s="87">
        <v>2330</v>
      </c>
      <c r="AD61" s="87">
        <v>3563</v>
      </c>
      <c r="AE61" s="2"/>
      <c r="AF61" s="87">
        <v>2338</v>
      </c>
      <c r="AG61" s="87">
        <v>3653</v>
      </c>
      <c r="AH61" s="2"/>
      <c r="AI61" s="89">
        <v>2485.14</v>
      </c>
      <c r="AJ61" s="89">
        <v>3550.2</v>
      </c>
      <c r="AK61" s="83"/>
      <c r="AL61" s="2"/>
      <c r="AM61" s="89">
        <v>4396.331</v>
      </c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8">
        <v>3506.4142</v>
      </c>
    </row>
    <row r="62" ht="15" customHeight="1">
      <c r="A62" s="86">
        <v>40909</v>
      </c>
      <c r="B62" s="87">
        <v>2876</v>
      </c>
      <c r="C62" s="87">
        <v>2328</v>
      </c>
      <c r="D62" s="87">
        <v>3500</v>
      </c>
      <c r="E62" s="87">
        <v>990</v>
      </c>
      <c r="F62" s="87">
        <v>3362</v>
      </c>
      <c r="G62" s="87">
        <v>3170</v>
      </c>
      <c r="H62" s="83"/>
      <c r="I62" s="88">
        <f>AVERAGE(B51:B62)</f>
        <v>2992.833333333333</v>
      </c>
      <c r="J62" s="88">
        <f>AVERAGE(C51:C62)</f>
        <v>2374</v>
      </c>
      <c r="K62" s="88">
        <f>AVERAGE(D51:D62)</f>
        <v>3796.75</v>
      </c>
      <c r="L62" s="88">
        <f>AVERAGE(E51:E62)</f>
        <v>912.5</v>
      </c>
      <c r="M62" s="88">
        <f>AVERAGE(F51:F62)</f>
        <v>3201.75</v>
      </c>
      <c r="N62" s="88">
        <f>AVERAGE(G51:G62)</f>
        <v>3221.666666666667</v>
      </c>
      <c r="O62" s="83"/>
      <c r="P62" s="83"/>
      <c r="Q62" s="83"/>
      <c r="R62" s="83"/>
      <c r="S62" s="83"/>
      <c r="T62" s="83"/>
      <c r="U62" s="88">
        <v>2806</v>
      </c>
      <c r="V62" s="88">
        <v>2656</v>
      </c>
      <c r="W62" s="88">
        <v>3034</v>
      </c>
      <c r="X62" s="83"/>
      <c r="Y62" s="87">
        <v>2298</v>
      </c>
      <c r="Z62" s="87">
        <v>3475</v>
      </c>
      <c r="AA62" s="87">
        <v>3170</v>
      </c>
      <c r="AB62" s="83"/>
      <c r="AC62" s="87">
        <v>2351</v>
      </c>
      <c r="AD62" s="87">
        <v>3490</v>
      </c>
      <c r="AE62" s="2"/>
      <c r="AF62" s="87">
        <v>2350</v>
      </c>
      <c r="AG62" s="87">
        <v>3515</v>
      </c>
      <c r="AH62" s="2"/>
      <c r="AI62" s="89">
        <v>2465.8425</v>
      </c>
      <c r="AJ62" s="89">
        <v>3488.265</v>
      </c>
      <c r="AK62" s="83"/>
      <c r="AL62" s="2"/>
      <c r="AM62" s="89">
        <v>4399.423874999999</v>
      </c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8">
        <v>3564.04455</v>
      </c>
    </row>
    <row r="63" ht="15" customHeight="1">
      <c r="A63" s="86">
        <v>40940</v>
      </c>
      <c r="B63" s="87">
        <v>2848</v>
      </c>
      <c r="C63" s="87">
        <v>2290</v>
      </c>
      <c r="D63" s="87">
        <v>3365</v>
      </c>
      <c r="E63" s="87">
        <v>960</v>
      </c>
      <c r="F63" s="87">
        <v>3393</v>
      </c>
      <c r="G63" s="87">
        <v>3158</v>
      </c>
      <c r="H63" s="83"/>
      <c r="I63" s="88">
        <f>AVERAGE(B52:B63)</f>
        <v>2970.75</v>
      </c>
      <c r="J63" s="88">
        <f>AVERAGE(C52:C63)</f>
        <v>2361.083333333333</v>
      </c>
      <c r="K63" s="88">
        <f>AVERAGE(D52:D63)</f>
        <v>3768.166666666667</v>
      </c>
      <c r="L63" s="88">
        <f>AVERAGE(E52:E63)</f>
        <v>905</v>
      </c>
      <c r="M63" s="88">
        <f>AVERAGE(F52:F63)</f>
        <v>3225.75</v>
      </c>
      <c r="N63" s="88">
        <f>AVERAGE(G52:G63)</f>
        <v>3221.25</v>
      </c>
      <c r="O63" s="83"/>
      <c r="P63" s="83"/>
      <c r="Q63" s="83"/>
      <c r="R63" s="83"/>
      <c r="S63" s="83"/>
      <c r="T63" s="83"/>
      <c r="U63" s="88">
        <v>2703</v>
      </c>
      <c r="V63" s="88">
        <v>2548</v>
      </c>
      <c r="W63" s="88">
        <v>2930</v>
      </c>
      <c r="X63" s="83"/>
      <c r="Y63" s="87">
        <v>2234</v>
      </c>
      <c r="Z63" s="87">
        <v>3280</v>
      </c>
      <c r="AA63" s="87">
        <v>3158</v>
      </c>
      <c r="AB63" s="83"/>
      <c r="AC63" s="87">
        <v>2305</v>
      </c>
      <c r="AD63" s="87">
        <v>3312</v>
      </c>
      <c r="AE63" s="2"/>
      <c r="AF63" s="87">
        <v>2284</v>
      </c>
      <c r="AG63" s="87">
        <v>3392</v>
      </c>
      <c r="AH63" s="2"/>
      <c r="AI63" s="89">
        <v>2390.56</v>
      </c>
      <c r="AJ63" s="89">
        <v>3346.784</v>
      </c>
      <c r="AK63" s="83"/>
      <c r="AL63" s="2"/>
      <c r="AM63" s="89">
        <v>4440.4652</v>
      </c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8">
        <v>3541.61464</v>
      </c>
    </row>
    <row r="64" ht="15" customHeight="1">
      <c r="A64" s="86">
        <v>40969</v>
      </c>
      <c r="B64" s="87">
        <v>2768</v>
      </c>
      <c r="C64" s="87">
        <v>2188</v>
      </c>
      <c r="D64" s="87">
        <v>3173</v>
      </c>
      <c r="E64" s="87">
        <v>920</v>
      </c>
      <c r="F64" s="87">
        <v>3320</v>
      </c>
      <c r="G64" s="87">
        <v>3135</v>
      </c>
      <c r="H64" s="83"/>
      <c r="I64" s="88">
        <f>AVERAGE(B53:B64)</f>
        <v>2933.083333333333</v>
      </c>
      <c r="J64" s="88">
        <f>AVERAGE(C53:C64)</f>
        <v>2334.25</v>
      </c>
      <c r="K64" s="88">
        <f>AVERAGE(D53:D64)</f>
        <v>3713.166666666667</v>
      </c>
      <c r="L64" s="88">
        <f>AVERAGE(E53:E64)</f>
        <v>901.6666666666666</v>
      </c>
      <c r="M64" s="88">
        <f>AVERAGE(F53:F64)</f>
        <v>3239.5</v>
      </c>
      <c r="N64" s="88">
        <f>AVERAGE(G53:G64)</f>
        <v>3214.583333333333</v>
      </c>
      <c r="O64" s="83"/>
      <c r="P64" s="83"/>
      <c r="Q64" s="83"/>
      <c r="R64" s="83"/>
      <c r="S64" s="83"/>
      <c r="T64" s="83"/>
      <c r="U64" s="88">
        <v>2645</v>
      </c>
      <c r="V64" s="88">
        <v>2440</v>
      </c>
      <c r="W64" s="88">
        <v>2787</v>
      </c>
      <c r="X64" s="83"/>
      <c r="Y64" s="87">
        <v>2068</v>
      </c>
      <c r="Z64" s="87">
        <v>3015</v>
      </c>
      <c r="AA64" s="87">
        <v>3135</v>
      </c>
      <c r="AB64" s="83"/>
      <c r="AC64" s="87">
        <v>2114</v>
      </c>
      <c r="AD64" s="87">
        <v>3078</v>
      </c>
      <c r="AE64" s="2"/>
      <c r="AF64" s="87">
        <v>2160</v>
      </c>
      <c r="AG64" s="87">
        <v>3088</v>
      </c>
      <c r="AH64" s="2"/>
      <c r="AI64" s="89">
        <v>2156.004</v>
      </c>
      <c r="AJ64" s="89">
        <v>2874.672</v>
      </c>
      <c r="AK64" s="83"/>
      <c r="AL64" s="2"/>
      <c r="AM64" s="89">
        <v>4078.4409</v>
      </c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8">
        <v>3533.451</v>
      </c>
    </row>
    <row r="65" ht="15" customHeight="1">
      <c r="A65" s="86">
        <v>41000</v>
      </c>
      <c r="B65" s="87">
        <v>2662</v>
      </c>
      <c r="C65" s="87">
        <v>2074</v>
      </c>
      <c r="D65" s="87">
        <v>2858</v>
      </c>
      <c r="E65" s="87">
        <v>870</v>
      </c>
      <c r="F65" s="87">
        <v>3334</v>
      </c>
      <c r="G65" s="87">
        <v>3092</v>
      </c>
      <c r="H65" s="83"/>
      <c r="I65" s="88">
        <f>AVERAGE(B54:B65)</f>
        <v>2893.666666666667</v>
      </c>
      <c r="J65" s="88">
        <f>AVERAGE(C54:C65)</f>
        <v>2307.083333333333</v>
      </c>
      <c r="K65" s="88">
        <f>AVERAGE(D54:D65)</f>
        <v>3635.916666666667</v>
      </c>
      <c r="L65" s="88">
        <f>AVERAGE(E54:E65)</f>
        <v>904.1666666666666</v>
      </c>
      <c r="M65" s="88">
        <f>AVERAGE(F54:F65)</f>
        <v>3261.5</v>
      </c>
      <c r="N65" s="88">
        <f>AVERAGE(G54:G65)</f>
        <v>3198.666666666667</v>
      </c>
      <c r="O65" s="83"/>
      <c r="P65" s="83"/>
      <c r="Q65" s="83"/>
      <c r="R65" s="83"/>
      <c r="S65" s="83"/>
      <c r="T65" s="83"/>
      <c r="U65" s="88">
        <v>2501</v>
      </c>
      <c r="V65" s="88">
        <v>2296</v>
      </c>
      <c r="W65" s="88">
        <v>2657</v>
      </c>
      <c r="X65" s="83"/>
      <c r="Y65" s="87">
        <v>1975</v>
      </c>
      <c r="Z65" s="87">
        <v>2670</v>
      </c>
      <c r="AA65" s="87">
        <v>3092</v>
      </c>
      <c r="AB65" s="83"/>
      <c r="AC65" s="87">
        <v>1995</v>
      </c>
      <c r="AD65" s="87">
        <v>2681</v>
      </c>
      <c r="AE65" s="2"/>
      <c r="AF65" s="87">
        <v>2063</v>
      </c>
      <c r="AG65" s="87">
        <v>2800</v>
      </c>
      <c r="AH65" s="2"/>
      <c r="AI65" s="89">
        <v>2065.789</v>
      </c>
      <c r="AJ65" s="89">
        <v>2673.374</v>
      </c>
      <c r="AK65" s="83"/>
      <c r="AL65" s="2"/>
      <c r="AM65" s="89">
        <v>3675.88925</v>
      </c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8">
        <v>3547.08123</v>
      </c>
    </row>
    <row r="66" ht="15" customHeight="1">
      <c r="A66" s="86">
        <v>41030</v>
      </c>
      <c r="B66" s="87">
        <v>2510</v>
      </c>
      <c r="C66" s="87">
        <v>2015</v>
      </c>
      <c r="D66" s="87">
        <v>2605</v>
      </c>
      <c r="E66" s="87">
        <v>880</v>
      </c>
      <c r="F66" s="87">
        <v>3383</v>
      </c>
      <c r="G66" s="87">
        <v>3005</v>
      </c>
      <c r="H66" s="83"/>
      <c r="I66" s="88">
        <f>AVERAGE(B55:B66)</f>
        <v>2850</v>
      </c>
      <c r="J66" s="88">
        <f>AVERAGE(C55:C66)</f>
        <v>2273.333333333333</v>
      </c>
      <c r="K66" s="88">
        <f>AVERAGE(D55:D66)</f>
        <v>3536</v>
      </c>
      <c r="L66" s="88">
        <f>AVERAGE(E55:E66)</f>
        <v>905</v>
      </c>
      <c r="M66" s="88">
        <f>AVERAGE(F55:F66)</f>
        <v>3281.25</v>
      </c>
      <c r="N66" s="88">
        <f>AVERAGE(G55:G66)</f>
        <v>3171.416666666667</v>
      </c>
      <c r="O66" s="83"/>
      <c r="P66" s="83"/>
      <c r="Q66" s="83"/>
      <c r="R66" s="83"/>
      <c r="S66" s="83"/>
      <c r="T66" s="83"/>
      <c r="U66" s="88">
        <v>2336</v>
      </c>
      <c r="V66" s="88">
        <v>2185</v>
      </c>
      <c r="W66" s="88">
        <v>2414</v>
      </c>
      <c r="X66" s="83"/>
      <c r="Y66" s="87">
        <v>1966</v>
      </c>
      <c r="Z66" s="87">
        <v>2418</v>
      </c>
      <c r="AA66" s="87">
        <v>3005</v>
      </c>
      <c r="AB66" s="83"/>
      <c r="AC66" s="87">
        <v>2005</v>
      </c>
      <c r="AD66" s="87">
        <v>2546</v>
      </c>
      <c r="AE66" s="2"/>
      <c r="AF66" s="87">
        <v>2000</v>
      </c>
      <c r="AG66" s="87">
        <v>2462</v>
      </c>
      <c r="AH66" s="2"/>
      <c r="AI66" s="89">
        <v>2112.624</v>
      </c>
      <c r="AJ66" s="89">
        <v>2671.848</v>
      </c>
      <c r="AK66" s="83"/>
      <c r="AL66" s="2"/>
      <c r="AM66" s="89">
        <v>3516.8976</v>
      </c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8">
        <v>3572.82</v>
      </c>
    </row>
    <row r="67" ht="15" customHeight="1">
      <c r="A67" s="86">
        <v>41061</v>
      </c>
      <c r="B67" s="87">
        <v>2521</v>
      </c>
      <c r="C67" s="87">
        <v>2095</v>
      </c>
      <c r="D67" s="87">
        <v>2702</v>
      </c>
      <c r="E67" s="87">
        <v>940</v>
      </c>
      <c r="F67" s="87">
        <v>3391</v>
      </c>
      <c r="G67" s="87">
        <v>2920</v>
      </c>
      <c r="H67" s="83"/>
      <c r="I67" s="88">
        <f>AVERAGE(B56:B67)</f>
        <v>2810.25</v>
      </c>
      <c r="J67" s="88">
        <f>AVERAGE(C56:C67)</f>
        <v>2247.916666666667</v>
      </c>
      <c r="K67" s="88">
        <f>AVERAGE(D56:D67)</f>
        <v>3435.083333333333</v>
      </c>
      <c r="L67" s="88">
        <f>AVERAGE(E56:E67)</f>
        <v>910</v>
      </c>
      <c r="M67" s="88">
        <f>AVERAGE(F56:F67)</f>
        <v>3300.916666666667</v>
      </c>
      <c r="N67" s="88">
        <f>AVERAGE(G56:G67)</f>
        <v>3139.5</v>
      </c>
      <c r="O67" s="83"/>
      <c r="P67" s="83"/>
      <c r="Q67" s="83"/>
      <c r="R67" s="83"/>
      <c r="S67" s="83"/>
      <c r="T67" s="83"/>
      <c r="U67" s="88">
        <v>2338</v>
      </c>
      <c r="V67" s="88">
        <v>2204</v>
      </c>
      <c r="W67" s="88">
        <v>2488</v>
      </c>
      <c r="X67" s="83"/>
      <c r="Y67" s="87">
        <v>2108</v>
      </c>
      <c r="Z67" s="87">
        <v>2595</v>
      </c>
      <c r="AA67" s="87">
        <v>2920</v>
      </c>
      <c r="AB67" s="83"/>
      <c r="AC67" s="87">
        <v>2104</v>
      </c>
      <c r="AD67" s="87">
        <v>2681</v>
      </c>
      <c r="AE67" s="2"/>
      <c r="AF67" s="87">
        <v>2088</v>
      </c>
      <c r="AG67" s="87">
        <v>2600</v>
      </c>
      <c r="AH67" s="2"/>
      <c r="AI67" s="89">
        <v>2232.288</v>
      </c>
      <c r="AJ67" s="89">
        <v>2790.36</v>
      </c>
      <c r="AK67" s="83"/>
      <c r="AL67" s="2"/>
      <c r="AM67" s="89">
        <v>3286.424</v>
      </c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8">
        <v>3565.46</v>
      </c>
    </row>
    <row r="68" ht="15" customHeight="1">
      <c r="A68" s="86">
        <v>41091</v>
      </c>
      <c r="B68" s="87">
        <v>2545</v>
      </c>
      <c r="C68" s="87">
        <v>2168</v>
      </c>
      <c r="D68" s="87">
        <v>2749</v>
      </c>
      <c r="E68" s="87">
        <v>940</v>
      </c>
      <c r="F68" s="87">
        <v>3409</v>
      </c>
      <c r="G68" s="87">
        <v>2886</v>
      </c>
      <c r="H68" s="83"/>
      <c r="I68" s="88">
        <f>AVERAGE(B57:B68)</f>
        <v>2775.666666666667</v>
      </c>
      <c r="J68" s="88">
        <f>AVERAGE(C57:C68)</f>
        <v>2229.083333333333</v>
      </c>
      <c r="K68" s="88">
        <f>AVERAGE(D57:D68)</f>
        <v>3335</v>
      </c>
      <c r="L68" s="88">
        <f>AVERAGE(E57:E68)</f>
        <v>918.3333333333334</v>
      </c>
      <c r="M68" s="88">
        <f>AVERAGE(F57:F68)</f>
        <v>3324.666666666667</v>
      </c>
      <c r="N68" s="88">
        <f>AVERAGE(G57:G68)</f>
        <v>3107.833333333333</v>
      </c>
      <c r="O68" s="83"/>
      <c r="P68" s="83"/>
      <c r="Q68" s="83"/>
      <c r="R68" s="83"/>
      <c r="S68" s="83"/>
      <c r="T68" s="83"/>
      <c r="U68" s="88">
        <v>2335</v>
      </c>
      <c r="V68" s="88">
        <v>2305</v>
      </c>
      <c r="W68" s="88">
        <v>2315</v>
      </c>
      <c r="X68" s="83"/>
      <c r="Y68" s="87">
        <v>2170</v>
      </c>
      <c r="Z68" s="87">
        <v>2700</v>
      </c>
      <c r="AA68" s="87">
        <v>2886</v>
      </c>
      <c r="AB68" s="83"/>
      <c r="AC68" s="87">
        <v>2210</v>
      </c>
      <c r="AD68" s="87">
        <v>2725</v>
      </c>
      <c r="AE68" s="2"/>
      <c r="AF68" s="87">
        <v>2175</v>
      </c>
      <c r="AG68" s="87">
        <v>2700</v>
      </c>
      <c r="AH68" s="2"/>
      <c r="AI68" s="89">
        <v>2281.824</v>
      </c>
      <c r="AJ68" s="89">
        <v>2820.588</v>
      </c>
      <c r="AK68" s="83"/>
      <c r="AL68" s="2"/>
      <c r="AM68" s="89">
        <v>3359.352</v>
      </c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8">
        <v>3644.58</v>
      </c>
    </row>
    <row r="69" ht="15" customHeight="1">
      <c r="A69" s="86">
        <v>41122</v>
      </c>
      <c r="B69" s="87">
        <v>2630</v>
      </c>
      <c r="C69" s="87">
        <v>2385</v>
      </c>
      <c r="D69" s="87">
        <v>2878</v>
      </c>
      <c r="E69" s="87">
        <v>1000</v>
      </c>
      <c r="F69" s="87">
        <v>3505</v>
      </c>
      <c r="G69" s="87">
        <v>2908</v>
      </c>
      <c r="H69" s="83"/>
      <c r="I69" s="88">
        <f>AVERAGE(B58:B69)</f>
        <v>2751.666666666667</v>
      </c>
      <c r="J69" s="88">
        <f>AVERAGE(C58:C69)</f>
        <v>2234.25</v>
      </c>
      <c r="K69" s="88">
        <f>AVERAGE(D58:D69)</f>
        <v>3249.583333333333</v>
      </c>
      <c r="L69" s="88">
        <f>AVERAGE(E58:E69)</f>
        <v>933.3333333333334</v>
      </c>
      <c r="M69" s="88">
        <f>AVERAGE(F58:F69)</f>
        <v>3348.416666666667</v>
      </c>
      <c r="N69" s="88">
        <f>AVERAGE(G58:G69)</f>
        <v>3081.166666666667</v>
      </c>
      <c r="O69" s="83"/>
      <c r="P69" s="83"/>
      <c r="Q69" s="83"/>
      <c r="R69" s="83"/>
      <c r="S69" s="83"/>
      <c r="T69" s="83"/>
      <c r="U69" s="88">
        <v>2392</v>
      </c>
      <c r="V69" s="88">
        <v>2402</v>
      </c>
      <c r="W69" s="88">
        <v>2375</v>
      </c>
      <c r="X69" s="83"/>
      <c r="Y69" s="87">
        <v>2464</v>
      </c>
      <c r="Z69" s="87">
        <v>2824</v>
      </c>
      <c r="AA69" s="87">
        <v>2908</v>
      </c>
      <c r="AB69" s="83"/>
      <c r="AC69" s="87">
        <v>2416</v>
      </c>
      <c r="AD69" s="87">
        <v>2902</v>
      </c>
      <c r="AE69" s="2"/>
      <c r="AF69" s="87">
        <v>2400</v>
      </c>
      <c r="AG69" s="87">
        <v>2844</v>
      </c>
      <c r="AH69" s="2"/>
      <c r="AI69" s="89">
        <v>2536.78</v>
      </c>
      <c r="AJ69" s="89">
        <v>2980.7165</v>
      </c>
      <c r="AK69" s="83"/>
      <c r="AL69" s="2"/>
      <c r="AM69" s="89">
        <v>3266.10425</v>
      </c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8">
        <v>3646.62125</v>
      </c>
    </row>
    <row r="70" ht="15" customHeight="1">
      <c r="A70" s="86">
        <v>41153</v>
      </c>
      <c r="B70" s="87">
        <v>2820</v>
      </c>
      <c r="C70" s="87">
        <v>2604</v>
      </c>
      <c r="D70" s="87">
        <v>3114</v>
      </c>
      <c r="E70" s="87">
        <v>1030</v>
      </c>
      <c r="F70" s="87">
        <v>3406</v>
      </c>
      <c r="G70" s="87">
        <v>2932</v>
      </c>
      <c r="H70" s="83"/>
      <c r="I70" s="88">
        <f>AVERAGE(B59:B70)</f>
        <v>2743.333333333333</v>
      </c>
      <c r="J70" s="88">
        <f>AVERAGE(C59:C70)</f>
        <v>2258.333333333333</v>
      </c>
      <c r="K70" s="88">
        <f>AVERAGE(D59:D70)</f>
        <v>3183.666666666667</v>
      </c>
      <c r="L70" s="88">
        <f>AVERAGE(E59:E70)</f>
        <v>947.5</v>
      </c>
      <c r="M70" s="88">
        <f>AVERAGE(F59:F70)</f>
        <v>3361.833333333333</v>
      </c>
      <c r="N70" s="88">
        <f>AVERAGE(G59:G70)</f>
        <v>3059.25</v>
      </c>
      <c r="O70" s="83"/>
      <c r="P70" s="83"/>
      <c r="Q70" s="83"/>
      <c r="R70" s="83"/>
      <c r="S70" s="83"/>
      <c r="T70" s="83"/>
      <c r="U70" s="88">
        <v>2484</v>
      </c>
      <c r="V70" s="88">
        <v>2586</v>
      </c>
      <c r="W70" s="88">
        <v>2470</v>
      </c>
      <c r="X70" s="83"/>
      <c r="Y70" s="87">
        <v>2721</v>
      </c>
      <c r="Z70" s="87">
        <v>3185</v>
      </c>
      <c r="AA70" s="87">
        <v>2932</v>
      </c>
      <c r="AB70" s="83"/>
      <c r="AC70" s="87">
        <v>2691</v>
      </c>
      <c r="AD70" s="87">
        <v>3250</v>
      </c>
      <c r="AE70" s="2"/>
      <c r="AF70" s="87">
        <v>2689</v>
      </c>
      <c r="AG70" s="87">
        <v>3188</v>
      </c>
      <c r="AH70" s="2"/>
      <c r="AI70" s="89">
        <v>2879.876</v>
      </c>
      <c r="AJ70" s="89">
        <v>3380.724</v>
      </c>
      <c r="AK70" s="83"/>
      <c r="AL70" s="2"/>
      <c r="AM70" s="89">
        <v>3318.118</v>
      </c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8">
        <v>3678.72856</v>
      </c>
    </row>
    <row r="71" ht="15" customHeight="1">
      <c r="A71" s="86">
        <v>41183</v>
      </c>
      <c r="B71" s="87">
        <v>2903</v>
      </c>
      <c r="C71" s="87">
        <v>2683</v>
      </c>
      <c r="D71" s="87">
        <v>3180</v>
      </c>
      <c r="E71" s="87">
        <v>1000</v>
      </c>
      <c r="F71" s="87">
        <v>3438</v>
      </c>
      <c r="G71" s="87">
        <v>3023</v>
      </c>
      <c r="H71" s="83"/>
      <c r="I71" s="88">
        <f>AVERAGE(B60:B71)</f>
        <v>2741.083333333333</v>
      </c>
      <c r="J71" s="88">
        <f>AVERAGE(C60:C71)</f>
        <v>2288.416666666667</v>
      </c>
      <c r="K71" s="88">
        <f>AVERAGE(D60:D71)</f>
        <v>3125.333333333333</v>
      </c>
      <c r="L71" s="88">
        <f>AVERAGE(E60:E71)</f>
        <v>956.6666666666666</v>
      </c>
      <c r="M71" s="88">
        <f>AVERAGE(F60:F71)</f>
        <v>3378.833333333333</v>
      </c>
      <c r="N71" s="88">
        <f>AVERAGE(G60:G71)</f>
        <v>3047.5</v>
      </c>
      <c r="O71" s="83"/>
      <c r="P71" s="83"/>
      <c r="Q71" s="83"/>
      <c r="R71" s="83"/>
      <c r="S71" s="83"/>
      <c r="T71" s="83"/>
      <c r="U71" s="88">
        <v>2544</v>
      </c>
      <c r="V71" s="88">
        <v>2621</v>
      </c>
      <c r="W71" s="88">
        <v>2506</v>
      </c>
      <c r="X71" s="83"/>
      <c r="Y71" s="87">
        <v>2708</v>
      </c>
      <c r="Z71" s="87">
        <v>3224</v>
      </c>
      <c r="AA71" s="87">
        <v>3023</v>
      </c>
      <c r="AB71" s="83"/>
      <c r="AC71" s="87">
        <v>2737</v>
      </c>
      <c r="AD71" s="87">
        <v>3345</v>
      </c>
      <c r="AE71" s="2"/>
      <c r="AF71" s="87">
        <v>2720</v>
      </c>
      <c r="AG71" s="87">
        <v>3320</v>
      </c>
      <c r="AH71" s="2"/>
      <c r="AI71" s="89">
        <v>2913.7885</v>
      </c>
      <c r="AJ71" s="89">
        <v>3409.7525</v>
      </c>
      <c r="AK71" s="83"/>
      <c r="AL71" s="2"/>
      <c r="AM71" s="89">
        <v>3471.748</v>
      </c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8">
        <v>3673.85333</v>
      </c>
    </row>
    <row r="72" ht="15" customHeight="1">
      <c r="A72" s="86">
        <v>41214</v>
      </c>
      <c r="B72" s="87">
        <v>2905</v>
      </c>
      <c r="C72" s="87">
        <v>2658</v>
      </c>
      <c r="D72" s="87">
        <v>3268</v>
      </c>
      <c r="E72" s="87">
        <v>1030</v>
      </c>
      <c r="F72" s="87">
        <v>3418</v>
      </c>
      <c r="G72" s="87">
        <v>3115</v>
      </c>
      <c r="H72" s="83"/>
      <c r="I72" s="88">
        <f>AVERAGE(B61:B72)</f>
        <v>2739.416666666667</v>
      </c>
      <c r="J72" s="88">
        <f>AVERAGE(C61:C72)</f>
        <v>2316.75</v>
      </c>
      <c r="K72" s="88">
        <f>AVERAGE(D61:D72)</f>
        <v>3081.833333333333</v>
      </c>
      <c r="L72" s="88">
        <f>AVERAGE(E61:E72)</f>
        <v>963.3333333333334</v>
      </c>
      <c r="M72" s="88">
        <f>AVERAGE(F61:F72)</f>
        <v>3390.333333333333</v>
      </c>
      <c r="N72" s="88">
        <f>AVERAGE(G61:G72)</f>
        <v>3042.666666666667</v>
      </c>
      <c r="O72" s="83"/>
      <c r="P72" s="83"/>
      <c r="Q72" s="83"/>
      <c r="R72" s="83"/>
      <c r="S72" s="83"/>
      <c r="T72" s="83"/>
      <c r="U72" s="88">
        <v>2631</v>
      </c>
      <c r="V72" s="88">
        <v>2621</v>
      </c>
      <c r="W72" s="88">
        <v>2533</v>
      </c>
      <c r="X72" s="83"/>
      <c r="Y72" s="87">
        <v>2665</v>
      </c>
      <c r="Z72" s="87">
        <v>3345</v>
      </c>
      <c r="AA72" s="87">
        <v>3115</v>
      </c>
      <c r="AB72" s="83"/>
      <c r="AC72" s="87">
        <v>2695</v>
      </c>
      <c r="AD72" s="87">
        <v>3350</v>
      </c>
      <c r="AE72" s="2"/>
      <c r="AF72" s="87">
        <v>2713</v>
      </c>
      <c r="AG72" s="87">
        <v>3450</v>
      </c>
      <c r="AH72" s="2"/>
      <c r="AI72" s="89">
        <v>2987.568</v>
      </c>
      <c r="AJ72" s="89">
        <v>3547.737</v>
      </c>
      <c r="AK72" s="83"/>
      <c r="AL72" s="2"/>
      <c r="AM72" s="89">
        <v>3796.701</v>
      </c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8">
        <v>3688.40166</v>
      </c>
    </row>
    <row r="73" ht="15" customHeight="1">
      <c r="A73" s="86">
        <v>41244</v>
      </c>
      <c r="B73" s="87">
        <v>2952</v>
      </c>
      <c r="C73" s="87">
        <v>2652</v>
      </c>
      <c r="D73" s="87">
        <v>3376</v>
      </c>
      <c r="E73" s="87">
        <v>1050</v>
      </c>
      <c r="F73" s="87">
        <v>3400</v>
      </c>
      <c r="G73" s="87">
        <v>3152</v>
      </c>
      <c r="H73" s="83"/>
      <c r="I73" s="88">
        <f>AVERAGE(B62:B73)</f>
        <v>2745</v>
      </c>
      <c r="J73" s="88">
        <f>AVERAGE(C62:C73)</f>
        <v>2345</v>
      </c>
      <c r="K73" s="88">
        <f>AVERAGE(D62:D73)</f>
        <v>3064</v>
      </c>
      <c r="L73" s="88">
        <f>AVERAGE(E62:E73)</f>
        <v>967.5</v>
      </c>
      <c r="M73" s="88">
        <f>AVERAGE(F62:F73)</f>
        <v>3396.583333333333</v>
      </c>
      <c r="N73" s="88">
        <f>AVERAGE(G62:G73)</f>
        <v>3041.333333333333</v>
      </c>
      <c r="O73" s="83"/>
      <c r="P73" s="83"/>
      <c r="Q73" s="83"/>
      <c r="R73" s="83"/>
      <c r="S73" s="83"/>
      <c r="T73" s="83"/>
      <c r="U73" s="88">
        <v>2547</v>
      </c>
      <c r="V73" s="88">
        <v>2594</v>
      </c>
      <c r="W73" s="88">
        <v>2508</v>
      </c>
      <c r="X73" s="83"/>
      <c r="Y73" s="87">
        <v>2640</v>
      </c>
      <c r="Z73" s="87">
        <v>3453</v>
      </c>
      <c r="AA73" s="87">
        <v>3152</v>
      </c>
      <c r="AB73" s="83"/>
      <c r="AC73" s="87">
        <v>2650</v>
      </c>
      <c r="AD73" s="87">
        <v>3350</v>
      </c>
      <c r="AE73" s="2"/>
      <c r="AF73" s="87">
        <v>2675</v>
      </c>
      <c r="AG73" s="87">
        <v>3488</v>
      </c>
      <c r="AH73" s="2"/>
      <c r="AI73" s="89">
        <v>2830.564</v>
      </c>
      <c r="AJ73" s="89">
        <v>3445.904</v>
      </c>
      <c r="AK73" s="83"/>
      <c r="AL73" s="2"/>
      <c r="AM73" s="89">
        <v>3815.108</v>
      </c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8">
        <v>3646.50484</v>
      </c>
    </row>
    <row r="74" ht="15" customHeight="1">
      <c r="A74" s="86">
        <v>41275</v>
      </c>
      <c r="B74" s="87">
        <v>2955</v>
      </c>
      <c r="C74" s="87">
        <v>2663</v>
      </c>
      <c r="D74" s="87">
        <v>3336</v>
      </c>
      <c r="E74" s="87">
        <v>1050</v>
      </c>
      <c r="F74" s="87">
        <v>3392</v>
      </c>
      <c r="G74" s="87">
        <v>3171</v>
      </c>
      <c r="H74" s="83"/>
      <c r="I74" s="88">
        <f>AVERAGE(B63:B74)</f>
        <v>2751.583333333333</v>
      </c>
      <c r="J74" s="88">
        <f>AVERAGE(C63:C74)</f>
        <v>2372.916666666667</v>
      </c>
      <c r="K74" s="88">
        <f>AVERAGE(D63:D74)</f>
        <v>3050.333333333333</v>
      </c>
      <c r="L74" s="88">
        <f>AVERAGE(E63:E74)</f>
        <v>972.5</v>
      </c>
      <c r="M74" s="88">
        <f>AVERAGE(F63:F74)</f>
        <v>3399.083333333333</v>
      </c>
      <c r="N74" s="88">
        <f>AVERAGE(G63:G74)</f>
        <v>3041.416666666667</v>
      </c>
      <c r="O74" s="83"/>
      <c r="P74" s="83"/>
      <c r="Q74" s="83"/>
      <c r="R74" s="83"/>
      <c r="S74" s="83"/>
      <c r="T74" s="83"/>
      <c r="U74" s="88">
        <v>2523</v>
      </c>
      <c r="V74" s="88">
        <v>2598</v>
      </c>
      <c r="W74" s="88">
        <v>2523</v>
      </c>
      <c r="X74" s="83"/>
      <c r="Y74" s="87">
        <v>2652</v>
      </c>
      <c r="Z74" s="87">
        <v>3308</v>
      </c>
      <c r="AA74" s="87">
        <v>3171</v>
      </c>
      <c r="AB74" s="83"/>
      <c r="AC74" s="87">
        <v>2677</v>
      </c>
      <c r="AD74" s="87">
        <v>3359</v>
      </c>
      <c r="AE74" s="2"/>
      <c r="AF74" s="87">
        <v>2690</v>
      </c>
      <c r="AG74" s="87">
        <v>3460</v>
      </c>
      <c r="AH74" s="2"/>
      <c r="AI74" s="89">
        <v>2830.2225</v>
      </c>
      <c r="AJ74" s="89">
        <v>3372.18</v>
      </c>
      <c r="AK74" s="83"/>
      <c r="AL74" s="2"/>
      <c r="AM74" s="89">
        <v>3462.50625</v>
      </c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8">
        <v>3652.79355</v>
      </c>
    </row>
    <row r="75" ht="15" customHeight="1">
      <c r="A75" s="86">
        <v>41306</v>
      </c>
      <c r="B75" s="87">
        <v>2930</v>
      </c>
      <c r="C75" s="87">
        <v>2638</v>
      </c>
      <c r="D75" s="87">
        <v>3310</v>
      </c>
      <c r="E75" s="87">
        <v>980</v>
      </c>
      <c r="F75" s="87">
        <v>3340</v>
      </c>
      <c r="G75" s="87">
        <v>3162</v>
      </c>
      <c r="H75" s="83"/>
      <c r="I75" s="88">
        <f>AVERAGE(B64:B75)</f>
        <v>2758.416666666667</v>
      </c>
      <c r="J75" s="88">
        <f>AVERAGE(C64:C75)</f>
        <v>2401.916666666667</v>
      </c>
      <c r="K75" s="88">
        <f>AVERAGE(D64:D75)</f>
        <v>3045.75</v>
      </c>
      <c r="L75" s="88">
        <f>AVERAGE(E64:E75)</f>
        <v>974.1666666666666</v>
      </c>
      <c r="M75" s="88">
        <f>AVERAGE(F64:F75)</f>
        <v>3394.666666666667</v>
      </c>
      <c r="N75" s="88">
        <f>AVERAGE(G64:G75)</f>
        <v>3041.75</v>
      </c>
      <c r="O75" s="83"/>
      <c r="P75" s="83"/>
      <c r="Q75" s="83"/>
      <c r="R75" s="83"/>
      <c r="S75" s="83"/>
      <c r="T75" s="83"/>
      <c r="U75" s="88">
        <v>2643</v>
      </c>
      <c r="V75" s="88">
        <v>2681</v>
      </c>
      <c r="W75" s="88">
        <v>2671</v>
      </c>
      <c r="X75" s="83"/>
      <c r="Y75" s="87">
        <v>2608</v>
      </c>
      <c r="Z75" s="87">
        <v>3300</v>
      </c>
      <c r="AA75" s="87">
        <v>3162</v>
      </c>
      <c r="AB75" s="83"/>
      <c r="AC75" s="87">
        <v>2658</v>
      </c>
      <c r="AD75" s="87">
        <v>3350</v>
      </c>
      <c r="AE75" s="2"/>
      <c r="AF75" s="87">
        <v>2655</v>
      </c>
      <c r="AG75" s="87">
        <v>3363</v>
      </c>
      <c r="AH75" s="2"/>
      <c r="AI75" s="89">
        <v>2726.9635</v>
      </c>
      <c r="AJ75" s="89">
        <v>3307.1685</v>
      </c>
      <c r="AK75" s="83"/>
      <c r="AL75" s="2"/>
      <c r="AM75" s="89">
        <v>3394.19925</v>
      </c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8">
        <v>3554.33583</v>
      </c>
    </row>
    <row r="76" ht="15" customHeight="1">
      <c r="A76" s="86">
        <v>41334</v>
      </c>
      <c r="B76" s="87">
        <v>3034</v>
      </c>
      <c r="C76" s="87">
        <v>2629</v>
      </c>
      <c r="D76" s="87">
        <v>3361</v>
      </c>
      <c r="E76" s="87">
        <v>960</v>
      </c>
      <c r="F76" s="87">
        <v>3385</v>
      </c>
      <c r="G76" s="87">
        <v>3163</v>
      </c>
      <c r="H76" s="83"/>
      <c r="I76" s="88">
        <f>AVERAGE(B65:B76)</f>
        <v>2780.583333333333</v>
      </c>
      <c r="J76" s="88">
        <f>AVERAGE(C65:C76)</f>
        <v>2438.666666666667</v>
      </c>
      <c r="K76" s="88">
        <f>AVERAGE(D65:D76)</f>
        <v>3061.416666666667</v>
      </c>
      <c r="L76" s="88">
        <f>AVERAGE(E65:E76)</f>
        <v>977.5</v>
      </c>
      <c r="M76" s="88">
        <f>AVERAGE(F65:F76)</f>
        <v>3400.083333333333</v>
      </c>
      <c r="N76" s="88">
        <f>AVERAGE(G65:G76)</f>
        <v>3044.083333333333</v>
      </c>
      <c r="O76" s="83"/>
      <c r="P76" s="83"/>
      <c r="Q76" s="83"/>
      <c r="R76" s="83"/>
      <c r="S76" s="83"/>
      <c r="T76" s="83"/>
      <c r="U76" s="88">
        <v>3487</v>
      </c>
      <c r="V76" s="88">
        <v>3097</v>
      </c>
      <c r="W76" s="88">
        <v>3179</v>
      </c>
      <c r="X76" s="83"/>
      <c r="Y76" s="87">
        <v>2675</v>
      </c>
      <c r="Z76" s="87">
        <v>3360</v>
      </c>
      <c r="AA76" s="87">
        <v>3163</v>
      </c>
      <c r="AB76" s="83"/>
      <c r="AC76" s="87">
        <v>2666</v>
      </c>
      <c r="AD76" s="87">
        <v>3413</v>
      </c>
      <c r="AE76" s="2"/>
      <c r="AF76" s="87">
        <v>2663</v>
      </c>
      <c r="AG76" s="87">
        <v>3375</v>
      </c>
      <c r="AH76" s="2"/>
      <c r="AI76" s="89">
        <v>2791.248</v>
      </c>
      <c r="AJ76" s="89">
        <v>3430.909</v>
      </c>
      <c r="AK76" s="83"/>
      <c r="AL76" s="2"/>
      <c r="AM76" s="89">
        <v>3382.4459566</v>
      </c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8">
        <v>3562.33026</v>
      </c>
    </row>
    <row r="77" ht="15" customHeight="1">
      <c r="A77" s="86">
        <v>41365</v>
      </c>
      <c r="B77" s="87">
        <v>3527</v>
      </c>
      <c r="C77" s="87">
        <v>2968</v>
      </c>
      <c r="D77" s="87">
        <v>3711</v>
      </c>
      <c r="E77" s="87">
        <v>1050</v>
      </c>
      <c r="F77" s="87">
        <v>3442</v>
      </c>
      <c r="G77" s="87">
        <v>3166</v>
      </c>
      <c r="H77" s="83"/>
      <c r="I77" s="88">
        <f>AVERAGE(B66:B77)</f>
        <v>2852.666666666667</v>
      </c>
      <c r="J77" s="88">
        <f>AVERAGE(C66:C77)</f>
        <v>2513.166666666667</v>
      </c>
      <c r="K77" s="88">
        <f>AVERAGE(D66:D77)</f>
        <v>3132.5</v>
      </c>
      <c r="L77" s="88">
        <f>AVERAGE(E66:E77)</f>
        <v>992.5</v>
      </c>
      <c r="M77" s="88">
        <f>AVERAGE(F66:F77)</f>
        <v>3409.083333333333</v>
      </c>
      <c r="N77" s="88">
        <f>AVERAGE(G66:G77)</f>
        <v>3050.25</v>
      </c>
      <c r="O77" s="83"/>
      <c r="P77" s="83"/>
      <c r="Q77" s="83"/>
      <c r="R77" s="83"/>
      <c r="S77" s="83"/>
      <c r="T77" s="83"/>
      <c r="U77" s="88">
        <v>4264</v>
      </c>
      <c r="V77" s="88">
        <v>4144</v>
      </c>
      <c r="W77" s="88">
        <v>3525</v>
      </c>
      <c r="X77" s="83"/>
      <c r="Y77" s="87">
        <v>3073</v>
      </c>
      <c r="Z77" s="87">
        <v>3848</v>
      </c>
      <c r="AA77" s="87">
        <v>3166</v>
      </c>
      <c r="AB77" s="83"/>
      <c r="AC77" s="87">
        <v>2994</v>
      </c>
      <c r="AD77" s="87">
        <v>3900</v>
      </c>
      <c r="AE77" s="2"/>
      <c r="AF77" s="87">
        <v>2968</v>
      </c>
      <c r="AG77" s="87">
        <v>3865</v>
      </c>
      <c r="AH77" s="2"/>
      <c r="AI77" s="89">
        <v>3293.5</v>
      </c>
      <c r="AJ77" s="89">
        <v>4116.875</v>
      </c>
      <c r="AK77" s="83"/>
      <c r="AL77" s="2"/>
      <c r="AM77" s="89">
        <v>3602.265625</v>
      </c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8">
        <v>3632.26</v>
      </c>
    </row>
    <row r="78" ht="15" customHeight="1">
      <c r="A78" s="86">
        <v>41395</v>
      </c>
      <c r="B78" s="87">
        <v>3708</v>
      </c>
      <c r="C78" s="87">
        <v>3095</v>
      </c>
      <c r="D78" s="87">
        <v>3950</v>
      </c>
      <c r="E78" s="87">
        <v>1030</v>
      </c>
      <c r="F78" s="87">
        <v>3488</v>
      </c>
      <c r="G78" s="87">
        <v>3146</v>
      </c>
      <c r="H78" s="83"/>
      <c r="I78" s="88">
        <f>AVERAGE(B67:B78)</f>
        <v>2952.5</v>
      </c>
      <c r="J78" s="88">
        <f>AVERAGE(C67:C78)</f>
        <v>2603.166666666667</v>
      </c>
      <c r="K78" s="88">
        <f>AVERAGE(D67:D78)</f>
        <v>3244.583333333333</v>
      </c>
      <c r="L78" s="88">
        <f>AVERAGE(E67:E78)</f>
        <v>1005</v>
      </c>
      <c r="M78" s="88">
        <f>AVERAGE(F67:F78)</f>
        <v>3417.833333333333</v>
      </c>
      <c r="N78" s="88">
        <f>AVERAGE(G67:G78)</f>
        <v>3062</v>
      </c>
      <c r="O78" s="83"/>
      <c r="P78" s="83"/>
      <c r="Q78" s="83"/>
      <c r="R78" s="83"/>
      <c r="S78" s="83"/>
      <c r="T78" s="83"/>
      <c r="U78" s="88">
        <v>4009</v>
      </c>
      <c r="V78" s="88">
        <v>3649</v>
      </c>
      <c r="W78" s="88">
        <v>3292</v>
      </c>
      <c r="X78" s="83"/>
      <c r="Y78" s="87">
        <v>3152</v>
      </c>
      <c r="Z78" s="87">
        <v>4024</v>
      </c>
      <c r="AA78" s="87">
        <v>3146</v>
      </c>
      <c r="AB78" s="83"/>
      <c r="AC78" s="87">
        <v>3194</v>
      </c>
      <c r="AD78" s="87">
        <v>4055</v>
      </c>
      <c r="AE78" s="2"/>
      <c r="AF78" s="87">
        <v>3212</v>
      </c>
      <c r="AG78" s="87">
        <v>4370</v>
      </c>
      <c r="AH78" s="2"/>
      <c r="AI78" s="89">
        <v>3302.04</v>
      </c>
      <c r="AJ78" s="89">
        <v>4068.585</v>
      </c>
      <c r="AK78" s="83"/>
      <c r="AL78" s="2"/>
      <c r="AM78" s="89">
        <v>3773.76</v>
      </c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8">
        <v>3818.5734</v>
      </c>
    </row>
    <row r="79" ht="15" customHeight="1">
      <c r="A79" s="86">
        <v>41426</v>
      </c>
      <c r="B79" s="87">
        <v>3632</v>
      </c>
      <c r="C79" s="87">
        <v>3103</v>
      </c>
      <c r="D79" s="87">
        <v>3996</v>
      </c>
      <c r="E79" s="87">
        <v>1020</v>
      </c>
      <c r="F79" s="87">
        <v>3601</v>
      </c>
      <c r="G79" s="87">
        <v>3235</v>
      </c>
      <c r="H79" s="83"/>
      <c r="I79" s="88">
        <f>AVERAGE(B68:B79)</f>
        <v>3045.083333333333</v>
      </c>
      <c r="J79" s="88">
        <f>AVERAGE(C68:C79)</f>
        <v>2687.166666666667</v>
      </c>
      <c r="K79" s="88">
        <f>AVERAGE(D68:D79)</f>
        <v>3352.416666666667</v>
      </c>
      <c r="L79" s="88">
        <f>AVERAGE(E68:E79)</f>
        <v>1011.666666666667</v>
      </c>
      <c r="M79" s="88">
        <f>AVERAGE(F68:F79)</f>
        <v>3435.333333333333</v>
      </c>
      <c r="N79" s="88">
        <f>AVERAGE(G68:G79)</f>
        <v>3088.25</v>
      </c>
      <c r="O79" s="83"/>
      <c r="P79" s="83"/>
      <c r="Q79" s="83"/>
      <c r="R79" s="83"/>
      <c r="S79" s="83"/>
      <c r="T79" s="83"/>
      <c r="U79" s="88">
        <v>3680</v>
      </c>
      <c r="V79" s="88">
        <v>3320</v>
      </c>
      <c r="W79" s="88">
        <v>3111</v>
      </c>
      <c r="X79" s="83"/>
      <c r="Y79" s="87">
        <v>3095</v>
      </c>
      <c r="Z79" s="87">
        <v>4085</v>
      </c>
      <c r="AA79" s="87">
        <v>3235</v>
      </c>
      <c r="AB79" s="83"/>
      <c r="AC79" s="87">
        <v>3179</v>
      </c>
      <c r="AD79" s="87">
        <v>4119</v>
      </c>
      <c r="AE79" s="2"/>
      <c r="AF79" s="87">
        <v>3145</v>
      </c>
      <c r="AG79" s="87">
        <v>4375</v>
      </c>
      <c r="AH79" s="2"/>
      <c r="AI79" s="89">
        <v>3287.256</v>
      </c>
      <c r="AJ79" s="89">
        <v>4109.070000000001</v>
      </c>
      <c r="AK79" s="83"/>
      <c r="AL79" s="2"/>
      <c r="AM79" s="89">
        <v>3756.864</v>
      </c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8">
        <v>3903.6165</v>
      </c>
    </row>
    <row r="80" ht="15" customHeight="1">
      <c r="A80" s="86">
        <v>41456</v>
      </c>
      <c r="B80" s="87">
        <v>3621</v>
      </c>
      <c r="C80" s="87">
        <v>3124</v>
      </c>
      <c r="D80" s="87">
        <v>4055</v>
      </c>
      <c r="E80" s="87">
        <v>1010</v>
      </c>
      <c r="F80" s="87">
        <v>3676</v>
      </c>
      <c r="G80" s="87">
        <v>3299</v>
      </c>
      <c r="H80" s="83"/>
      <c r="I80" s="88">
        <f>AVERAGE(B69:B80)</f>
        <v>3134.75</v>
      </c>
      <c r="J80" s="88">
        <f>AVERAGE(C69:C80)</f>
        <v>2766.833333333333</v>
      </c>
      <c r="K80" s="88">
        <f>AVERAGE(D69:D80)</f>
        <v>3461.25</v>
      </c>
      <c r="L80" s="88">
        <f>AVERAGE(E69:E80)</f>
        <v>1017.5</v>
      </c>
      <c r="M80" s="88">
        <f>AVERAGE(F69:F80)</f>
        <v>3457.583333333333</v>
      </c>
      <c r="N80" s="88">
        <f>AVERAGE(G69:G80)</f>
        <v>3122.666666666667</v>
      </c>
      <c r="O80" s="83"/>
      <c r="P80" s="83"/>
      <c r="Q80" s="83"/>
      <c r="R80" s="83"/>
      <c r="S80" s="83"/>
      <c r="T80" s="83"/>
      <c r="U80" s="88">
        <v>3733</v>
      </c>
      <c r="V80" s="88">
        <v>3451</v>
      </c>
      <c r="W80" s="88">
        <v>3150</v>
      </c>
      <c r="X80" s="83"/>
      <c r="Y80" s="87">
        <v>3122</v>
      </c>
      <c r="Z80" s="87">
        <v>4180</v>
      </c>
      <c r="AA80" s="87">
        <v>3299</v>
      </c>
      <c r="AB80" s="83"/>
      <c r="AC80" s="87">
        <v>3180</v>
      </c>
      <c r="AD80" s="87">
        <v>4200</v>
      </c>
      <c r="AE80" s="2"/>
      <c r="AF80" s="87">
        <v>3162</v>
      </c>
      <c r="AG80" s="87">
        <v>4320</v>
      </c>
      <c r="AH80" s="2"/>
      <c r="AI80" s="89">
        <v>3251.136</v>
      </c>
      <c r="AJ80" s="89">
        <v>4180.032</v>
      </c>
      <c r="AK80" s="83"/>
      <c r="AL80" s="2"/>
      <c r="AM80" s="89">
        <v>3773.64</v>
      </c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8">
        <v>3976.836</v>
      </c>
    </row>
    <row r="81" ht="15" customHeight="1">
      <c r="A81" s="86">
        <v>41487</v>
      </c>
      <c r="B81" s="87">
        <v>3702</v>
      </c>
      <c r="C81" s="87">
        <v>3193</v>
      </c>
      <c r="D81" s="87">
        <v>4098</v>
      </c>
      <c r="E81" s="87">
        <v>1050</v>
      </c>
      <c r="F81" s="87">
        <v>3727</v>
      </c>
      <c r="G81" s="87">
        <v>3432</v>
      </c>
      <c r="H81" s="83"/>
      <c r="I81" s="88">
        <f>AVERAGE(B70:B81)</f>
        <v>3224.083333333333</v>
      </c>
      <c r="J81" s="88">
        <f>AVERAGE(C70:C81)</f>
        <v>2834.166666666667</v>
      </c>
      <c r="K81" s="88">
        <f>AVERAGE(D70:D81)</f>
        <v>3562.916666666667</v>
      </c>
      <c r="L81" s="88">
        <f>AVERAGE(E70:E81)</f>
        <v>1021.666666666667</v>
      </c>
      <c r="M81" s="88">
        <f>AVERAGE(F70:F81)</f>
        <v>3476.083333333333</v>
      </c>
      <c r="N81" s="88">
        <f>AVERAGE(G70:G81)</f>
        <v>3166.333333333333</v>
      </c>
      <c r="O81" s="83"/>
      <c r="P81" s="83"/>
      <c r="Q81" s="83"/>
      <c r="R81" s="83"/>
      <c r="S81" s="83"/>
      <c r="T81" s="83"/>
      <c r="U81" s="88">
        <v>3719</v>
      </c>
      <c r="V81" s="88">
        <v>3478</v>
      </c>
      <c r="W81" s="88">
        <v>3027</v>
      </c>
      <c r="X81" s="83"/>
      <c r="Y81" s="87">
        <v>3228</v>
      </c>
      <c r="Z81" s="87">
        <v>4190</v>
      </c>
      <c r="AA81" s="87">
        <v>3432</v>
      </c>
      <c r="AB81" s="83"/>
      <c r="AC81" s="87">
        <v>3269</v>
      </c>
      <c r="AD81" s="87">
        <v>4238</v>
      </c>
      <c r="AE81" s="2"/>
      <c r="AF81" s="87">
        <v>3230</v>
      </c>
      <c r="AG81" s="87">
        <v>4263</v>
      </c>
      <c r="AH81" s="2"/>
      <c r="AI81" s="89">
        <v>3256.064</v>
      </c>
      <c r="AJ81" s="89">
        <v>4244.512</v>
      </c>
      <c r="AK81" s="83"/>
      <c r="AL81" s="2"/>
      <c r="AM81" s="89">
        <v>4070.079999999999</v>
      </c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8">
        <v>4070.079999999999</v>
      </c>
    </row>
    <row r="82" ht="15" customHeight="1">
      <c r="A82" s="86">
        <v>41518</v>
      </c>
      <c r="B82" s="87">
        <v>3763</v>
      </c>
      <c r="C82" s="87">
        <v>3252</v>
      </c>
      <c r="D82" s="87">
        <v>4191</v>
      </c>
      <c r="E82" s="87">
        <v>1030</v>
      </c>
      <c r="F82" s="87">
        <v>3879</v>
      </c>
      <c r="G82" s="87">
        <v>3489</v>
      </c>
      <c r="H82" s="83"/>
      <c r="I82" s="88">
        <f>AVERAGE(B71:B82)</f>
        <v>3302.666666666667</v>
      </c>
      <c r="J82" s="88">
        <f>AVERAGE(C71:C82)</f>
        <v>2888.166666666667</v>
      </c>
      <c r="K82" s="88">
        <f>AVERAGE(D71:D82)</f>
        <v>3652.666666666667</v>
      </c>
      <c r="L82" s="88">
        <f>AVERAGE(E71:E82)</f>
        <v>1021.666666666667</v>
      </c>
      <c r="M82" s="88">
        <f>AVERAGE(F71:F82)</f>
        <v>3515.5</v>
      </c>
      <c r="N82" s="88">
        <f>AVERAGE(G71:G82)</f>
        <v>3212.75</v>
      </c>
      <c r="O82" s="83"/>
      <c r="P82" s="83"/>
      <c r="Q82" s="83"/>
      <c r="R82" s="83"/>
      <c r="S82" s="83"/>
      <c r="T82" s="83"/>
      <c r="U82" s="88">
        <v>3761</v>
      </c>
      <c r="V82" s="88">
        <v>3461</v>
      </c>
      <c r="W82" s="88">
        <v>2978</v>
      </c>
      <c r="X82" s="83"/>
      <c r="Y82" s="87">
        <v>3215</v>
      </c>
      <c r="Z82" s="87">
        <v>4205</v>
      </c>
      <c r="AA82" s="87">
        <v>3489</v>
      </c>
      <c r="AB82" s="83"/>
      <c r="AC82" s="87">
        <v>3295</v>
      </c>
      <c r="AD82" s="87">
        <v>4294</v>
      </c>
      <c r="AE82" s="2"/>
      <c r="AF82" s="87">
        <v>3300</v>
      </c>
      <c r="AG82" s="87">
        <v>4250</v>
      </c>
      <c r="AH82" s="2"/>
      <c r="AI82" s="89">
        <v>3323.936</v>
      </c>
      <c r="AJ82" s="89">
        <v>4303.309999999999</v>
      </c>
      <c r="AK82" s="83"/>
      <c r="AL82" s="2"/>
      <c r="AM82" s="89">
        <v>4095.564</v>
      </c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8">
        <v>4184.598</v>
      </c>
    </row>
    <row r="83" ht="15" customHeight="1">
      <c r="A83" s="86">
        <v>41548</v>
      </c>
      <c r="B83" s="87">
        <v>3723</v>
      </c>
      <c r="C83" s="87">
        <v>3126</v>
      </c>
      <c r="D83" s="87">
        <v>4126</v>
      </c>
      <c r="E83" s="87">
        <v>990</v>
      </c>
      <c r="F83" s="87">
        <v>3945</v>
      </c>
      <c r="G83" s="87">
        <v>3592</v>
      </c>
      <c r="H83" s="83"/>
      <c r="I83" s="88">
        <f>AVERAGE(B72:B83)</f>
        <v>3371</v>
      </c>
      <c r="J83" s="88">
        <f>AVERAGE(C72:C83)</f>
        <v>2925.083333333333</v>
      </c>
      <c r="K83" s="88">
        <f>AVERAGE(D72:D83)</f>
        <v>3731.5</v>
      </c>
      <c r="L83" s="88">
        <f>AVERAGE(E72:E83)</f>
        <v>1020.833333333333</v>
      </c>
      <c r="M83" s="88">
        <f>AVERAGE(F72:F83)</f>
        <v>3557.75</v>
      </c>
      <c r="N83" s="88">
        <f>AVERAGE(G72:G83)</f>
        <v>3260.166666666667</v>
      </c>
      <c r="O83" s="83"/>
      <c r="P83" s="83"/>
      <c r="Q83" s="83"/>
      <c r="R83" s="83"/>
      <c r="S83" s="83"/>
      <c r="T83" s="83"/>
      <c r="U83" s="88">
        <v>3721</v>
      </c>
      <c r="V83" s="88">
        <v>3309</v>
      </c>
      <c r="W83" s="88">
        <v>2988</v>
      </c>
      <c r="X83" s="83"/>
      <c r="Y83" s="87">
        <v>3070</v>
      </c>
      <c r="Z83" s="87">
        <v>4192</v>
      </c>
      <c r="AA83" s="87">
        <v>3592</v>
      </c>
      <c r="AB83" s="83"/>
      <c r="AC83" s="87">
        <v>3187</v>
      </c>
      <c r="AD83" s="87">
        <v>4181</v>
      </c>
      <c r="AE83" s="2"/>
      <c r="AF83" s="87">
        <v>3064</v>
      </c>
      <c r="AG83" s="87">
        <v>4130</v>
      </c>
      <c r="AH83" s="2"/>
      <c r="AI83" s="89">
        <v>3157.91775</v>
      </c>
      <c r="AJ83" s="89">
        <v>4249.908</v>
      </c>
      <c r="AK83" s="83"/>
      <c r="AL83" s="2"/>
      <c r="AM83" s="89">
        <v>4072.8285</v>
      </c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8">
        <v>4161.36825</v>
      </c>
    </row>
    <row r="84" ht="15" customHeight="1">
      <c r="A84" s="86">
        <v>41579</v>
      </c>
      <c r="B84" s="87">
        <v>3686</v>
      </c>
      <c r="C84" s="87">
        <v>3101</v>
      </c>
      <c r="D84" s="87">
        <v>4054</v>
      </c>
      <c r="E84" s="87">
        <v>1000</v>
      </c>
      <c r="F84" s="87">
        <v>3983</v>
      </c>
      <c r="G84" s="87">
        <v>3718</v>
      </c>
      <c r="H84" s="83"/>
      <c r="I84" s="88">
        <f>AVERAGE(B73:B84)</f>
        <v>3436.083333333333</v>
      </c>
      <c r="J84" s="88">
        <f>AVERAGE(C73:C84)</f>
        <v>2962</v>
      </c>
      <c r="K84" s="88">
        <f>AVERAGE(D73:D84)</f>
        <v>3797</v>
      </c>
      <c r="L84" s="88">
        <f>AVERAGE(E73:E84)</f>
        <v>1018.333333333333</v>
      </c>
      <c r="M84" s="88">
        <f>AVERAGE(F73:F84)</f>
        <v>3604.833333333333</v>
      </c>
      <c r="N84" s="88">
        <f>AVERAGE(G73:G84)</f>
        <v>3310.416666666667</v>
      </c>
      <c r="O84" s="83"/>
      <c r="P84" s="83"/>
      <c r="Q84" s="83"/>
      <c r="R84" s="83"/>
      <c r="S84" s="83"/>
      <c r="T84" s="83"/>
      <c r="U84" s="88">
        <v>3672</v>
      </c>
      <c r="V84" s="88">
        <v>3427</v>
      </c>
      <c r="W84" s="88">
        <v>2964</v>
      </c>
      <c r="X84" s="83"/>
      <c r="Y84" s="87">
        <v>3140</v>
      </c>
      <c r="Z84" s="87">
        <v>4105</v>
      </c>
      <c r="AA84" s="87">
        <v>3600</v>
      </c>
      <c r="AB84" s="83"/>
      <c r="AC84" s="87">
        <v>3141</v>
      </c>
      <c r="AD84" s="87">
        <v>4119</v>
      </c>
      <c r="AE84" s="2"/>
      <c r="AF84" s="87">
        <v>3048</v>
      </c>
      <c r="AG84" s="87">
        <v>4000</v>
      </c>
      <c r="AH84" s="2"/>
      <c r="AI84" s="89">
        <v>3160.0985</v>
      </c>
      <c r="AJ84" s="89">
        <v>4173.715</v>
      </c>
      <c r="AK84" s="83"/>
      <c r="AL84" s="2"/>
      <c r="AM84" s="89">
        <v>4114.0905</v>
      </c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8">
        <v>4203.52725</v>
      </c>
    </row>
    <row r="85" ht="15" customHeight="1">
      <c r="A85" s="86">
        <v>41609</v>
      </c>
      <c r="B85" s="87">
        <v>3745</v>
      </c>
      <c r="C85" s="87">
        <v>3232</v>
      </c>
      <c r="D85" s="87">
        <v>4087</v>
      </c>
      <c r="E85" s="87">
        <v>1040</v>
      </c>
      <c r="F85" s="87">
        <v>4014</v>
      </c>
      <c r="G85" s="87">
        <v>3814</v>
      </c>
      <c r="H85" s="83"/>
      <c r="I85" s="88">
        <f>AVERAGE(B74:B85)</f>
        <v>3502.166666666667</v>
      </c>
      <c r="J85" s="88">
        <f>AVERAGE(C74:C85)</f>
        <v>3010.333333333333</v>
      </c>
      <c r="K85" s="88">
        <f>AVERAGE(D74:D85)</f>
        <v>3856.25</v>
      </c>
      <c r="L85" s="88">
        <f>AVERAGE(E74:E85)</f>
        <v>1017.5</v>
      </c>
      <c r="M85" s="88">
        <f>AVERAGE(F74:F85)</f>
        <v>3656</v>
      </c>
      <c r="N85" s="88">
        <f>AVERAGE(G74:G85)</f>
        <v>3365.583333333333</v>
      </c>
      <c r="O85" s="83"/>
      <c r="P85" s="83"/>
      <c r="Q85" s="83"/>
      <c r="R85" s="83"/>
      <c r="S85" s="83"/>
      <c r="T85" s="83"/>
      <c r="U85" s="88">
        <v>3701</v>
      </c>
      <c r="V85" s="88">
        <v>3459</v>
      </c>
      <c r="W85" s="88">
        <v>3121</v>
      </c>
      <c r="X85" s="83"/>
      <c r="Y85" s="87">
        <v>3305</v>
      </c>
      <c r="Z85" s="87">
        <v>4110</v>
      </c>
      <c r="AA85" s="2"/>
      <c r="AB85" s="83"/>
      <c r="AC85" s="87">
        <v>3248</v>
      </c>
      <c r="AD85" s="87">
        <v>4108</v>
      </c>
      <c r="AE85" s="2"/>
      <c r="AF85" s="87">
        <v>3278</v>
      </c>
      <c r="AG85" s="87">
        <v>4020</v>
      </c>
      <c r="AH85" s="2"/>
      <c r="AI85" s="89">
        <v>3318.1785</v>
      </c>
      <c r="AJ85" s="89">
        <v>4155.1965</v>
      </c>
      <c r="AK85" s="83"/>
      <c r="AL85" s="2"/>
      <c r="AM85" s="89">
        <v>4065.516</v>
      </c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</row>
    <row r="86" ht="15" customHeight="1">
      <c r="A86" s="86">
        <v>41640</v>
      </c>
      <c r="B86" s="87">
        <v>3765</v>
      </c>
      <c r="C86" s="87">
        <v>3262</v>
      </c>
      <c r="D86" s="87">
        <v>4032</v>
      </c>
      <c r="E86" s="87">
        <v>1040</v>
      </c>
      <c r="F86" s="87">
        <v>4046</v>
      </c>
      <c r="G86" s="87">
        <v>3820</v>
      </c>
      <c r="H86" s="83"/>
      <c r="I86" s="88">
        <f>AVERAGE(B75:B86)</f>
        <v>3569.666666666667</v>
      </c>
      <c r="J86" s="88">
        <f>AVERAGE(C75:C86)</f>
        <v>3060.25</v>
      </c>
      <c r="K86" s="88">
        <f>AVERAGE(D75:D86)</f>
        <v>3914.25</v>
      </c>
      <c r="L86" s="88">
        <f>AVERAGE(E75:E86)</f>
        <v>1016.666666666667</v>
      </c>
      <c r="M86" s="88">
        <f>AVERAGE(F75:F86)</f>
        <v>3710.5</v>
      </c>
      <c r="N86" s="88">
        <f>AVERAGE(G75:G86)</f>
        <v>3419.666666666667</v>
      </c>
      <c r="O86" s="83"/>
      <c r="P86" s="83"/>
      <c r="Q86" s="83"/>
      <c r="R86" s="83"/>
      <c r="S86" s="83"/>
      <c r="T86" s="83"/>
      <c r="U86" s="88">
        <v>3771</v>
      </c>
      <c r="V86" s="88">
        <v>3588</v>
      </c>
      <c r="W86" s="88">
        <v>3273</v>
      </c>
      <c r="X86" s="83"/>
      <c r="Y86" s="2"/>
      <c r="Z86" s="2"/>
      <c r="AA86" s="2"/>
      <c r="AB86" s="83"/>
      <c r="AC86" s="2"/>
      <c r="AD86" s="2"/>
      <c r="AE86" s="2"/>
      <c r="AF86" s="2"/>
      <c r="AG86" s="2"/>
      <c r="AH86" s="2"/>
      <c r="AI86" s="2"/>
      <c r="AJ86" s="2"/>
      <c r="AK86" s="83"/>
      <c r="AL86" s="2"/>
      <c r="AM86" s="2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</row>
    <row r="87" ht="15" customHeight="1">
      <c r="A87" s="86">
        <v>41671</v>
      </c>
      <c r="B87" s="87">
        <v>3783</v>
      </c>
      <c r="C87" s="87">
        <v>3309</v>
      </c>
      <c r="D87" s="87">
        <v>3764</v>
      </c>
      <c r="E87" s="87">
        <v>1030</v>
      </c>
      <c r="F87" s="87">
        <v>4043</v>
      </c>
      <c r="G87" s="87">
        <v>3818</v>
      </c>
      <c r="H87" s="83"/>
      <c r="I87" s="88">
        <f>AVERAGE(B76:B87)</f>
        <v>3640.75</v>
      </c>
      <c r="J87" s="88">
        <f>AVERAGE(C76:C87)</f>
        <v>3116.166666666667</v>
      </c>
      <c r="K87" s="88">
        <f>AVERAGE(D76:D87)</f>
        <v>3952.083333333333</v>
      </c>
      <c r="L87" s="88">
        <f>AVERAGE(E76:E87)</f>
        <v>1020.833333333333</v>
      </c>
      <c r="M87" s="88">
        <f>AVERAGE(F76:F87)</f>
        <v>3769.083333333333</v>
      </c>
      <c r="N87" s="88">
        <f>AVERAGE(G76:G87)</f>
        <v>3474.333333333333</v>
      </c>
      <c r="O87" s="83"/>
      <c r="P87" s="83"/>
      <c r="Q87" s="83"/>
      <c r="R87" s="83"/>
      <c r="S87" s="83"/>
      <c r="T87" s="83"/>
      <c r="U87" s="88">
        <v>3747</v>
      </c>
      <c r="V87" s="88">
        <v>3655</v>
      </c>
      <c r="W87" s="88">
        <v>3458</v>
      </c>
      <c r="X87" s="83"/>
      <c r="Y87" s="2"/>
      <c r="Z87" s="2"/>
      <c r="AA87" s="2"/>
      <c r="AB87" s="83"/>
      <c r="AC87" s="2"/>
      <c r="AD87" s="2"/>
      <c r="AE87" s="2"/>
      <c r="AF87" s="2"/>
      <c r="AG87" s="2"/>
      <c r="AH87" s="2"/>
      <c r="AI87" s="2"/>
      <c r="AJ87" s="2"/>
      <c r="AK87" s="83"/>
      <c r="AL87" s="2"/>
      <c r="AM87" s="2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</row>
    <row r="88" ht="15" customHeight="1">
      <c r="A88" s="86">
        <v>41699</v>
      </c>
      <c r="B88" s="87">
        <v>3720</v>
      </c>
      <c r="C88" s="87">
        <v>3237</v>
      </c>
      <c r="D88" s="87">
        <v>3679</v>
      </c>
      <c r="E88" s="87">
        <v>1000</v>
      </c>
      <c r="F88" s="87">
        <v>4002</v>
      </c>
      <c r="G88" s="87">
        <v>3736</v>
      </c>
      <c r="H88" s="83"/>
      <c r="I88" s="88">
        <f>AVERAGE(B77:B88)</f>
        <v>3697.916666666667</v>
      </c>
      <c r="J88" s="88">
        <f>AVERAGE(C77:C88)</f>
        <v>3166.833333333333</v>
      </c>
      <c r="K88" s="88">
        <f>AVERAGE(D77:D88)</f>
        <v>3978.583333333333</v>
      </c>
      <c r="L88" s="88">
        <f>AVERAGE(E77:E88)</f>
        <v>1024.166666666667</v>
      </c>
      <c r="M88" s="88">
        <f>AVERAGE(F77:F88)</f>
        <v>3820.5</v>
      </c>
      <c r="N88" s="88">
        <f>AVERAGE(G77:G88)</f>
        <v>3522.083333333333</v>
      </c>
      <c r="O88" s="83"/>
      <c r="P88" s="83"/>
      <c r="Q88" s="83"/>
      <c r="R88" s="83"/>
      <c r="S88" s="83"/>
      <c r="T88" s="83"/>
      <c r="U88" s="88">
        <v>3490</v>
      </c>
      <c r="V88" s="88">
        <v>3535</v>
      </c>
      <c r="W88" s="88">
        <v>3440</v>
      </c>
      <c r="X88" s="83"/>
      <c r="Y88" s="2"/>
      <c r="Z88" s="2"/>
      <c r="AA88" s="2"/>
      <c r="AB88" s="83"/>
      <c r="AC88" s="2"/>
      <c r="AD88" s="2"/>
      <c r="AE88" s="2"/>
      <c r="AF88" s="2"/>
      <c r="AG88" s="2"/>
      <c r="AH88" s="2"/>
      <c r="AI88" s="2"/>
      <c r="AJ88" s="2"/>
      <c r="AK88" s="83"/>
      <c r="AL88" s="2"/>
      <c r="AM88" s="2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</row>
    <row r="89" ht="15" customHeight="1">
      <c r="A89" s="86">
        <v>41730</v>
      </c>
      <c r="B89" s="87">
        <v>3565</v>
      </c>
      <c r="C89" s="87">
        <v>3076</v>
      </c>
      <c r="D89" s="87">
        <v>3581</v>
      </c>
      <c r="E89" s="87">
        <v>960</v>
      </c>
      <c r="F89" s="87">
        <v>3996</v>
      </c>
      <c r="G89" s="87">
        <v>3607</v>
      </c>
      <c r="H89" s="83"/>
      <c r="I89" s="88">
        <f>AVERAGE(B78:B89)</f>
        <v>3701.083333333333</v>
      </c>
      <c r="J89" s="88">
        <f>AVERAGE(C78:C89)</f>
        <v>3175.833333333333</v>
      </c>
      <c r="K89" s="88">
        <f>AVERAGE(D78:D89)</f>
        <v>3967.75</v>
      </c>
      <c r="L89" s="88">
        <f>AVERAGE(E78:E89)</f>
        <v>1016.666666666667</v>
      </c>
      <c r="M89" s="88">
        <f>AVERAGE(F78:F89)</f>
        <v>3866.666666666667</v>
      </c>
      <c r="N89" s="88">
        <f>AVERAGE(G78:G89)</f>
        <v>3558.833333333333</v>
      </c>
      <c r="O89" s="83"/>
      <c r="P89" s="83"/>
      <c r="Q89" s="83"/>
      <c r="R89" s="83"/>
      <c r="S89" s="83"/>
      <c r="T89" s="83"/>
      <c r="U89" s="88">
        <v>3150</v>
      </c>
      <c r="V89" s="88">
        <v>3118</v>
      </c>
      <c r="W89" s="88">
        <v>2969</v>
      </c>
      <c r="X89" s="83"/>
      <c r="Y89" s="2"/>
      <c r="Z89" s="2"/>
      <c r="AA89" s="2"/>
      <c r="AB89" s="83"/>
      <c r="AC89" s="2"/>
      <c r="AD89" s="2"/>
      <c r="AE89" s="2"/>
      <c r="AF89" s="2"/>
      <c r="AG89" s="2"/>
      <c r="AH89" s="2"/>
      <c r="AI89" s="2"/>
      <c r="AJ89" s="2"/>
      <c r="AK89" s="83"/>
      <c r="AL89" s="2"/>
      <c r="AM89" s="2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</row>
    <row r="90" ht="15" customHeight="1">
      <c r="A90" s="86">
        <v>41760</v>
      </c>
      <c r="B90" s="87">
        <v>3387</v>
      </c>
      <c r="C90" s="87">
        <v>2890</v>
      </c>
      <c r="D90" s="87">
        <v>3515</v>
      </c>
      <c r="E90" s="87">
        <v>960</v>
      </c>
      <c r="F90" s="87">
        <v>3959</v>
      </c>
      <c r="G90" s="87">
        <v>3434</v>
      </c>
      <c r="H90" s="83"/>
      <c r="I90" s="88">
        <f>AVERAGE(B79:B90)</f>
        <v>3674.333333333333</v>
      </c>
      <c r="J90" s="88">
        <f>AVERAGE(C79:C90)</f>
        <v>3158.75</v>
      </c>
      <c r="K90" s="88">
        <f>AVERAGE(D79:D90)</f>
        <v>3931.5</v>
      </c>
      <c r="L90" s="88">
        <f>AVERAGE(E79:E90)</f>
        <v>1010.833333333333</v>
      </c>
      <c r="M90" s="88">
        <f>AVERAGE(F79:F90)</f>
        <v>3905.916666666667</v>
      </c>
      <c r="N90" s="88">
        <f>AVERAGE(G79:G90)</f>
        <v>3582.833333333333</v>
      </c>
      <c r="O90" s="83"/>
      <c r="P90" s="83"/>
      <c r="Q90" s="83"/>
      <c r="R90" s="83"/>
      <c r="S90" s="83"/>
      <c r="T90" s="83"/>
      <c r="U90" s="88">
        <v>3019</v>
      </c>
      <c r="V90" s="88">
        <v>2928</v>
      </c>
      <c r="W90" s="88">
        <v>2902</v>
      </c>
      <c r="X90" s="83"/>
      <c r="Y90" s="2"/>
      <c r="Z90" s="2"/>
      <c r="AA90" s="2"/>
      <c r="AB90" s="83"/>
      <c r="AC90" s="2"/>
      <c r="AD90" s="2"/>
      <c r="AE90" s="2"/>
      <c r="AF90" s="2"/>
      <c r="AG90" s="2"/>
      <c r="AH90" s="2"/>
      <c r="AI90" s="2"/>
      <c r="AJ90" s="2"/>
      <c r="AK90" s="83"/>
      <c r="AL90" s="2"/>
      <c r="AM90" s="2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</row>
    <row r="91" ht="15" customHeight="1">
      <c r="A91" s="86">
        <v>41791</v>
      </c>
      <c r="B91" s="87">
        <v>3316</v>
      </c>
      <c r="C91" s="87">
        <v>2868</v>
      </c>
      <c r="D91" s="87">
        <v>3490</v>
      </c>
      <c r="E91" s="87">
        <v>990</v>
      </c>
      <c r="F91" s="87">
        <v>3824</v>
      </c>
      <c r="G91" s="87">
        <v>3294</v>
      </c>
      <c r="H91" s="83"/>
      <c r="I91" s="88">
        <f>AVERAGE(B80:B91)</f>
        <v>3648</v>
      </c>
      <c r="J91" s="88">
        <f>AVERAGE(C80:C91)</f>
        <v>3139.166666666667</v>
      </c>
      <c r="K91" s="88">
        <f>AVERAGE(D80:D91)</f>
        <v>3889.333333333333</v>
      </c>
      <c r="L91" s="88">
        <f>AVERAGE(E80:E91)</f>
        <v>1008.333333333333</v>
      </c>
      <c r="M91" s="88">
        <f>AVERAGE(F80:F91)</f>
        <v>3924.5</v>
      </c>
      <c r="N91" s="88">
        <f>AVERAGE(G80:G91)</f>
        <v>3587.75</v>
      </c>
      <c r="O91" s="83"/>
      <c r="P91" s="83"/>
      <c r="Q91" s="83"/>
      <c r="R91" s="83"/>
      <c r="S91" s="83"/>
      <c r="T91" s="83"/>
      <c r="U91" s="88">
        <v>2904</v>
      </c>
      <c r="V91" s="88">
        <v>2845</v>
      </c>
      <c r="W91" s="88">
        <v>2877</v>
      </c>
      <c r="X91" s="83"/>
      <c r="Y91" s="2"/>
      <c r="Z91" s="2"/>
      <c r="AA91" s="2"/>
      <c r="AB91" s="83"/>
      <c r="AC91" s="2"/>
      <c r="AD91" s="2"/>
      <c r="AE91" s="2"/>
      <c r="AF91" s="2"/>
      <c r="AG91" s="2"/>
      <c r="AH91" s="2"/>
      <c r="AI91" s="2"/>
      <c r="AJ91" s="2"/>
      <c r="AK91" s="83"/>
      <c r="AL91" s="2"/>
      <c r="AM91" s="2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</row>
    <row r="92" ht="15" customHeight="1">
      <c r="A92" s="86">
        <v>41821</v>
      </c>
      <c r="B92" s="87">
        <v>3205</v>
      </c>
      <c r="C92" s="87">
        <v>2862</v>
      </c>
      <c r="D92" s="87">
        <v>3549</v>
      </c>
      <c r="E92" s="87">
        <v>990</v>
      </c>
      <c r="F92" s="87">
        <v>3832</v>
      </c>
      <c r="G92" s="87">
        <v>3319</v>
      </c>
      <c r="H92" s="83"/>
      <c r="I92" s="88">
        <f>AVERAGE(B81:B92)</f>
        <v>3613.333333333333</v>
      </c>
      <c r="J92" s="88">
        <f>AVERAGE(C81:C92)</f>
        <v>3117.333333333333</v>
      </c>
      <c r="K92" s="88">
        <f>AVERAGE(D81:D92)</f>
        <v>3847.166666666667</v>
      </c>
      <c r="L92" s="88">
        <f>AVERAGE(E81:E92)</f>
        <v>1006.666666666667</v>
      </c>
      <c r="M92" s="88">
        <f>AVERAGE(F81:F92)</f>
        <v>3937.5</v>
      </c>
      <c r="N92" s="88">
        <f>AVERAGE(G81:G92)</f>
        <v>3589.416666666667</v>
      </c>
      <c r="O92" s="83"/>
      <c r="P92" s="83"/>
      <c r="Q92" s="83"/>
      <c r="R92" s="83"/>
      <c r="S92" s="83"/>
      <c r="T92" s="83"/>
      <c r="U92" s="88">
        <v>2611</v>
      </c>
      <c r="V92" s="88">
        <v>2786</v>
      </c>
      <c r="W92" s="88">
        <v>2681</v>
      </c>
      <c r="X92" s="83"/>
      <c r="Y92" s="2"/>
      <c r="Z92" s="2"/>
      <c r="AA92" s="2"/>
      <c r="AB92" s="83"/>
      <c r="AC92" s="2"/>
      <c r="AD92" s="2"/>
      <c r="AE92" s="2"/>
      <c r="AF92" s="2"/>
      <c r="AG92" s="2"/>
      <c r="AH92" s="2"/>
      <c r="AI92" s="2"/>
      <c r="AJ92" s="2"/>
      <c r="AK92" s="83"/>
      <c r="AL92" s="2"/>
      <c r="AM92" s="2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</row>
    <row r="93" ht="15" customHeight="1">
      <c r="A93" s="86">
        <v>41852</v>
      </c>
      <c r="B93" s="87">
        <v>2871</v>
      </c>
      <c r="C93" s="87">
        <v>2562</v>
      </c>
      <c r="D93" s="87">
        <v>3364</v>
      </c>
      <c r="E93" s="87">
        <v>930</v>
      </c>
      <c r="F93" s="87">
        <v>3811</v>
      </c>
      <c r="G93" s="87">
        <v>3348</v>
      </c>
      <c r="H93" s="83"/>
      <c r="I93" s="88">
        <f>AVERAGE(B82:B93)</f>
        <v>3544.083333333333</v>
      </c>
      <c r="J93" s="88">
        <f>AVERAGE(C82:C93)</f>
        <v>3064.75</v>
      </c>
      <c r="K93" s="88">
        <f>AVERAGE(D82:D93)</f>
        <v>3786</v>
      </c>
      <c r="L93" s="88">
        <f>AVERAGE(E82:E93)</f>
        <v>996.6666666666666</v>
      </c>
      <c r="M93" s="88">
        <f>AVERAGE(F82:F93)</f>
        <v>3944.5</v>
      </c>
      <c r="N93" s="88">
        <f>AVERAGE(G82:G93)</f>
        <v>3582.416666666667</v>
      </c>
      <c r="O93" s="83"/>
      <c r="P93" s="83"/>
      <c r="Q93" s="83"/>
      <c r="R93" s="83"/>
      <c r="S93" s="83"/>
      <c r="T93" s="83"/>
      <c r="U93" s="88">
        <v>2260</v>
      </c>
      <c r="V93" s="88">
        <v>2457</v>
      </c>
      <c r="W93" s="88">
        <v>2448</v>
      </c>
      <c r="X93" s="83"/>
      <c r="Y93" s="2"/>
      <c r="Z93" s="2"/>
      <c r="AA93" s="2"/>
      <c r="AB93" s="83"/>
      <c r="AC93" s="2"/>
      <c r="AD93" s="2"/>
      <c r="AE93" s="2"/>
      <c r="AF93" s="2"/>
      <c r="AG93" s="2"/>
      <c r="AH93" s="2"/>
      <c r="AI93" s="2"/>
      <c r="AJ93" s="2"/>
      <c r="AK93" s="83"/>
      <c r="AL93" s="2"/>
      <c r="AM93" s="2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</row>
    <row r="94" ht="15" customHeight="1">
      <c r="A94" s="86">
        <v>41883</v>
      </c>
      <c r="B94" s="87">
        <v>2531</v>
      </c>
      <c r="C94" s="87">
        <v>2203</v>
      </c>
      <c r="D94" s="87">
        <v>3094</v>
      </c>
      <c r="E94" s="87">
        <v>920</v>
      </c>
      <c r="F94" s="87">
        <v>3571</v>
      </c>
      <c r="G94" s="87">
        <v>3285</v>
      </c>
      <c r="H94" s="83"/>
      <c r="I94" s="88">
        <f>AVERAGE(B83:B94)</f>
        <v>3441.416666666667</v>
      </c>
      <c r="J94" s="88">
        <f>AVERAGE(C83:C94)</f>
        <v>2977.333333333333</v>
      </c>
      <c r="K94" s="88">
        <f>AVERAGE(D83:D94)</f>
        <v>3694.583333333333</v>
      </c>
      <c r="L94" s="88">
        <f>AVERAGE(E83:E94)</f>
        <v>987.5</v>
      </c>
      <c r="M94" s="88">
        <f>AVERAGE(F83:F94)</f>
        <v>3918.833333333333</v>
      </c>
      <c r="N94" s="88">
        <f>AVERAGE(G83:G94)</f>
        <v>3565.416666666667</v>
      </c>
      <c r="O94" s="83"/>
      <c r="P94" s="83"/>
      <c r="Q94" s="83"/>
      <c r="R94" s="83"/>
      <c r="S94" s="83"/>
      <c r="T94" s="83"/>
      <c r="U94" s="88">
        <v>2173</v>
      </c>
      <c r="V94" s="88">
        <v>2192</v>
      </c>
      <c r="W94" s="88">
        <v>2319</v>
      </c>
      <c r="X94" s="83"/>
      <c r="Y94" s="2"/>
      <c r="Z94" s="2"/>
      <c r="AA94" s="2"/>
      <c r="AB94" s="83"/>
      <c r="AC94" s="2"/>
      <c r="AD94" s="2"/>
      <c r="AE94" s="2"/>
      <c r="AF94" s="2"/>
      <c r="AG94" s="2"/>
      <c r="AH94" s="2"/>
      <c r="AI94" s="2"/>
      <c r="AJ94" s="2"/>
      <c r="AK94" s="83"/>
      <c r="AL94" s="2"/>
      <c r="AM94" s="2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</row>
    <row r="95" ht="15" customHeight="1">
      <c r="A95" s="86">
        <v>41913</v>
      </c>
      <c r="B95" s="87">
        <v>2408</v>
      </c>
      <c r="C95" s="87">
        <v>2075</v>
      </c>
      <c r="D95" s="87">
        <v>3072</v>
      </c>
      <c r="E95" s="87">
        <v>950</v>
      </c>
      <c r="F95" s="87">
        <v>3505</v>
      </c>
      <c r="G95" s="87">
        <v>3143</v>
      </c>
      <c r="H95" s="83"/>
      <c r="I95" s="88">
        <f>AVERAGE(B84:B95)</f>
        <v>3331.833333333333</v>
      </c>
      <c r="J95" s="88">
        <f>AVERAGE(C84:C95)</f>
        <v>2889.75</v>
      </c>
      <c r="K95" s="88">
        <f>AVERAGE(D84:D95)</f>
        <v>3606.75</v>
      </c>
      <c r="L95" s="88">
        <f>AVERAGE(E84:E95)</f>
        <v>984.1666666666666</v>
      </c>
      <c r="M95" s="88">
        <f>AVERAGE(F84:F95)</f>
        <v>3882.166666666667</v>
      </c>
      <c r="N95" s="88">
        <f>AVERAGE(G84:G95)</f>
        <v>3528</v>
      </c>
      <c r="O95" s="83"/>
      <c r="P95" s="83"/>
      <c r="Q95" s="83"/>
      <c r="R95" s="83"/>
      <c r="S95" s="83"/>
      <c r="T95" s="83"/>
      <c r="U95" s="83"/>
      <c r="V95" s="88">
        <v>2126</v>
      </c>
      <c r="W95" s="88">
        <v>2259</v>
      </c>
      <c r="X95" s="83"/>
      <c r="Y95" s="2"/>
      <c r="Z95" s="2"/>
      <c r="AA95" s="2"/>
      <c r="AB95" s="83"/>
      <c r="AC95" s="2"/>
      <c r="AD95" s="2"/>
      <c r="AE95" s="2"/>
      <c r="AF95" s="2"/>
      <c r="AG95" s="2"/>
      <c r="AH95" s="2"/>
      <c r="AI95" s="2"/>
      <c r="AJ95" s="2"/>
      <c r="AK95" s="83"/>
      <c r="AL95" s="2"/>
      <c r="AM95" s="2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</row>
    <row r="96" ht="15" customHeight="1">
      <c r="A96" s="86">
        <v>41944</v>
      </c>
      <c r="B96" s="87">
        <v>2379</v>
      </c>
      <c r="C96" s="87">
        <v>1968</v>
      </c>
      <c r="D96" s="87">
        <v>3055</v>
      </c>
      <c r="E96" s="87">
        <v>910</v>
      </c>
      <c r="F96" s="87">
        <v>3370</v>
      </c>
      <c r="G96" s="87">
        <v>2986</v>
      </c>
      <c r="H96" s="83"/>
      <c r="I96" s="88">
        <f>AVERAGE(B85:B96)</f>
        <v>3222.916666666667</v>
      </c>
      <c r="J96" s="88">
        <f>AVERAGE(C85:C96)</f>
        <v>2795.333333333333</v>
      </c>
      <c r="K96" s="88">
        <f>AVERAGE(D85:D96)</f>
        <v>3523.5</v>
      </c>
      <c r="L96" s="88">
        <f>AVERAGE(E85:E96)</f>
        <v>976.6666666666666</v>
      </c>
      <c r="M96" s="88">
        <f>AVERAGE(F85:F96)</f>
        <v>3831.083333333333</v>
      </c>
      <c r="N96" s="88">
        <f>AVERAGE(G85:G96)</f>
        <v>3467</v>
      </c>
      <c r="O96" s="83"/>
      <c r="P96" s="83"/>
      <c r="Q96" s="83"/>
      <c r="R96" s="83"/>
      <c r="S96" s="83"/>
      <c r="T96" s="83"/>
      <c r="U96" s="83"/>
      <c r="V96" s="88">
        <v>2014</v>
      </c>
      <c r="W96" s="88">
        <v>2289</v>
      </c>
      <c r="X96" s="83"/>
      <c r="Y96" s="2"/>
      <c r="Z96" s="2"/>
      <c r="AA96" s="2"/>
      <c r="AB96" s="83"/>
      <c r="AC96" s="2"/>
      <c r="AD96" s="2"/>
      <c r="AE96" s="2"/>
      <c r="AF96" s="2"/>
      <c r="AG96" s="2"/>
      <c r="AH96" s="2"/>
      <c r="AI96" s="2"/>
      <c r="AJ96" s="2"/>
      <c r="AK96" s="83"/>
      <c r="AL96" s="2"/>
      <c r="AM96" s="2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</row>
    <row r="97" ht="15" customHeight="1">
      <c r="A97" s="86">
        <v>41974</v>
      </c>
      <c r="B97" s="87">
        <v>2370</v>
      </c>
      <c r="C97" s="87">
        <v>1891</v>
      </c>
      <c r="D97" s="87">
        <v>2934</v>
      </c>
      <c r="E97" s="87">
        <v>890</v>
      </c>
      <c r="F97" s="87">
        <v>3171</v>
      </c>
      <c r="G97" s="87">
        <v>2903</v>
      </c>
      <c r="H97" s="83"/>
      <c r="I97" s="88">
        <f>AVERAGE(B86:B97)</f>
        <v>3108.333333333333</v>
      </c>
      <c r="J97" s="88">
        <f>AVERAGE(C86:C97)</f>
        <v>2683.583333333333</v>
      </c>
      <c r="K97" s="88">
        <f>AVERAGE(D86:D97)</f>
        <v>3427.416666666667</v>
      </c>
      <c r="L97" s="88">
        <f>AVERAGE(E86:E97)</f>
        <v>964.1666666666666</v>
      </c>
      <c r="M97" s="88">
        <f>AVERAGE(F86:F97)</f>
        <v>3760.833333333333</v>
      </c>
      <c r="N97" s="88">
        <f>AVERAGE(G86:G97)</f>
        <v>3391.083333333333</v>
      </c>
      <c r="O97" s="83"/>
      <c r="P97" s="83"/>
      <c r="Q97" s="83"/>
      <c r="R97" s="83"/>
      <c r="S97" s="83"/>
      <c r="T97" s="83"/>
      <c r="U97" s="83"/>
      <c r="V97" s="88">
        <v>1948</v>
      </c>
      <c r="W97" s="88">
        <v>2592</v>
      </c>
      <c r="X97" s="83"/>
      <c r="Y97" s="2"/>
      <c r="Z97" s="2"/>
      <c r="AA97" s="2"/>
      <c r="AB97" s="83"/>
      <c r="AC97" s="2"/>
      <c r="AD97" s="2"/>
      <c r="AE97" s="2"/>
      <c r="AF97" s="2"/>
      <c r="AG97" s="2"/>
      <c r="AH97" s="2"/>
      <c r="AI97" s="2"/>
      <c r="AJ97" s="2"/>
      <c r="AK97" s="83"/>
      <c r="AL97" s="2"/>
      <c r="AM97" s="2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</row>
    <row r="98" ht="15" customHeight="1">
      <c r="A98" s="86">
        <v>42005</v>
      </c>
      <c r="B98" s="87">
        <v>2364</v>
      </c>
      <c r="C98" s="87">
        <v>1853</v>
      </c>
      <c r="D98" s="87">
        <v>2928</v>
      </c>
      <c r="E98" s="2"/>
      <c r="F98" s="87">
        <v>3142</v>
      </c>
      <c r="G98" s="87">
        <v>2873</v>
      </c>
      <c r="H98" s="83"/>
      <c r="I98" s="88">
        <f>AVERAGE(B87:B98)</f>
        <v>2991.583333333333</v>
      </c>
      <c r="J98" s="88">
        <f>AVERAGE(C87:C98)</f>
        <v>2566.166666666667</v>
      </c>
      <c r="K98" s="88">
        <f>AVERAGE(D87:D98)</f>
        <v>3335.416666666667</v>
      </c>
      <c r="L98" s="83"/>
      <c r="M98" s="88">
        <f>AVERAGE(F87:F98)</f>
        <v>3685.5</v>
      </c>
      <c r="N98" s="88">
        <f>AVERAGE(G87:G98)</f>
        <v>3312.166666666667</v>
      </c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2"/>
      <c r="Z98" s="2"/>
      <c r="AA98" s="2"/>
      <c r="AB98" s="83"/>
      <c r="AC98" s="2"/>
      <c r="AD98" s="2"/>
      <c r="AE98" s="2"/>
      <c r="AF98" s="2"/>
      <c r="AG98" s="2"/>
      <c r="AH98" s="2"/>
      <c r="AI98" s="2"/>
      <c r="AJ98" s="2"/>
      <c r="AK98" s="83"/>
      <c r="AL98" s="2"/>
      <c r="AM98" s="2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</row>
    <row r="99" ht="15" customHeight="1">
      <c r="A99" s="2"/>
      <c r="B99" s="2"/>
      <c r="C99" s="2"/>
      <c r="D99" s="2"/>
      <c r="E99" s="2"/>
      <c r="F99" s="2"/>
      <c r="G99" s="2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2"/>
      <c r="Z99" s="2"/>
      <c r="AA99" s="2"/>
      <c r="AB99" s="83"/>
      <c r="AC99" s="2"/>
      <c r="AD99" s="2"/>
      <c r="AE99" s="2"/>
      <c r="AF99" s="2"/>
      <c r="AG99" s="2"/>
      <c r="AH99" s="2"/>
      <c r="AI99" s="2"/>
      <c r="AJ99" s="2"/>
      <c r="AK99" s="83"/>
      <c r="AL99" s="2"/>
      <c r="AM99" s="2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</row>
    <row r="100" ht="15" customHeight="1">
      <c r="A100" s="2"/>
      <c r="B100" s="2"/>
      <c r="C100" s="2"/>
      <c r="D100" s="2"/>
      <c r="E100" s="2"/>
      <c r="F100" s="2"/>
      <c r="G100" s="2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2"/>
      <c r="Z100" s="2"/>
      <c r="AA100" s="2"/>
      <c r="AB100" s="83"/>
      <c r="AC100" s="2"/>
      <c r="AD100" s="2"/>
      <c r="AE100" s="2"/>
      <c r="AF100" s="2"/>
      <c r="AG100" s="2"/>
      <c r="AH100" s="2"/>
      <c r="AI100" s="2"/>
      <c r="AJ100" s="2"/>
      <c r="AK100" s="83"/>
      <c r="AL100" s="2"/>
      <c r="AM100" s="2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</row>
    <row r="101" ht="15" customHeight="1">
      <c r="A101" s="2"/>
      <c r="B101" s="2"/>
      <c r="C101" s="2"/>
      <c r="D101" s="2"/>
      <c r="E101" s="2"/>
      <c r="F101" s="2"/>
      <c r="G101" s="2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2"/>
      <c r="Z101" s="2"/>
      <c r="AA101" s="2"/>
      <c r="AB101" s="83"/>
      <c r="AC101" s="2"/>
      <c r="AD101" s="2"/>
      <c r="AE101" s="2"/>
      <c r="AF101" s="2"/>
      <c r="AG101" s="2"/>
      <c r="AH101" s="2"/>
      <c r="AI101" s="2"/>
      <c r="AJ101" s="2"/>
      <c r="AK101" s="83"/>
      <c r="AL101" s="2"/>
      <c r="AM101" s="2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</row>
    <row r="102" ht="15" customHeight="1">
      <c r="A102" s="2"/>
      <c r="B102" s="2"/>
      <c r="C102" s="2"/>
      <c r="D102" s="2"/>
      <c r="E102" s="2"/>
      <c r="F102" s="2"/>
      <c r="G102" s="2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2"/>
      <c r="Z102" s="2"/>
      <c r="AA102" s="2"/>
      <c r="AB102" s="83"/>
      <c r="AC102" s="2"/>
      <c r="AD102" s="2"/>
      <c r="AE102" s="2"/>
      <c r="AF102" s="2"/>
      <c r="AG102" s="2"/>
      <c r="AH102" s="2"/>
      <c r="AI102" s="2"/>
      <c r="AJ102" s="2"/>
      <c r="AK102" s="83"/>
      <c r="AL102" s="2"/>
      <c r="AM102" s="2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</row>
    <row r="103" ht="15" customHeight="1">
      <c r="A103" s="2"/>
      <c r="B103" s="2"/>
      <c r="C103" s="2"/>
      <c r="D103" s="2"/>
      <c r="E103" s="2"/>
      <c r="F103" s="2"/>
      <c r="G103" s="2"/>
      <c r="H103" s="83"/>
      <c r="I103" s="83"/>
      <c r="J103" s="83"/>
      <c r="K103" s="83"/>
      <c r="L103" s="87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2"/>
      <c r="Z103" s="2"/>
      <c r="AA103" s="2"/>
      <c r="AB103" s="83"/>
      <c r="AC103" s="2"/>
      <c r="AD103" s="2"/>
      <c r="AE103" s="2"/>
      <c r="AF103" s="2"/>
      <c r="AG103" s="2"/>
      <c r="AH103" s="2"/>
      <c r="AI103" s="2"/>
      <c r="AJ103" s="2"/>
      <c r="AK103" s="83"/>
      <c r="AL103" s="2"/>
      <c r="AM103" s="2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</row>
    <row r="104" ht="15" customHeight="1">
      <c r="A104" s="2"/>
      <c r="B104" s="2"/>
      <c r="C104" s="2"/>
      <c r="D104" s="2"/>
      <c r="E104" s="2"/>
      <c r="F104" s="2"/>
      <c r="G104" s="2"/>
      <c r="H104" s="83"/>
      <c r="I104" s="83"/>
      <c r="J104" s="83"/>
      <c r="K104" s="83"/>
      <c r="L104" s="87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2"/>
      <c r="Z104" s="2"/>
      <c r="AA104" s="2"/>
      <c r="AB104" s="83"/>
      <c r="AC104" s="2"/>
      <c r="AD104" s="2"/>
      <c r="AE104" s="2"/>
      <c r="AF104" s="2"/>
      <c r="AG104" s="2"/>
      <c r="AH104" s="2"/>
      <c r="AI104" s="2"/>
      <c r="AJ104" s="2"/>
      <c r="AK104" s="83"/>
      <c r="AL104" s="2"/>
      <c r="AM104" s="2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</row>
    <row r="105" ht="15" customHeight="1">
      <c r="A105" s="2"/>
      <c r="B105" s="2"/>
      <c r="C105" s="2"/>
      <c r="D105" s="2"/>
      <c r="E105" s="2"/>
      <c r="F105" s="2"/>
      <c r="G105" s="2"/>
      <c r="H105" s="83"/>
      <c r="I105" s="83"/>
      <c r="J105" s="83"/>
      <c r="K105" s="83"/>
      <c r="L105" s="87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2"/>
      <c r="Z105" s="2"/>
      <c r="AA105" s="2"/>
      <c r="AB105" s="83"/>
      <c r="AC105" s="2"/>
      <c r="AD105" s="2"/>
      <c r="AE105" s="2"/>
      <c r="AF105" s="2"/>
      <c r="AG105" s="2"/>
      <c r="AH105" s="2"/>
      <c r="AI105" s="2"/>
      <c r="AJ105" s="2"/>
      <c r="AK105" s="83"/>
      <c r="AL105" s="2"/>
      <c r="AM105" s="2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</row>
    <row r="106" ht="15" customHeight="1">
      <c r="A106" s="2"/>
      <c r="B106" s="2"/>
      <c r="C106" s="2"/>
      <c r="D106" s="2"/>
      <c r="E106" s="2"/>
      <c r="F106" s="2"/>
      <c r="G106" s="2"/>
      <c r="H106" s="83"/>
      <c r="I106" s="83"/>
      <c r="J106" s="83"/>
      <c r="K106" s="83"/>
      <c r="L106" s="87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2"/>
      <c r="Z106" s="2"/>
      <c r="AA106" s="2"/>
      <c r="AB106" s="83"/>
      <c r="AC106" s="2"/>
      <c r="AD106" s="2"/>
      <c r="AE106" s="2"/>
      <c r="AF106" s="2"/>
      <c r="AG106" s="2"/>
      <c r="AH106" s="2"/>
      <c r="AI106" s="2"/>
      <c r="AJ106" s="2"/>
      <c r="AK106" s="83"/>
      <c r="AL106" s="2"/>
      <c r="AM106" s="2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</row>
    <row r="107" ht="15" customHeight="1">
      <c r="A107" s="2"/>
      <c r="B107" s="2"/>
      <c r="C107" s="2"/>
      <c r="D107" s="2"/>
      <c r="E107" s="2"/>
      <c r="F107" s="2"/>
      <c r="G107" s="2"/>
      <c r="H107" s="83"/>
      <c r="I107" s="83"/>
      <c r="J107" s="83"/>
      <c r="K107" s="83"/>
      <c r="L107" s="87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2"/>
      <c r="Z107" s="2"/>
      <c r="AA107" s="2"/>
      <c r="AB107" s="83"/>
      <c r="AC107" s="2"/>
      <c r="AD107" s="2"/>
      <c r="AE107" s="2"/>
      <c r="AF107" s="2"/>
      <c r="AG107" s="2"/>
      <c r="AH107" s="2"/>
      <c r="AI107" s="2"/>
      <c r="AJ107" s="2"/>
      <c r="AK107" s="83"/>
      <c r="AL107" s="2"/>
      <c r="AM107" s="2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</row>
    <row r="108" ht="15" customHeight="1">
      <c r="A108" s="2"/>
      <c r="B108" s="2"/>
      <c r="C108" s="2"/>
      <c r="D108" s="2"/>
      <c r="E108" s="2"/>
      <c r="F108" s="2"/>
      <c r="G108" s="2"/>
      <c r="H108" s="83"/>
      <c r="I108" s="83"/>
      <c r="J108" s="83"/>
      <c r="K108" s="83"/>
      <c r="L108" s="87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2"/>
      <c r="Z108" s="2"/>
      <c r="AA108" s="2"/>
      <c r="AB108" s="83"/>
      <c r="AC108" s="2"/>
      <c r="AD108" s="2"/>
      <c r="AE108" s="2"/>
      <c r="AF108" s="2"/>
      <c r="AG108" s="2"/>
      <c r="AH108" s="2"/>
      <c r="AI108" s="2"/>
      <c r="AJ108" s="2"/>
      <c r="AK108" s="83"/>
      <c r="AL108" s="2"/>
      <c r="AM108" s="2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H10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90" customWidth="1"/>
    <col min="2" max="2" width="13" style="90" customWidth="1"/>
    <col min="3" max="3" width="8.85156" style="90" customWidth="1"/>
    <col min="4" max="4" width="8.85156" style="90" customWidth="1"/>
    <col min="5" max="5" width="8.85156" style="90" customWidth="1"/>
    <col min="6" max="6" width="8.85156" style="90" customWidth="1"/>
    <col min="7" max="7" width="8.85156" style="90" customWidth="1"/>
    <col min="8" max="8" width="8.85156" style="90" customWidth="1"/>
    <col min="9" max="9" width="8.85156" style="90" customWidth="1"/>
    <col min="10" max="10" width="8.85156" style="90" customWidth="1"/>
    <col min="11" max="11" width="8.85156" style="90" customWidth="1"/>
    <col min="12" max="12" width="8.85156" style="90" customWidth="1"/>
    <col min="13" max="13" width="8.85156" style="90" customWidth="1"/>
    <col min="14" max="14" width="8.85156" style="90" customWidth="1"/>
    <col min="15" max="15" width="8.85156" style="90" customWidth="1"/>
    <col min="16" max="16" width="8.85156" style="90" customWidth="1"/>
    <col min="17" max="17" width="8.85156" style="90" customWidth="1"/>
    <col min="18" max="18" width="8.85156" style="90" customWidth="1"/>
    <col min="19" max="19" width="8.85156" style="90" customWidth="1"/>
    <col min="20" max="20" width="8.85156" style="90" customWidth="1"/>
    <col min="21" max="21" width="8.85156" style="90" customWidth="1"/>
    <col min="22" max="22" width="8.85156" style="90" customWidth="1"/>
    <col min="23" max="23" width="8.85156" style="90" customWidth="1"/>
    <col min="24" max="24" width="8.85156" style="90" customWidth="1"/>
    <col min="25" max="25" width="8.85156" style="90" customWidth="1"/>
    <col min="26" max="26" width="8.85156" style="90" customWidth="1"/>
    <col min="27" max="27" width="8.85156" style="90" customWidth="1"/>
    <col min="28" max="28" width="8.85156" style="90" customWidth="1"/>
    <col min="29" max="29" width="8.85156" style="90" customWidth="1"/>
    <col min="30" max="30" width="8.85156" style="90" customWidth="1"/>
    <col min="31" max="31" width="8.85156" style="90" customWidth="1"/>
    <col min="32" max="32" width="8.85156" style="90" customWidth="1"/>
    <col min="33" max="33" width="13.8516" style="90" customWidth="1"/>
    <col min="34" max="34" width="8.85156" style="90" customWidth="1"/>
    <col min="35" max="256" width="8.85156" style="90" customWidth="1"/>
  </cols>
  <sheetData>
    <row r="1" ht="20.25" customHeight="1">
      <c r="A1" s="79"/>
      <c r="B1" s="91"/>
      <c r="C1" t="s" s="92">
        <v>75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4"/>
      <c r="AE1" s="95"/>
      <c r="AF1" s="83"/>
      <c r="AG1" s="83"/>
      <c r="AH1" s="83"/>
    </row>
    <row r="2" ht="15.75" customHeight="1">
      <c r="A2" t="s" s="96">
        <v>76</v>
      </c>
      <c r="B2" s="91"/>
      <c r="C2" t="s" s="97">
        <v>77</v>
      </c>
      <c r="D2" s="98"/>
      <c r="E2" s="98"/>
      <c r="F2" s="99"/>
      <c r="G2" t="s" s="97">
        <v>28</v>
      </c>
      <c r="H2" s="98"/>
      <c r="I2" s="98"/>
      <c r="J2" s="98"/>
      <c r="K2" s="98"/>
      <c r="L2" s="98"/>
      <c r="M2" s="98"/>
      <c r="N2" s="99"/>
      <c r="O2" t="s" s="97">
        <v>78</v>
      </c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100"/>
      <c r="AF2" s="83"/>
      <c r="AG2" s="83"/>
      <c r="AH2" s="83"/>
    </row>
    <row r="3" ht="15.75" customHeight="1">
      <c r="A3" t="s" s="96">
        <v>79</v>
      </c>
      <c r="B3" s="91"/>
      <c r="C3" s="101"/>
      <c r="D3" s="101"/>
      <c r="E3" s="101"/>
      <c r="F3" s="102"/>
      <c r="G3" s="101"/>
      <c r="H3" s="101"/>
      <c r="I3" s="101"/>
      <c r="J3" s="101"/>
      <c r="K3" s="101"/>
      <c r="L3" s="101"/>
      <c r="M3" s="101"/>
      <c r="N3" s="102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0"/>
      <c r="AF3" s="83"/>
      <c r="AG3" s="83"/>
      <c r="AH3" s="83"/>
    </row>
    <row r="4" ht="8" customHeight="1">
      <c r="A4" s="79"/>
      <c r="B4" s="91"/>
      <c r="C4" s="101"/>
      <c r="D4" s="101"/>
      <c r="E4" s="101"/>
      <c r="F4" s="102"/>
      <c r="G4" s="101"/>
      <c r="H4" s="101"/>
      <c r="I4" s="101"/>
      <c r="J4" s="101"/>
      <c r="K4" s="101"/>
      <c r="L4" s="101"/>
      <c r="M4" s="101"/>
      <c r="N4" s="102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0"/>
      <c r="AF4" s="83"/>
      <c r="AG4" s="83"/>
      <c r="AH4" s="83"/>
    </row>
    <row r="5" ht="15" customHeight="1">
      <c r="A5" s="103"/>
      <c r="B5" s="104"/>
      <c r="C5" t="s" s="105">
        <v>27</v>
      </c>
      <c r="D5" t="s" s="105">
        <v>28</v>
      </c>
      <c r="E5" t="s" s="105">
        <v>80</v>
      </c>
      <c r="F5" s="106"/>
      <c r="G5" t="s" s="107">
        <v>81</v>
      </c>
      <c r="H5" t="s" s="107">
        <v>82</v>
      </c>
      <c r="I5" t="s" s="107">
        <v>83</v>
      </c>
      <c r="J5" t="s" s="107">
        <v>84</v>
      </c>
      <c r="K5" t="s" s="107">
        <v>85</v>
      </c>
      <c r="L5" t="s" s="107">
        <v>86</v>
      </c>
      <c r="M5" t="s" s="107">
        <v>87</v>
      </c>
      <c r="N5" s="106"/>
      <c r="O5" t="s" s="108">
        <v>88</v>
      </c>
      <c r="P5" t="s" s="108">
        <v>89</v>
      </c>
      <c r="Q5" t="s" s="108">
        <v>90</v>
      </c>
      <c r="R5" t="s" s="108">
        <v>91</v>
      </c>
      <c r="S5" t="s" s="108">
        <v>92</v>
      </c>
      <c r="T5" t="s" s="108">
        <v>93</v>
      </c>
      <c r="U5" t="s" s="108">
        <v>94</v>
      </c>
      <c r="V5" t="s" s="108">
        <v>95</v>
      </c>
      <c r="W5" t="s" s="108">
        <v>96</v>
      </c>
      <c r="X5" t="s" s="108">
        <v>97</v>
      </c>
      <c r="Y5" t="s" s="108">
        <v>98</v>
      </c>
      <c r="Z5" t="s" s="108">
        <v>99</v>
      </c>
      <c r="AA5" t="s" s="108">
        <v>100</v>
      </c>
      <c r="AB5" t="s" s="108">
        <v>101</v>
      </c>
      <c r="AC5" t="s" s="108">
        <v>102</v>
      </c>
      <c r="AD5" t="s" s="108">
        <v>103</v>
      </c>
      <c r="AE5" s="100"/>
      <c r="AF5" s="83"/>
      <c r="AG5" t="s" s="109">
        <v>104</v>
      </c>
      <c r="AH5" t="s" s="109">
        <v>30</v>
      </c>
    </row>
    <row r="6" ht="15" customHeight="1">
      <c r="A6" s="79">
        <v>2007</v>
      </c>
      <c r="B6" t="s" s="110">
        <v>105</v>
      </c>
      <c r="C6" s="111">
        <f>SUM(O6:AD6)+D6</f>
        <v>10960.8</v>
      </c>
      <c r="D6" s="111">
        <f>SUM(G6:M6)</f>
        <v>8185</v>
      </c>
      <c r="E6" s="111">
        <f>C6-D6</f>
        <v>2775.799999999999</v>
      </c>
      <c r="F6" s="79"/>
      <c r="G6" s="111">
        <v>2356</v>
      </c>
      <c r="H6" s="111">
        <v>2056</v>
      </c>
      <c r="I6" s="111">
        <v>1164</v>
      </c>
      <c r="J6" s="111">
        <v>942</v>
      </c>
      <c r="K6" s="111">
        <v>885</v>
      </c>
      <c r="L6" s="111">
        <v>655</v>
      </c>
      <c r="M6" s="111">
        <v>127</v>
      </c>
      <c r="N6" s="79"/>
      <c r="O6" s="111">
        <v>479.7</v>
      </c>
      <c r="P6" s="111">
        <v>387.9</v>
      </c>
      <c r="Q6" s="111">
        <v>250.8</v>
      </c>
      <c r="R6" s="111">
        <v>225.6</v>
      </c>
      <c r="S6" s="111">
        <v>265.7</v>
      </c>
      <c r="T6" s="111">
        <v>187.6</v>
      </c>
      <c r="U6" s="111">
        <v>204.2</v>
      </c>
      <c r="V6" s="111">
        <v>202.5</v>
      </c>
      <c r="W6" s="111">
        <v>150.5</v>
      </c>
      <c r="X6" s="111">
        <v>107.1</v>
      </c>
      <c r="Y6" s="111">
        <v>79.59999999999999</v>
      </c>
      <c r="Z6" s="111">
        <v>79.8</v>
      </c>
      <c r="AA6" s="111">
        <v>58.5</v>
      </c>
      <c r="AB6" s="111"/>
      <c r="AC6" s="111">
        <v>43.9</v>
      </c>
      <c r="AD6" s="111">
        <v>52.4</v>
      </c>
      <c r="AE6" s="83"/>
      <c r="AF6" s="112">
        <f>SUM(G6:M6)+SUM(O6:T6)+SUM(V6:AD6)</f>
        <v>10756.6</v>
      </c>
      <c r="AG6" s="83"/>
      <c r="AH6" s="83"/>
    </row>
    <row r="7" ht="15" customHeight="1">
      <c r="A7" s="79"/>
      <c r="B7" t="s" s="110">
        <v>106</v>
      </c>
      <c r="C7" s="113">
        <f>SUM(O7:AD7)+D7</f>
        <v>10118.7</v>
      </c>
      <c r="D7" s="113">
        <f>SUM(G7:M7)</f>
        <v>7557</v>
      </c>
      <c r="E7" s="113">
        <f>C7-D7</f>
        <v>2561.700000000001</v>
      </c>
      <c r="F7" s="79"/>
      <c r="G7" s="113">
        <v>2159</v>
      </c>
      <c r="H7" s="113">
        <v>1871</v>
      </c>
      <c r="I7" s="113">
        <v>1051</v>
      </c>
      <c r="J7" s="113">
        <v>850</v>
      </c>
      <c r="K7" s="113">
        <v>824</v>
      </c>
      <c r="L7" s="113">
        <v>611</v>
      </c>
      <c r="M7" s="113">
        <v>191</v>
      </c>
      <c r="N7" s="79"/>
      <c r="O7" s="113">
        <v>447.1</v>
      </c>
      <c r="P7" s="113">
        <v>346.6</v>
      </c>
      <c r="Q7" s="113">
        <v>234.7</v>
      </c>
      <c r="R7" s="113">
        <v>207.9</v>
      </c>
      <c r="S7" s="113">
        <v>243.3</v>
      </c>
      <c r="T7" s="113">
        <v>163.9</v>
      </c>
      <c r="U7" s="113">
        <v>188.3</v>
      </c>
      <c r="V7" s="113">
        <v>184.2</v>
      </c>
      <c r="W7" s="113">
        <v>141.8</v>
      </c>
      <c r="X7" s="113">
        <v>99.90000000000001</v>
      </c>
      <c r="Y7" s="113">
        <v>77.7</v>
      </c>
      <c r="Z7" s="113">
        <v>73.7</v>
      </c>
      <c r="AA7" s="113">
        <v>54.9</v>
      </c>
      <c r="AB7" s="113"/>
      <c r="AC7" s="113">
        <v>41.1</v>
      </c>
      <c r="AD7" s="113">
        <v>56.6</v>
      </c>
      <c r="AE7" s="83"/>
      <c r="AF7" s="112">
        <f>SUM(G7:M7)+SUM(O7:T7)+SUM(V7:AD7)</f>
        <v>9930.4</v>
      </c>
      <c r="AG7" s="83"/>
      <c r="AH7" s="83"/>
    </row>
    <row r="8" ht="15" customHeight="1">
      <c r="A8" s="79"/>
      <c r="B8" t="s" s="110">
        <v>107</v>
      </c>
      <c r="C8" s="113">
        <f>SUM(O8:AD8)+D8</f>
        <v>11512.6</v>
      </c>
      <c r="D8" s="113">
        <f>SUM(G8:M8)</f>
        <v>8609</v>
      </c>
      <c r="E8" s="113">
        <f>C8-D8</f>
        <v>2903.6</v>
      </c>
      <c r="F8" s="79"/>
      <c r="G8" s="113">
        <v>2419</v>
      </c>
      <c r="H8" s="113">
        <v>2064</v>
      </c>
      <c r="I8" s="113">
        <v>1205</v>
      </c>
      <c r="J8" s="113">
        <v>934</v>
      </c>
      <c r="K8" s="113">
        <v>894</v>
      </c>
      <c r="L8" s="113">
        <v>695</v>
      </c>
      <c r="M8" s="113">
        <v>398</v>
      </c>
      <c r="N8" s="79"/>
      <c r="O8" s="113">
        <v>507.1</v>
      </c>
      <c r="P8" s="113">
        <v>394.1</v>
      </c>
      <c r="Q8" s="113">
        <v>269.1</v>
      </c>
      <c r="R8" s="113">
        <v>232</v>
      </c>
      <c r="S8" s="113">
        <v>271.8</v>
      </c>
      <c r="T8" s="113">
        <v>183.7</v>
      </c>
      <c r="U8" s="113">
        <v>212</v>
      </c>
      <c r="V8" s="113">
        <v>205</v>
      </c>
      <c r="W8" s="113">
        <v>165.2</v>
      </c>
      <c r="X8" s="113">
        <v>112.3</v>
      </c>
      <c r="Y8" s="113">
        <v>91.09999999999999</v>
      </c>
      <c r="Z8" s="113">
        <v>83.59999999999999</v>
      </c>
      <c r="AA8" s="113">
        <v>63.1</v>
      </c>
      <c r="AB8" s="113"/>
      <c r="AC8" s="113">
        <v>46.1</v>
      </c>
      <c r="AD8" s="113">
        <v>67.40000000000001</v>
      </c>
      <c r="AE8" s="83"/>
      <c r="AF8" s="112">
        <f>SUM(G8:M8)+SUM(O8:T8)+SUM(V8:AD8)</f>
        <v>11300.6</v>
      </c>
      <c r="AG8" s="83"/>
      <c r="AH8" s="83"/>
    </row>
    <row r="9" ht="15" customHeight="1">
      <c r="A9" s="79"/>
      <c r="B9" t="s" s="110">
        <v>108</v>
      </c>
      <c r="C9" s="113">
        <f>SUM(O9:AD9)+D9</f>
        <v>11710.2</v>
      </c>
      <c r="D9" s="113">
        <f>SUM(G9:M9)</f>
        <v>8843</v>
      </c>
      <c r="E9" s="113">
        <f>C9-D9</f>
        <v>2867.200000000001</v>
      </c>
      <c r="F9" s="79"/>
      <c r="G9" s="113">
        <v>2381</v>
      </c>
      <c r="H9" s="113">
        <v>2111</v>
      </c>
      <c r="I9" s="113">
        <v>1240</v>
      </c>
      <c r="J9" s="113">
        <v>916</v>
      </c>
      <c r="K9" s="113">
        <v>889</v>
      </c>
      <c r="L9" s="113">
        <v>708</v>
      </c>
      <c r="M9" s="113">
        <v>598</v>
      </c>
      <c r="N9" s="79"/>
      <c r="O9" s="113">
        <v>494</v>
      </c>
      <c r="P9" s="113">
        <v>379.8</v>
      </c>
      <c r="Q9" s="113">
        <v>260.7</v>
      </c>
      <c r="R9" s="113">
        <v>237</v>
      </c>
      <c r="S9" s="113">
        <v>264.6</v>
      </c>
      <c r="T9" s="113">
        <v>190.3</v>
      </c>
      <c r="U9" s="113">
        <v>207.8</v>
      </c>
      <c r="V9" s="113">
        <v>200.3</v>
      </c>
      <c r="W9" s="113">
        <v>166.1</v>
      </c>
      <c r="X9" s="113">
        <v>108.2</v>
      </c>
      <c r="Y9" s="113">
        <v>93.40000000000001</v>
      </c>
      <c r="Z9" s="113">
        <v>82.90000000000001</v>
      </c>
      <c r="AA9" s="113">
        <v>61.6</v>
      </c>
      <c r="AB9" s="113"/>
      <c r="AC9" s="113">
        <v>45.9</v>
      </c>
      <c r="AD9" s="113">
        <v>74.59999999999999</v>
      </c>
      <c r="AE9" s="83"/>
      <c r="AF9" s="112">
        <f>SUM(G9:M9)+SUM(O9:T9)+SUM(V9:AD9)</f>
        <v>11502.4</v>
      </c>
      <c r="AG9" s="113"/>
      <c r="AH9" s="113">
        <v>6864.207736</v>
      </c>
    </row>
    <row r="10" ht="15" customHeight="1">
      <c r="A10" s="79"/>
      <c r="B10" t="s" s="110">
        <v>109</v>
      </c>
      <c r="C10" s="113">
        <f>SUM(O10:AD10)+D10</f>
        <v>12217.3</v>
      </c>
      <c r="D10" s="113">
        <f>SUM(G10:M10)</f>
        <v>9171</v>
      </c>
      <c r="E10" s="113">
        <f>C10-D10</f>
        <v>3046.299999999999</v>
      </c>
      <c r="F10" s="79"/>
      <c r="G10" s="113">
        <v>2473</v>
      </c>
      <c r="H10" s="113">
        <v>2072</v>
      </c>
      <c r="I10" s="113">
        <v>1296</v>
      </c>
      <c r="J10" s="113">
        <v>937</v>
      </c>
      <c r="K10" s="113">
        <v>893</v>
      </c>
      <c r="L10" s="113">
        <v>791</v>
      </c>
      <c r="M10" s="113">
        <v>709</v>
      </c>
      <c r="N10" s="79"/>
      <c r="O10" s="113">
        <v>505.8</v>
      </c>
      <c r="P10" s="113">
        <v>403.7</v>
      </c>
      <c r="Q10" s="113">
        <v>268.9</v>
      </c>
      <c r="R10" s="113">
        <v>248.6</v>
      </c>
      <c r="S10" s="113">
        <v>270.5</v>
      </c>
      <c r="T10" s="113">
        <v>229.3</v>
      </c>
      <c r="U10" s="113">
        <v>215.3</v>
      </c>
      <c r="V10" s="113">
        <v>208.1</v>
      </c>
      <c r="W10" s="113">
        <v>172.2</v>
      </c>
      <c r="X10" s="113">
        <v>136</v>
      </c>
      <c r="Y10" s="113">
        <v>111</v>
      </c>
      <c r="Z10" s="113">
        <v>86.3</v>
      </c>
      <c r="AA10" s="113">
        <v>63.7</v>
      </c>
      <c r="AB10" s="113"/>
      <c r="AC10" s="113">
        <v>47.6</v>
      </c>
      <c r="AD10" s="113">
        <v>79.3</v>
      </c>
      <c r="AE10" s="83"/>
      <c r="AF10" s="112">
        <f>SUM(G10:M10)+SUM(O10:T10)+SUM(V10:AD10)</f>
        <v>12002</v>
      </c>
      <c r="AG10" s="113"/>
      <c r="AH10" s="113">
        <v>7345.468848</v>
      </c>
    </row>
    <row r="11" ht="15" customHeight="1">
      <c r="A11" s="79"/>
      <c r="B11" t="s" s="110">
        <v>110</v>
      </c>
      <c r="C11" s="113">
        <f>SUM(O11:AD11)+D11</f>
        <v>11382.4</v>
      </c>
      <c r="D11" s="113">
        <f>SUM(G11:M11)</f>
        <v>8487</v>
      </c>
      <c r="E11" s="113">
        <f>C11-D11</f>
        <v>2895.4</v>
      </c>
      <c r="F11" s="79"/>
      <c r="G11" s="113">
        <v>2333</v>
      </c>
      <c r="H11" s="113">
        <v>1820</v>
      </c>
      <c r="I11" s="113">
        <v>1182</v>
      </c>
      <c r="J11" s="113">
        <v>877</v>
      </c>
      <c r="K11" s="113">
        <v>850</v>
      </c>
      <c r="L11" s="113">
        <v>760</v>
      </c>
      <c r="M11" s="113">
        <v>665</v>
      </c>
      <c r="N11" s="79"/>
      <c r="O11" s="113">
        <v>480.1</v>
      </c>
      <c r="P11" s="113">
        <v>383.6</v>
      </c>
      <c r="Q11" s="113">
        <v>245.1</v>
      </c>
      <c r="R11" s="113">
        <v>227.2</v>
      </c>
      <c r="S11" s="113">
        <v>249.4</v>
      </c>
      <c r="T11" s="113">
        <v>248.9</v>
      </c>
      <c r="U11" s="113">
        <v>206.9</v>
      </c>
      <c r="V11" s="113">
        <v>196.6</v>
      </c>
      <c r="W11" s="113">
        <v>161.7</v>
      </c>
      <c r="X11" s="113">
        <v>127.7</v>
      </c>
      <c r="Y11" s="113">
        <v>111.4</v>
      </c>
      <c r="Z11" s="113">
        <v>82.5</v>
      </c>
      <c r="AA11" s="113">
        <v>57.5</v>
      </c>
      <c r="AB11" s="113"/>
      <c r="AC11" s="113">
        <v>45.5</v>
      </c>
      <c r="AD11" s="113">
        <v>71.3</v>
      </c>
      <c r="AE11" s="83"/>
      <c r="AF11" s="112">
        <f>SUM(G11:M11)+SUM(O11:T11)+SUM(V11:AD11)</f>
        <v>11175.5</v>
      </c>
      <c r="AG11" s="113">
        <v>98</v>
      </c>
      <c r="AH11" s="113">
        <v>7021.150568</v>
      </c>
    </row>
    <row r="12" ht="15" customHeight="1">
      <c r="A12" s="79"/>
      <c r="B12" t="s" s="110">
        <v>111</v>
      </c>
      <c r="C12" s="113">
        <f>SUM(O12:AD12)+D12</f>
        <v>11260.2</v>
      </c>
      <c r="D12" s="113">
        <f>SUM(G12:M12)</f>
        <v>8358</v>
      </c>
      <c r="E12" s="113">
        <f>C12-D12</f>
        <v>2902.200000000001</v>
      </c>
      <c r="F12" s="79"/>
      <c r="G12" s="113">
        <v>2346</v>
      </c>
      <c r="H12" s="113">
        <v>1755</v>
      </c>
      <c r="I12" s="113">
        <v>1131</v>
      </c>
      <c r="J12" s="113">
        <v>874</v>
      </c>
      <c r="K12" s="113">
        <v>838</v>
      </c>
      <c r="L12" s="113">
        <v>780</v>
      </c>
      <c r="M12" s="113">
        <v>634</v>
      </c>
      <c r="N12" s="79"/>
      <c r="O12" s="113">
        <v>480.1</v>
      </c>
      <c r="P12" s="113">
        <v>385.2</v>
      </c>
      <c r="Q12" s="113">
        <v>235.7</v>
      </c>
      <c r="R12" s="113">
        <v>225.2</v>
      </c>
      <c r="S12" s="113">
        <v>248.2</v>
      </c>
      <c r="T12" s="113">
        <v>263.2</v>
      </c>
      <c r="U12" s="113">
        <v>211.3</v>
      </c>
      <c r="V12" s="113">
        <v>194.2</v>
      </c>
      <c r="W12" s="113">
        <v>161.6</v>
      </c>
      <c r="X12" s="113">
        <v>129.8</v>
      </c>
      <c r="Y12" s="113">
        <v>112</v>
      </c>
      <c r="Z12" s="113">
        <v>83.90000000000001</v>
      </c>
      <c r="AA12" s="113">
        <v>60</v>
      </c>
      <c r="AB12" s="113"/>
      <c r="AC12" s="113">
        <v>46.7</v>
      </c>
      <c r="AD12" s="113">
        <v>65.09999999999999</v>
      </c>
      <c r="AE12" s="83"/>
      <c r="AF12" s="112">
        <f>SUM(G12:M12)+SUM(O12:T12)+SUM(V12:AD12)</f>
        <v>11048.9</v>
      </c>
      <c r="AG12" s="113">
        <v>140</v>
      </c>
      <c r="AH12" s="113">
        <v>6883.2586</v>
      </c>
    </row>
    <row r="13" ht="15" customHeight="1">
      <c r="A13" s="79"/>
      <c r="B13" t="s" s="110">
        <v>112</v>
      </c>
      <c r="C13" s="113">
        <f>SUM(O13:AD13)+D13</f>
        <v>10957.6</v>
      </c>
      <c r="D13" s="113">
        <f>SUM(G13:M13)</f>
        <v>8122</v>
      </c>
      <c r="E13" s="113">
        <f>C13-D13</f>
        <v>2835.6</v>
      </c>
      <c r="F13" s="79"/>
      <c r="G13" s="113">
        <v>2290</v>
      </c>
      <c r="H13" s="113">
        <v>1690</v>
      </c>
      <c r="I13" s="113">
        <v>1106</v>
      </c>
      <c r="J13" s="113">
        <v>873</v>
      </c>
      <c r="K13" s="113">
        <v>818</v>
      </c>
      <c r="L13" s="113">
        <v>767</v>
      </c>
      <c r="M13" s="113">
        <v>578</v>
      </c>
      <c r="N13" s="79"/>
      <c r="O13" s="113">
        <v>474.7</v>
      </c>
      <c r="P13" s="113">
        <v>379.9</v>
      </c>
      <c r="Q13" s="113">
        <v>221.7</v>
      </c>
      <c r="R13" s="113">
        <v>219.9</v>
      </c>
      <c r="S13" s="113">
        <v>240.4</v>
      </c>
      <c r="T13" s="113">
        <v>268.1</v>
      </c>
      <c r="U13" s="113">
        <v>209.4</v>
      </c>
      <c r="V13" s="113">
        <v>188.3</v>
      </c>
      <c r="W13" s="113">
        <v>150.2</v>
      </c>
      <c r="X13" s="113">
        <v>128.8</v>
      </c>
      <c r="Y13" s="113">
        <v>103.1</v>
      </c>
      <c r="Z13" s="113">
        <v>82.59999999999999</v>
      </c>
      <c r="AA13" s="113">
        <v>60.3</v>
      </c>
      <c r="AB13" s="113"/>
      <c r="AC13" s="113">
        <v>45.6</v>
      </c>
      <c r="AD13" s="113">
        <v>62.6</v>
      </c>
      <c r="AE13" s="83"/>
      <c r="AF13" s="112">
        <f>SUM(G13:M13)+SUM(O13:T13)+SUM(V13:AD13)</f>
        <v>10748.2</v>
      </c>
      <c r="AG13" s="113">
        <v>915</v>
      </c>
      <c r="AH13" s="113">
        <v>7042.0158</v>
      </c>
    </row>
    <row r="14" ht="15" customHeight="1">
      <c r="A14" s="114"/>
      <c r="B14" t="s" s="110">
        <v>113</v>
      </c>
      <c r="C14" s="113">
        <f>SUM(O14:AD14)+D14</f>
        <v>10439.2</v>
      </c>
      <c r="D14" s="113">
        <f>SUM(G14:M14)</f>
        <v>7749</v>
      </c>
      <c r="E14" s="113">
        <f>C14-D14</f>
        <v>2690.199999999999</v>
      </c>
      <c r="F14" s="114"/>
      <c r="G14" s="113">
        <v>2173</v>
      </c>
      <c r="H14" s="113">
        <v>1678</v>
      </c>
      <c r="I14" s="113">
        <v>1057</v>
      </c>
      <c r="J14" s="113">
        <v>843</v>
      </c>
      <c r="K14" s="113">
        <v>789</v>
      </c>
      <c r="L14" s="113">
        <v>715</v>
      </c>
      <c r="M14" s="113">
        <v>494</v>
      </c>
      <c r="N14" s="114"/>
      <c r="O14" s="113">
        <v>451</v>
      </c>
      <c r="P14" s="113">
        <v>359.6</v>
      </c>
      <c r="Q14" s="113">
        <v>211.4</v>
      </c>
      <c r="R14" s="113">
        <v>207.6</v>
      </c>
      <c r="S14" s="113">
        <v>228.7</v>
      </c>
      <c r="T14" s="113">
        <v>249.3</v>
      </c>
      <c r="U14" s="113">
        <v>198.3</v>
      </c>
      <c r="V14" s="113">
        <v>177.4</v>
      </c>
      <c r="W14" s="113">
        <v>138.7</v>
      </c>
      <c r="X14" s="113">
        <v>122.6</v>
      </c>
      <c r="Y14" s="113">
        <v>102.2</v>
      </c>
      <c r="Z14" s="113">
        <v>78.59999999999999</v>
      </c>
      <c r="AA14" s="113">
        <v>58.5</v>
      </c>
      <c r="AB14" s="113"/>
      <c r="AC14" s="113">
        <v>42.9</v>
      </c>
      <c r="AD14" s="113">
        <v>63.4</v>
      </c>
      <c r="AE14" s="83"/>
      <c r="AF14" s="112">
        <f>SUM(G14:M14)+SUM(O14:T14)+SUM(V14:AD14)</f>
        <v>10240.9</v>
      </c>
      <c r="AG14" s="113">
        <v>1902</v>
      </c>
      <c r="AH14" s="113">
        <v>6745.366632</v>
      </c>
    </row>
    <row r="15" ht="15" customHeight="1">
      <c r="A15" s="114"/>
      <c r="B15" t="s" s="110">
        <v>114</v>
      </c>
      <c r="C15" s="113">
        <f>SUM(O15:AD15)+D15</f>
        <v>10663.7</v>
      </c>
      <c r="D15" s="113">
        <f>SUM(G15:M15)</f>
        <v>7965</v>
      </c>
      <c r="E15" s="113">
        <f>C15-D15</f>
        <v>2698.700000000001</v>
      </c>
      <c r="F15" s="114"/>
      <c r="G15" s="113">
        <v>2225</v>
      </c>
      <c r="H15" s="113">
        <v>1854</v>
      </c>
      <c r="I15" s="113">
        <v>1073</v>
      </c>
      <c r="J15" s="113">
        <v>888</v>
      </c>
      <c r="K15" s="113">
        <v>803</v>
      </c>
      <c r="L15" s="113">
        <v>701</v>
      </c>
      <c r="M15" s="113">
        <v>421</v>
      </c>
      <c r="N15" s="114"/>
      <c r="O15" s="113">
        <v>466.9</v>
      </c>
      <c r="P15" s="113">
        <v>363.8</v>
      </c>
      <c r="Q15" s="113">
        <v>226.2</v>
      </c>
      <c r="R15" s="113">
        <v>212.1</v>
      </c>
      <c r="S15" s="113">
        <v>232.5</v>
      </c>
      <c r="T15" s="113">
        <v>221.7</v>
      </c>
      <c r="U15" s="113">
        <v>199.4</v>
      </c>
      <c r="V15" s="113">
        <v>177.5</v>
      </c>
      <c r="W15" s="113">
        <v>140.4</v>
      </c>
      <c r="X15" s="113">
        <v>121.5</v>
      </c>
      <c r="Y15" s="113">
        <v>98.8</v>
      </c>
      <c r="Z15" s="113">
        <v>78</v>
      </c>
      <c r="AA15" s="113">
        <v>56.9</v>
      </c>
      <c r="AB15" s="113"/>
      <c r="AC15" s="113">
        <v>42.8</v>
      </c>
      <c r="AD15" s="113">
        <v>60.2</v>
      </c>
      <c r="AE15" s="83"/>
      <c r="AF15" s="112">
        <f>SUM(G15:M15)+SUM(O15:T15)+SUM(V15:AD15)</f>
        <v>10464.3</v>
      </c>
      <c r="AG15" s="113">
        <v>2388</v>
      </c>
      <c r="AH15" s="113">
        <v>6981.234472</v>
      </c>
    </row>
    <row r="16" ht="15" customHeight="1">
      <c r="A16" s="114"/>
      <c r="B16" t="s" s="110">
        <v>115</v>
      </c>
      <c r="C16" s="113">
        <f>SUM(O16:AD16)+D16</f>
        <v>10206.4</v>
      </c>
      <c r="D16" s="113">
        <f>SUM(G16:M16)</f>
        <v>7650</v>
      </c>
      <c r="E16" s="113">
        <f>C16-D16</f>
        <v>2556.4</v>
      </c>
      <c r="F16" s="114"/>
      <c r="G16" s="113">
        <v>2151</v>
      </c>
      <c r="H16" s="113">
        <v>1897</v>
      </c>
      <c r="I16" s="113">
        <v>1044</v>
      </c>
      <c r="J16" s="113">
        <v>872</v>
      </c>
      <c r="K16" s="113">
        <v>786</v>
      </c>
      <c r="L16" s="113">
        <v>625</v>
      </c>
      <c r="M16" s="113">
        <v>275</v>
      </c>
      <c r="N16" s="114"/>
      <c r="O16" s="113">
        <v>453.4</v>
      </c>
      <c r="P16" s="113">
        <v>352.6</v>
      </c>
      <c r="Q16" s="113">
        <v>219.1</v>
      </c>
      <c r="R16" s="113">
        <v>200.4</v>
      </c>
      <c r="S16" s="113">
        <v>227.7</v>
      </c>
      <c r="T16" s="113">
        <v>180.9</v>
      </c>
      <c r="U16" s="113">
        <v>191.1</v>
      </c>
      <c r="V16" s="113">
        <v>173.9</v>
      </c>
      <c r="W16" s="113">
        <v>138.9</v>
      </c>
      <c r="X16" s="113">
        <v>116.4</v>
      </c>
      <c r="Y16" s="113">
        <v>83.40000000000001</v>
      </c>
      <c r="Z16" s="113">
        <v>73.8</v>
      </c>
      <c r="AA16" s="113">
        <v>52.6</v>
      </c>
      <c r="AB16" s="113"/>
      <c r="AC16" s="113">
        <v>40.5</v>
      </c>
      <c r="AD16" s="113">
        <v>51.7</v>
      </c>
      <c r="AE16" s="83"/>
      <c r="AF16" s="112">
        <f>SUM(G16:M16)+SUM(O16:T16)+SUM(V16:AD16)</f>
        <v>10015.3</v>
      </c>
      <c r="AG16" s="113">
        <v>2292</v>
      </c>
      <c r="AH16" s="113">
        <v>6811.137472</v>
      </c>
    </row>
    <row r="17" ht="15" customHeight="1">
      <c r="A17" s="114"/>
      <c r="B17" t="s" s="110">
        <v>116</v>
      </c>
      <c r="C17" s="113">
        <f>SUM(O17:AD17)+D17</f>
        <v>10762.4</v>
      </c>
      <c r="D17" s="113">
        <f>SUM(G17:M17)</f>
        <v>8057</v>
      </c>
      <c r="E17" s="113">
        <f>C17-D17</f>
        <v>2705.400000000001</v>
      </c>
      <c r="F17" s="114"/>
      <c r="G17" s="113">
        <v>2312</v>
      </c>
      <c r="H17" s="113">
        <v>2079</v>
      </c>
      <c r="I17" s="113">
        <v>1102</v>
      </c>
      <c r="J17" s="113">
        <v>930</v>
      </c>
      <c r="K17" s="113">
        <v>821</v>
      </c>
      <c r="L17" s="113">
        <v>660</v>
      </c>
      <c r="M17" s="113">
        <v>153</v>
      </c>
      <c r="N17" s="114"/>
      <c r="O17" s="113">
        <v>477.3</v>
      </c>
      <c r="P17" s="113">
        <v>376.8</v>
      </c>
      <c r="Q17" s="113">
        <v>235.3</v>
      </c>
      <c r="R17" s="113">
        <v>216.6</v>
      </c>
      <c r="S17" s="113">
        <v>243</v>
      </c>
      <c r="T17" s="113">
        <v>186.7</v>
      </c>
      <c r="U17" s="113">
        <v>201.6</v>
      </c>
      <c r="V17" s="113">
        <v>185.2</v>
      </c>
      <c r="W17" s="113">
        <v>148.9</v>
      </c>
      <c r="X17" s="113">
        <v>124.6</v>
      </c>
      <c r="Y17" s="113">
        <v>80.3</v>
      </c>
      <c r="Z17" s="113">
        <v>78.40000000000001</v>
      </c>
      <c r="AA17" s="113">
        <v>55.4</v>
      </c>
      <c r="AB17" s="113"/>
      <c r="AC17" s="113">
        <v>41.9</v>
      </c>
      <c r="AD17" s="113">
        <v>53.4</v>
      </c>
      <c r="AE17" s="83"/>
      <c r="AF17" s="112">
        <f>SUM(G17:M17)+SUM(O17:T17)+SUM(V17:AD17)</f>
        <v>10560.8</v>
      </c>
      <c r="AG17" s="113">
        <v>2079</v>
      </c>
      <c r="AH17" s="113">
        <v>7091.91092</v>
      </c>
    </row>
    <row r="18" ht="15" customHeight="1">
      <c r="A18" s="79">
        <v>2008</v>
      </c>
      <c r="B18" t="s" s="110">
        <v>105</v>
      </c>
      <c r="C18" s="113">
        <f>SUM(O18:AD18)+D18</f>
        <v>11191.6</v>
      </c>
      <c r="D18" s="113">
        <f>SUM(G18:M18)</f>
        <v>8414</v>
      </c>
      <c r="E18" s="113">
        <f>C18-D18</f>
        <v>2777.6</v>
      </c>
      <c r="F18" s="79"/>
      <c r="G18" s="113">
        <v>2410</v>
      </c>
      <c r="H18" s="113">
        <v>2202</v>
      </c>
      <c r="I18" s="113">
        <v>1134</v>
      </c>
      <c r="J18" s="113">
        <v>967</v>
      </c>
      <c r="K18" s="113">
        <v>903</v>
      </c>
      <c r="L18" s="113">
        <v>667</v>
      </c>
      <c r="M18" s="113">
        <v>131</v>
      </c>
      <c r="N18" s="79"/>
      <c r="O18" s="113">
        <v>503.5</v>
      </c>
      <c r="P18" s="113">
        <v>383.9</v>
      </c>
      <c r="Q18" s="113">
        <v>247.4</v>
      </c>
      <c r="R18" s="113">
        <v>229</v>
      </c>
      <c r="S18" s="113">
        <v>248.7</v>
      </c>
      <c r="T18" s="113">
        <v>185.3</v>
      </c>
      <c r="U18" s="113">
        <v>206.2</v>
      </c>
      <c r="V18" s="113">
        <v>191.6</v>
      </c>
      <c r="W18" s="113">
        <v>155.5</v>
      </c>
      <c r="X18" s="113">
        <v>126.7</v>
      </c>
      <c r="Y18" s="113">
        <v>74.59999999999999</v>
      </c>
      <c r="Z18" s="113">
        <v>80.3</v>
      </c>
      <c r="AA18" s="113">
        <v>54.5</v>
      </c>
      <c r="AB18" s="113"/>
      <c r="AC18" s="113">
        <v>43.5</v>
      </c>
      <c r="AD18" s="113">
        <v>46.9</v>
      </c>
      <c r="AE18" s="83"/>
      <c r="AF18" s="112">
        <f>SUM(G18:M18)+SUM(O18:T18)+SUM(V18:AD18)</f>
        <v>10985.4</v>
      </c>
      <c r="AG18" s="113">
        <v>1822</v>
      </c>
      <c r="AH18" s="113">
        <v>7246.1322</v>
      </c>
    </row>
    <row r="19" ht="15" customHeight="1">
      <c r="A19" s="79"/>
      <c r="B19" t="s" s="110">
        <v>106</v>
      </c>
      <c r="C19" s="113">
        <f>SUM(O19:AD19)+D19</f>
        <v>10853.8</v>
      </c>
      <c r="D19" s="113">
        <f>SUM(G19:M19)</f>
        <v>8177</v>
      </c>
      <c r="E19" s="113">
        <f>C19-D19</f>
        <v>2676.799999999999</v>
      </c>
      <c r="F19" s="79"/>
      <c r="G19" s="113">
        <v>2301</v>
      </c>
      <c r="H19" s="113">
        <v>2132</v>
      </c>
      <c r="I19" s="113">
        <v>1075</v>
      </c>
      <c r="J19" s="113">
        <v>915</v>
      </c>
      <c r="K19" s="113">
        <v>885</v>
      </c>
      <c r="L19" s="113">
        <v>658</v>
      </c>
      <c r="M19" s="113">
        <v>211</v>
      </c>
      <c r="N19" s="79"/>
      <c r="O19" s="113">
        <v>478.5</v>
      </c>
      <c r="P19" s="113">
        <v>364.2</v>
      </c>
      <c r="Q19" s="113">
        <v>238.9</v>
      </c>
      <c r="R19" s="113">
        <v>222.5</v>
      </c>
      <c r="S19" s="113">
        <v>236.6</v>
      </c>
      <c r="T19" s="113">
        <v>175</v>
      </c>
      <c r="U19" s="113">
        <v>198.2</v>
      </c>
      <c r="V19" s="113">
        <v>182.9</v>
      </c>
      <c r="W19" s="113">
        <v>151.8</v>
      </c>
      <c r="X19" s="113">
        <v>120.5</v>
      </c>
      <c r="Y19" s="113">
        <v>75</v>
      </c>
      <c r="Z19" s="113">
        <v>77.2</v>
      </c>
      <c r="AA19" s="113">
        <v>56.5</v>
      </c>
      <c r="AB19" s="113"/>
      <c r="AC19" s="113">
        <v>42.5</v>
      </c>
      <c r="AD19" s="113">
        <v>56.5</v>
      </c>
      <c r="AE19" s="83"/>
      <c r="AF19" s="112">
        <f>SUM(G19:M19)+SUM(O19:T19)+SUM(V19:AD19)</f>
        <v>10655.6</v>
      </c>
      <c r="AG19" s="113">
        <v>1306</v>
      </c>
      <c r="AH19" s="113">
        <v>6883.2586</v>
      </c>
    </row>
    <row r="20" ht="15" customHeight="1">
      <c r="A20" s="79"/>
      <c r="B20" t="s" s="110">
        <v>107</v>
      </c>
      <c r="C20" s="113">
        <f>SUM(O20:AD20)+D20</f>
        <v>11785.5</v>
      </c>
      <c r="D20" s="113">
        <f>SUM(G20:M20)</f>
        <v>8890</v>
      </c>
      <c r="E20" s="113">
        <f>C20-D20</f>
        <v>2895.5</v>
      </c>
      <c r="F20" s="79"/>
      <c r="G20" s="113">
        <v>2455</v>
      </c>
      <c r="H20" s="113">
        <v>2266</v>
      </c>
      <c r="I20" s="113">
        <v>1171</v>
      </c>
      <c r="J20" s="113">
        <v>958</v>
      </c>
      <c r="K20" s="113">
        <v>940</v>
      </c>
      <c r="L20" s="113">
        <v>709</v>
      </c>
      <c r="M20" s="113">
        <v>391</v>
      </c>
      <c r="N20" s="79"/>
      <c r="O20" s="113">
        <v>519.9</v>
      </c>
      <c r="P20" s="113">
        <v>388.1</v>
      </c>
      <c r="Q20" s="113">
        <v>250.2</v>
      </c>
      <c r="R20" s="113">
        <v>242.6</v>
      </c>
      <c r="S20" s="113">
        <v>256</v>
      </c>
      <c r="T20" s="113">
        <v>190</v>
      </c>
      <c r="U20" s="113">
        <v>212</v>
      </c>
      <c r="V20" s="113">
        <v>195.8</v>
      </c>
      <c r="W20" s="113">
        <v>171.6</v>
      </c>
      <c r="X20" s="113">
        <v>130.8</v>
      </c>
      <c r="Y20" s="113">
        <v>83.90000000000001</v>
      </c>
      <c r="Z20" s="113">
        <v>83.3</v>
      </c>
      <c r="AA20" s="113">
        <v>62.7</v>
      </c>
      <c r="AB20" s="113"/>
      <c r="AC20" s="113">
        <v>45.5</v>
      </c>
      <c r="AD20" s="113">
        <v>63.1</v>
      </c>
      <c r="AE20" s="83"/>
      <c r="AF20" s="112">
        <f>SUM(G20:M20)+SUM(O20:T20)+SUM(V20:AD20)</f>
        <v>11573.5</v>
      </c>
      <c r="AG20" s="113">
        <v>1140</v>
      </c>
      <c r="AH20" s="113">
        <v>7465.670728</v>
      </c>
    </row>
    <row r="21" ht="15" customHeight="1">
      <c r="A21" s="79"/>
      <c r="B21" t="s" s="110">
        <v>108</v>
      </c>
      <c r="C21" s="113">
        <f>SUM(O21:AD21)+D21</f>
        <v>11720.2</v>
      </c>
      <c r="D21" s="113">
        <f>SUM(G21:M21)</f>
        <v>8864</v>
      </c>
      <c r="E21" s="113">
        <f>C21-D21</f>
        <v>2856.200000000001</v>
      </c>
      <c r="F21" s="79"/>
      <c r="G21" s="113">
        <v>2371</v>
      </c>
      <c r="H21" s="113">
        <v>2168</v>
      </c>
      <c r="I21" s="113">
        <v>1174</v>
      </c>
      <c r="J21" s="113">
        <v>938</v>
      </c>
      <c r="K21" s="113">
        <v>909</v>
      </c>
      <c r="L21" s="113">
        <v>712</v>
      </c>
      <c r="M21" s="113">
        <v>592</v>
      </c>
      <c r="N21" s="79"/>
      <c r="O21" s="113">
        <v>511.7</v>
      </c>
      <c r="P21" s="113">
        <v>379.2</v>
      </c>
      <c r="Q21" s="113">
        <v>246.5</v>
      </c>
      <c r="R21" s="113">
        <v>239.5</v>
      </c>
      <c r="S21" s="113">
        <v>250.5</v>
      </c>
      <c r="T21" s="113">
        <v>194.1</v>
      </c>
      <c r="U21" s="113">
        <v>205.7</v>
      </c>
      <c r="V21" s="113">
        <v>191.1</v>
      </c>
      <c r="W21" s="113">
        <v>171.4</v>
      </c>
      <c r="X21" s="113">
        <v>127.7</v>
      </c>
      <c r="Y21" s="113">
        <v>86.3</v>
      </c>
      <c r="Z21" s="113">
        <v>81.09999999999999</v>
      </c>
      <c r="AA21" s="113">
        <v>60.2</v>
      </c>
      <c r="AB21" s="113"/>
      <c r="AC21" s="113">
        <v>45.1</v>
      </c>
      <c r="AD21" s="113">
        <v>66.09999999999999</v>
      </c>
      <c r="AE21" s="83"/>
      <c r="AF21" s="112">
        <f>SUM(G21:M21)+SUM(O21:T21)+SUM(V21:AD21)</f>
        <v>11514.5</v>
      </c>
      <c r="AG21" s="113">
        <v>766</v>
      </c>
      <c r="AH21" s="113">
        <v>7311.449448</v>
      </c>
    </row>
    <row r="22" ht="15" customHeight="1">
      <c r="A22" s="79"/>
      <c r="B22" t="s" s="110">
        <v>109</v>
      </c>
      <c r="C22" s="113">
        <f>SUM(O22:AD22)+D22</f>
        <v>12304.2</v>
      </c>
      <c r="D22" s="113">
        <f>SUM(G22:M22)</f>
        <v>9255</v>
      </c>
      <c r="E22" s="113">
        <f>C22-D22</f>
        <v>3049.200000000001</v>
      </c>
      <c r="F22" s="79"/>
      <c r="G22" s="113">
        <v>2367</v>
      </c>
      <c r="H22" s="113">
        <v>2200</v>
      </c>
      <c r="I22" s="113">
        <v>1263</v>
      </c>
      <c r="J22" s="113">
        <v>978</v>
      </c>
      <c r="K22" s="113">
        <v>934</v>
      </c>
      <c r="L22" s="113">
        <v>809</v>
      </c>
      <c r="M22" s="113">
        <v>704</v>
      </c>
      <c r="N22" s="79"/>
      <c r="O22" s="113">
        <v>527.9</v>
      </c>
      <c r="P22" s="113">
        <v>402.3</v>
      </c>
      <c r="Q22" s="113">
        <v>257.8</v>
      </c>
      <c r="R22" s="113">
        <v>253.4</v>
      </c>
      <c r="S22" s="113">
        <v>261.2</v>
      </c>
      <c r="T22" s="113">
        <v>242</v>
      </c>
      <c r="U22" s="113">
        <v>214.7</v>
      </c>
      <c r="V22" s="113">
        <v>200.3</v>
      </c>
      <c r="W22" s="113">
        <v>179.2</v>
      </c>
      <c r="X22" s="113">
        <v>133.9</v>
      </c>
      <c r="Y22" s="113">
        <v>112.7</v>
      </c>
      <c r="Z22" s="113">
        <v>84.59999999999999</v>
      </c>
      <c r="AA22" s="113">
        <v>61.3</v>
      </c>
      <c r="AB22" s="113"/>
      <c r="AC22" s="113">
        <v>47.3</v>
      </c>
      <c r="AD22" s="113">
        <v>70.59999999999999</v>
      </c>
      <c r="AE22" s="83"/>
      <c r="AF22" s="112">
        <f>SUM(G22:M22)+SUM(O22:T22)+SUM(V22:AD22)</f>
        <v>12089.5</v>
      </c>
      <c r="AG22" s="113">
        <v>384</v>
      </c>
      <c r="AH22" s="113">
        <v>7578.161544</v>
      </c>
    </row>
    <row r="23" ht="15" customHeight="1">
      <c r="A23" s="79"/>
      <c r="B23" t="s" s="110">
        <v>110</v>
      </c>
      <c r="C23" s="113">
        <f>SUM(O23:AD23)+D23</f>
        <v>11403.3</v>
      </c>
      <c r="D23" s="113">
        <f>SUM(G23:M23)</f>
        <v>8520</v>
      </c>
      <c r="E23" s="113">
        <f>C23-D23</f>
        <v>2883.299999999999</v>
      </c>
      <c r="F23" s="79"/>
      <c r="G23" s="113">
        <v>2175</v>
      </c>
      <c r="H23" s="113">
        <v>1915</v>
      </c>
      <c r="I23" s="113">
        <v>1161</v>
      </c>
      <c r="J23" s="113">
        <v>927</v>
      </c>
      <c r="K23" s="113">
        <v>891</v>
      </c>
      <c r="L23" s="113">
        <v>792</v>
      </c>
      <c r="M23" s="113">
        <v>659</v>
      </c>
      <c r="N23" s="79"/>
      <c r="O23" s="113">
        <v>495.5</v>
      </c>
      <c r="P23" s="113">
        <v>387.7</v>
      </c>
      <c r="Q23" s="113">
        <v>230.3</v>
      </c>
      <c r="R23" s="113">
        <v>223</v>
      </c>
      <c r="S23" s="113">
        <v>247.2</v>
      </c>
      <c r="T23" s="113">
        <v>255.1</v>
      </c>
      <c r="U23" s="113">
        <v>205.2</v>
      </c>
      <c r="V23" s="113">
        <v>192.3</v>
      </c>
      <c r="W23" s="113">
        <v>166.9</v>
      </c>
      <c r="X23" s="113">
        <v>124.6</v>
      </c>
      <c r="Y23" s="113">
        <v>109.1</v>
      </c>
      <c r="Z23" s="113">
        <v>80.7</v>
      </c>
      <c r="AA23" s="113">
        <v>56.6</v>
      </c>
      <c r="AB23" s="113"/>
      <c r="AC23" s="113">
        <v>44.5</v>
      </c>
      <c r="AD23" s="113">
        <v>64.59999999999999</v>
      </c>
      <c r="AE23" s="83"/>
      <c r="AF23" s="112">
        <f>SUM(G23:M23)+SUM(O23:T23)+SUM(V23:AD23)</f>
        <v>11198.1</v>
      </c>
      <c r="AG23" s="113">
        <v>100</v>
      </c>
      <c r="AH23" s="113">
        <v>7231.163664</v>
      </c>
    </row>
    <row r="24" ht="15" customHeight="1">
      <c r="A24" s="79"/>
      <c r="B24" t="s" s="110">
        <v>111</v>
      </c>
      <c r="C24" s="113">
        <f>SUM(O24:AD24)+D24</f>
        <v>11503.4</v>
      </c>
      <c r="D24" s="113">
        <f>SUM(G24:M24)</f>
        <v>8585</v>
      </c>
      <c r="E24" s="113">
        <f>C24-D24</f>
        <v>2918.400000000001</v>
      </c>
      <c r="F24" s="79"/>
      <c r="G24" s="113">
        <v>2387</v>
      </c>
      <c r="H24" s="113">
        <v>1818</v>
      </c>
      <c r="I24" s="113">
        <v>1149</v>
      </c>
      <c r="J24" s="113">
        <v>921</v>
      </c>
      <c r="K24" s="113">
        <v>867</v>
      </c>
      <c r="L24" s="113">
        <v>817</v>
      </c>
      <c r="M24" s="113">
        <v>626</v>
      </c>
      <c r="N24" s="79"/>
      <c r="O24" s="113">
        <v>508.4</v>
      </c>
      <c r="P24" s="113">
        <v>398.6</v>
      </c>
      <c r="Q24" s="113">
        <v>230.9</v>
      </c>
      <c r="R24" s="113">
        <v>229.2</v>
      </c>
      <c r="S24" s="113">
        <v>249</v>
      </c>
      <c r="T24" s="113">
        <v>266.5</v>
      </c>
      <c r="U24" s="113">
        <v>211</v>
      </c>
      <c r="V24" s="113">
        <v>190.6</v>
      </c>
      <c r="W24" s="113">
        <v>163.3</v>
      </c>
      <c r="X24" s="113">
        <v>124.6</v>
      </c>
      <c r="Y24" s="113">
        <v>101.8</v>
      </c>
      <c r="Z24" s="113">
        <v>81.3</v>
      </c>
      <c r="AA24" s="113">
        <v>58.2</v>
      </c>
      <c r="AB24" s="113"/>
      <c r="AC24" s="113">
        <v>44.6</v>
      </c>
      <c r="AD24" s="113">
        <v>60.4</v>
      </c>
      <c r="AE24" s="83"/>
      <c r="AF24" s="112">
        <f>SUM(G24:M24)+SUM(O24:T24)+SUM(V24:AD24)</f>
        <v>11292.4</v>
      </c>
      <c r="AG24" s="113">
        <v>155</v>
      </c>
      <c r="AH24" s="113">
        <v>7222.091824</v>
      </c>
    </row>
    <row r="25" ht="15" customHeight="1">
      <c r="A25" s="79"/>
      <c r="B25" t="s" s="110">
        <v>112</v>
      </c>
      <c r="C25" s="113">
        <f>SUM(O25:AD25)+D25</f>
        <v>11072.2</v>
      </c>
      <c r="D25" s="113">
        <f>SUM(G25:M25)</f>
        <v>8235</v>
      </c>
      <c r="E25" s="113">
        <f>C25-D25</f>
        <v>2837.199999999999</v>
      </c>
      <c r="F25" s="79"/>
      <c r="G25" s="113">
        <v>2315</v>
      </c>
      <c r="H25" s="113">
        <v>1720</v>
      </c>
      <c r="I25" s="113">
        <v>1089</v>
      </c>
      <c r="J25" s="113">
        <v>903</v>
      </c>
      <c r="K25" s="113">
        <v>845</v>
      </c>
      <c r="L25" s="113">
        <v>803</v>
      </c>
      <c r="M25" s="113">
        <v>560</v>
      </c>
      <c r="N25" s="79"/>
      <c r="O25" s="113">
        <v>488.2</v>
      </c>
      <c r="P25" s="113">
        <v>390.5</v>
      </c>
      <c r="Q25" s="113">
        <v>225.2</v>
      </c>
      <c r="R25" s="113">
        <v>220.5</v>
      </c>
      <c r="S25" s="113">
        <v>244.6</v>
      </c>
      <c r="T25" s="113">
        <v>266.1</v>
      </c>
      <c r="U25" s="113">
        <v>206.6</v>
      </c>
      <c r="V25" s="113">
        <v>188.4</v>
      </c>
      <c r="W25" s="113">
        <v>153.7</v>
      </c>
      <c r="X25" s="113">
        <v>120.5</v>
      </c>
      <c r="Y25" s="113">
        <v>94.2</v>
      </c>
      <c r="Z25" s="113">
        <v>79.09999999999999</v>
      </c>
      <c r="AA25" s="113">
        <v>58.2</v>
      </c>
      <c r="AB25" s="113"/>
      <c r="AC25" s="113">
        <v>44.9</v>
      </c>
      <c r="AD25" s="113">
        <v>56.5</v>
      </c>
      <c r="AE25" s="83"/>
      <c r="AF25" s="112">
        <f>SUM(G25:M25)+SUM(O25:T25)+SUM(V25:AD25)</f>
        <v>10865.6</v>
      </c>
      <c r="AG25" s="113">
        <v>926</v>
      </c>
      <c r="AH25" s="113">
        <v>7144.981184</v>
      </c>
    </row>
    <row r="26" ht="15" customHeight="1">
      <c r="A26" s="114"/>
      <c r="B26" t="s" s="110">
        <v>113</v>
      </c>
      <c r="C26" s="113">
        <f>SUM(O26:AD26)+D26</f>
        <v>10537.6</v>
      </c>
      <c r="D26" s="113">
        <f>SUM(G26:M26)</f>
        <v>7852</v>
      </c>
      <c r="E26" s="113">
        <f>C26-D26</f>
        <v>2685.599999999999</v>
      </c>
      <c r="F26" s="114"/>
      <c r="G26" s="113">
        <v>2212</v>
      </c>
      <c r="H26" s="113">
        <v>1710</v>
      </c>
      <c r="I26" s="113">
        <v>1002</v>
      </c>
      <c r="J26" s="113">
        <v>896</v>
      </c>
      <c r="K26" s="113">
        <v>816</v>
      </c>
      <c r="L26" s="113">
        <v>762</v>
      </c>
      <c r="M26" s="113">
        <v>454</v>
      </c>
      <c r="N26" s="114"/>
      <c r="O26" s="113">
        <v>459.1</v>
      </c>
      <c r="P26" s="113">
        <v>368</v>
      </c>
      <c r="Q26" s="113">
        <v>222.5</v>
      </c>
      <c r="R26" s="113">
        <v>211</v>
      </c>
      <c r="S26" s="113">
        <v>234.4</v>
      </c>
      <c r="T26" s="113">
        <v>247.3</v>
      </c>
      <c r="U26" s="113">
        <v>194.6</v>
      </c>
      <c r="V26" s="113">
        <v>177.5</v>
      </c>
      <c r="W26" s="113">
        <v>141.7</v>
      </c>
      <c r="X26" s="113">
        <v>115.4</v>
      </c>
      <c r="Y26" s="113">
        <v>88</v>
      </c>
      <c r="Z26" s="113">
        <v>74.59999999999999</v>
      </c>
      <c r="AA26" s="113">
        <v>58.2</v>
      </c>
      <c r="AB26" s="113"/>
      <c r="AC26" s="113">
        <v>42.1</v>
      </c>
      <c r="AD26" s="113">
        <v>51.2</v>
      </c>
      <c r="AE26" s="83"/>
      <c r="AF26" s="112">
        <f>SUM(G26:M26)+SUM(O26:T26)+SUM(V26:AD26)</f>
        <v>10343</v>
      </c>
      <c r="AG26" s="113">
        <v>1971</v>
      </c>
      <c r="AH26" s="113">
        <v>6861.032592</v>
      </c>
    </row>
    <row r="27" ht="15" customHeight="1">
      <c r="A27" s="114"/>
      <c r="B27" t="s" s="110">
        <v>114</v>
      </c>
      <c r="C27" s="113">
        <f>SUM(O27:AD27)+D27</f>
        <v>10738.4</v>
      </c>
      <c r="D27" s="113">
        <f>SUM(G27:M27)</f>
        <v>8040</v>
      </c>
      <c r="E27" s="113">
        <f>C27-D27</f>
        <v>2698.4</v>
      </c>
      <c r="F27" s="114"/>
      <c r="G27" s="113">
        <v>2264</v>
      </c>
      <c r="H27" s="113">
        <v>1847</v>
      </c>
      <c r="I27" s="113">
        <v>1046</v>
      </c>
      <c r="J27" s="113">
        <v>930</v>
      </c>
      <c r="K27" s="113">
        <v>835</v>
      </c>
      <c r="L27" s="113">
        <v>733</v>
      </c>
      <c r="M27" s="113">
        <v>385</v>
      </c>
      <c r="N27" s="114"/>
      <c r="O27" s="113">
        <v>469.7</v>
      </c>
      <c r="P27" s="113">
        <v>376.1</v>
      </c>
      <c r="Q27" s="113">
        <v>231.1</v>
      </c>
      <c r="R27" s="113">
        <v>218.1</v>
      </c>
      <c r="S27" s="113">
        <v>239.1</v>
      </c>
      <c r="T27" s="113">
        <v>225.7</v>
      </c>
      <c r="U27" s="113">
        <v>194.5</v>
      </c>
      <c r="V27" s="113">
        <v>179.4</v>
      </c>
      <c r="W27" s="113">
        <v>143.4</v>
      </c>
      <c r="X27" s="113">
        <v>117.4</v>
      </c>
      <c r="Y27" s="113">
        <v>83</v>
      </c>
      <c r="Z27" s="113">
        <v>74.5</v>
      </c>
      <c r="AA27" s="113">
        <v>55.4</v>
      </c>
      <c r="AB27" s="113"/>
      <c r="AC27" s="113">
        <v>42.2</v>
      </c>
      <c r="AD27" s="113">
        <v>48.8</v>
      </c>
      <c r="AE27" s="83"/>
      <c r="AF27" s="112">
        <f>SUM(G27:M27)+SUM(O27:T27)+SUM(V27:AD27)</f>
        <v>10543.9</v>
      </c>
      <c r="AG27" s="113">
        <v>2498</v>
      </c>
      <c r="AH27" s="113">
        <v>7082.83908</v>
      </c>
    </row>
    <row r="28" ht="15" customHeight="1">
      <c r="A28" s="114"/>
      <c r="B28" t="s" s="110">
        <v>115</v>
      </c>
      <c r="C28" s="113">
        <f>SUM(O28:AD28)+D28</f>
        <v>10250</v>
      </c>
      <c r="D28" s="113">
        <f>SUM(G28:M28)</f>
        <v>7681</v>
      </c>
      <c r="E28" s="113">
        <f>C28-D28</f>
        <v>2569</v>
      </c>
      <c r="F28" s="114"/>
      <c r="G28" s="113">
        <v>2202</v>
      </c>
      <c r="H28" s="113">
        <v>1836</v>
      </c>
      <c r="I28" s="113">
        <v>1012</v>
      </c>
      <c r="J28" s="113">
        <v>913</v>
      </c>
      <c r="K28" s="113">
        <v>812</v>
      </c>
      <c r="L28" s="113">
        <v>667</v>
      </c>
      <c r="M28" s="113">
        <v>239</v>
      </c>
      <c r="N28" s="114"/>
      <c r="O28" s="113">
        <v>448.3</v>
      </c>
      <c r="P28" s="113">
        <v>363.8</v>
      </c>
      <c r="Q28" s="113">
        <v>221.7</v>
      </c>
      <c r="R28" s="113">
        <v>206.6</v>
      </c>
      <c r="S28" s="113">
        <v>235</v>
      </c>
      <c r="T28" s="113">
        <v>190.2</v>
      </c>
      <c r="U28" s="113">
        <v>187</v>
      </c>
      <c r="V28" s="113">
        <v>176.5</v>
      </c>
      <c r="W28" s="113">
        <v>142.9</v>
      </c>
      <c r="X28" s="113">
        <v>111.2</v>
      </c>
      <c r="Y28" s="113">
        <v>72.2</v>
      </c>
      <c r="Z28" s="113">
        <v>72.7</v>
      </c>
      <c r="AA28" s="113">
        <v>52</v>
      </c>
      <c r="AB28" s="113"/>
      <c r="AC28" s="113">
        <v>40.3</v>
      </c>
      <c r="AD28" s="113">
        <v>48.6</v>
      </c>
      <c r="AE28" s="83"/>
      <c r="AF28" s="112">
        <f>SUM(G28:M28)+SUM(O28:T28)+SUM(V28:AD28)</f>
        <v>10063</v>
      </c>
      <c r="AG28" s="113">
        <v>2353</v>
      </c>
      <c r="AH28" s="113">
        <v>6900.041504</v>
      </c>
    </row>
    <row r="29" ht="15" customHeight="1">
      <c r="A29" s="114"/>
      <c r="B29" t="s" s="110">
        <v>116</v>
      </c>
      <c r="C29" s="113">
        <f>SUM(O29:AD29)+D29</f>
        <v>10824.6</v>
      </c>
      <c r="D29" s="113">
        <f>SUM(G29:M29)</f>
        <v>8112</v>
      </c>
      <c r="E29" s="113">
        <f>C29-D29</f>
        <v>2712.6</v>
      </c>
      <c r="F29" s="114"/>
      <c r="G29" s="113">
        <v>2349</v>
      </c>
      <c r="H29" s="113">
        <v>2002</v>
      </c>
      <c r="I29" s="113">
        <v>1080</v>
      </c>
      <c r="J29" s="113">
        <v>979</v>
      </c>
      <c r="K29" s="113">
        <v>851</v>
      </c>
      <c r="L29" s="113">
        <v>695</v>
      </c>
      <c r="M29" s="113">
        <v>156</v>
      </c>
      <c r="N29" s="114"/>
      <c r="O29" s="113">
        <v>468.5</v>
      </c>
      <c r="P29" s="113">
        <v>383.2</v>
      </c>
      <c r="Q29" s="113">
        <v>247</v>
      </c>
      <c r="R29" s="113">
        <v>220.8</v>
      </c>
      <c r="S29" s="113">
        <v>252.6</v>
      </c>
      <c r="T29" s="113">
        <v>193.9</v>
      </c>
      <c r="U29" s="113">
        <v>196.8</v>
      </c>
      <c r="V29" s="113">
        <v>187.7</v>
      </c>
      <c r="W29" s="113">
        <v>149.3</v>
      </c>
      <c r="X29" s="113">
        <v>118.5</v>
      </c>
      <c r="Y29" s="113">
        <v>72.3</v>
      </c>
      <c r="Z29" s="113">
        <v>76.09999999999999</v>
      </c>
      <c r="AA29" s="113">
        <v>56.5</v>
      </c>
      <c r="AB29" s="113"/>
      <c r="AC29" s="113">
        <v>42</v>
      </c>
      <c r="AD29" s="113">
        <v>47.4</v>
      </c>
      <c r="AE29" s="83"/>
      <c r="AF29" s="112">
        <f>SUM(G29:M29)+SUM(O29:T29)+SUM(V29:AD29)</f>
        <v>10627.8</v>
      </c>
      <c r="AG29" s="113">
        <v>2158</v>
      </c>
      <c r="AH29" s="113">
        <v>7215.741536</v>
      </c>
    </row>
    <row r="30" ht="15" customHeight="1">
      <c r="A30" s="79">
        <v>2009</v>
      </c>
      <c r="B30" t="s" s="110">
        <v>105</v>
      </c>
      <c r="C30" s="113">
        <f>SUM(O30:AD30)+D30</f>
        <v>11088.1</v>
      </c>
      <c r="D30" s="113">
        <f>SUM(G30:M30)</f>
        <v>8328</v>
      </c>
      <c r="E30" s="113">
        <f>C30-D30</f>
        <v>2760.1</v>
      </c>
      <c r="F30" s="79"/>
      <c r="G30" s="113">
        <v>2434</v>
      </c>
      <c r="H30" s="113">
        <v>2064</v>
      </c>
      <c r="I30" s="113">
        <v>1103</v>
      </c>
      <c r="J30" s="113">
        <v>1000</v>
      </c>
      <c r="K30" s="113">
        <v>909</v>
      </c>
      <c r="L30" s="113">
        <v>683</v>
      </c>
      <c r="M30" s="113">
        <v>135</v>
      </c>
      <c r="N30" s="79"/>
      <c r="O30" s="113">
        <v>474.9</v>
      </c>
      <c r="P30" s="113">
        <v>395.8</v>
      </c>
      <c r="Q30" s="113">
        <v>253.6</v>
      </c>
      <c r="R30" s="113">
        <v>229.9</v>
      </c>
      <c r="S30" s="113">
        <v>259.1</v>
      </c>
      <c r="T30" s="113">
        <v>186.9</v>
      </c>
      <c r="U30" s="113">
        <v>197.6</v>
      </c>
      <c r="V30" s="113">
        <v>192.9</v>
      </c>
      <c r="W30" s="113">
        <v>154.9</v>
      </c>
      <c r="X30" s="113">
        <v>116.4</v>
      </c>
      <c r="Y30" s="113">
        <v>72.5</v>
      </c>
      <c r="Z30" s="113">
        <v>76.5</v>
      </c>
      <c r="AA30" s="113">
        <v>56.7</v>
      </c>
      <c r="AB30" s="113"/>
      <c r="AC30" s="113">
        <v>42.6</v>
      </c>
      <c r="AD30" s="113">
        <v>49.8</v>
      </c>
      <c r="AE30" s="83"/>
      <c r="AF30" s="112">
        <f>SUM(G30:M30)+SUM(O30:T30)+SUM(V30:AD30)</f>
        <v>10890.5</v>
      </c>
      <c r="AG30" s="113">
        <v>1950</v>
      </c>
      <c r="AH30" s="113">
        <v>7318.70692</v>
      </c>
    </row>
    <row r="31" ht="15" customHeight="1">
      <c r="A31" s="79"/>
      <c r="B31" t="s" s="110">
        <v>106</v>
      </c>
      <c r="C31" s="113">
        <f>SUM(O31:AD31)+D31</f>
        <v>10413.2</v>
      </c>
      <c r="D31" s="113">
        <f>SUM(G31:M31)</f>
        <v>7850</v>
      </c>
      <c r="E31" s="113">
        <f>C31-D31</f>
        <v>2563.200000000001</v>
      </c>
      <c r="F31" s="79"/>
      <c r="G31" s="113">
        <v>2254</v>
      </c>
      <c r="H31" s="113">
        <v>1883</v>
      </c>
      <c r="I31" s="113">
        <v>1011</v>
      </c>
      <c r="J31" s="113">
        <v>914</v>
      </c>
      <c r="K31" s="113">
        <v>891</v>
      </c>
      <c r="L31" s="113">
        <v>694</v>
      </c>
      <c r="M31" s="113">
        <v>203</v>
      </c>
      <c r="N31" s="79"/>
      <c r="O31" s="113">
        <v>445.6</v>
      </c>
      <c r="P31" s="113">
        <v>366.8</v>
      </c>
      <c r="Q31" s="113">
        <v>236.5</v>
      </c>
      <c r="R31" s="113">
        <v>215.4</v>
      </c>
      <c r="S31" s="113">
        <v>237.3</v>
      </c>
      <c r="T31" s="113">
        <v>165.5</v>
      </c>
      <c r="U31" s="113">
        <v>182.7</v>
      </c>
      <c r="V31" s="113">
        <v>177.6</v>
      </c>
      <c r="W31" s="113">
        <v>144.1</v>
      </c>
      <c r="X31" s="113">
        <v>107.1</v>
      </c>
      <c r="Y31" s="113">
        <v>69.3</v>
      </c>
      <c r="Z31" s="113">
        <v>70.2</v>
      </c>
      <c r="AA31" s="113">
        <v>53.2</v>
      </c>
      <c r="AB31" s="113"/>
      <c r="AC31" s="113">
        <v>40.5</v>
      </c>
      <c r="AD31" s="113">
        <v>51.4</v>
      </c>
      <c r="AE31" s="83"/>
      <c r="AF31" s="112">
        <f>SUM(G31:M31)+SUM(O31:T31)+SUM(V31:AD31)</f>
        <v>10230.5</v>
      </c>
      <c r="AG31" s="113">
        <v>1447</v>
      </c>
      <c r="AH31" s="113">
        <v>6692.296368</v>
      </c>
    </row>
    <row r="32" ht="15" customHeight="1">
      <c r="A32" s="79"/>
      <c r="B32" t="s" s="110">
        <v>107</v>
      </c>
      <c r="C32" s="113">
        <f>SUM(O32:AD32)+D32</f>
        <v>11726.2</v>
      </c>
      <c r="D32" s="113">
        <f>SUM(G32:M32)</f>
        <v>8855</v>
      </c>
      <c r="E32" s="113">
        <f>C32-D32</f>
        <v>2871.199999999999</v>
      </c>
      <c r="F32" s="79"/>
      <c r="G32" s="113">
        <v>2526</v>
      </c>
      <c r="H32" s="113">
        <v>2078</v>
      </c>
      <c r="I32" s="113">
        <v>1156</v>
      </c>
      <c r="J32" s="113">
        <v>960</v>
      </c>
      <c r="K32" s="113">
        <v>946</v>
      </c>
      <c r="L32" s="113">
        <v>760</v>
      </c>
      <c r="M32" s="113">
        <v>429</v>
      </c>
      <c r="N32" s="79"/>
      <c r="O32" s="113">
        <v>499.8</v>
      </c>
      <c r="P32" s="113">
        <v>409.6</v>
      </c>
      <c r="Q32" s="113">
        <v>267.1</v>
      </c>
      <c r="R32" s="113">
        <v>243.6</v>
      </c>
      <c r="S32" s="113">
        <v>263.6</v>
      </c>
      <c r="T32" s="113">
        <v>180.5</v>
      </c>
      <c r="U32" s="113">
        <v>203.9</v>
      </c>
      <c r="V32" s="113">
        <v>197.7</v>
      </c>
      <c r="W32" s="113">
        <v>170.2</v>
      </c>
      <c r="X32" s="113">
        <v>117.4</v>
      </c>
      <c r="Y32" s="113">
        <v>81.8</v>
      </c>
      <c r="Z32" s="113">
        <v>77.2</v>
      </c>
      <c r="AA32" s="113">
        <v>59.7</v>
      </c>
      <c r="AB32" s="113"/>
      <c r="AC32" s="113">
        <v>44.4</v>
      </c>
      <c r="AD32" s="113">
        <v>54.7</v>
      </c>
      <c r="AE32" s="83"/>
      <c r="AF32" s="112">
        <f>SUM(G32:M32)+SUM(O32:T32)+SUM(V32:AD32)</f>
        <v>11522.3</v>
      </c>
      <c r="AG32" s="113">
        <v>1460</v>
      </c>
      <c r="AH32" s="113">
        <v>7477.46412</v>
      </c>
    </row>
    <row r="33" ht="15" customHeight="1">
      <c r="A33" s="79"/>
      <c r="B33" t="s" s="110">
        <v>108</v>
      </c>
      <c r="C33" s="113">
        <f>SUM(O33:AD33)+D33</f>
        <v>11882.7</v>
      </c>
      <c r="D33" s="113">
        <f>SUM(G33:M33)</f>
        <v>9041</v>
      </c>
      <c r="E33" s="113">
        <f>C33-D33</f>
        <v>2841.700000000001</v>
      </c>
      <c r="F33" s="79"/>
      <c r="G33" s="113">
        <v>2477</v>
      </c>
      <c r="H33" s="113">
        <v>2139</v>
      </c>
      <c r="I33" s="113">
        <v>1178</v>
      </c>
      <c r="J33" s="113">
        <v>978</v>
      </c>
      <c r="K33" s="113">
        <v>916</v>
      </c>
      <c r="L33" s="113">
        <v>775</v>
      </c>
      <c r="M33" s="113">
        <v>578</v>
      </c>
      <c r="N33" s="79"/>
      <c r="O33" s="113">
        <v>500.9</v>
      </c>
      <c r="P33" s="113">
        <v>400.3</v>
      </c>
      <c r="Q33" s="113">
        <v>262</v>
      </c>
      <c r="R33" s="113">
        <v>243.2</v>
      </c>
      <c r="S33" s="113">
        <v>257.9</v>
      </c>
      <c r="T33" s="113">
        <v>182.7</v>
      </c>
      <c r="U33" s="113">
        <v>201</v>
      </c>
      <c r="V33" s="113">
        <v>193.2</v>
      </c>
      <c r="W33" s="113">
        <v>170.9</v>
      </c>
      <c r="X33" s="113">
        <v>115.4</v>
      </c>
      <c r="Y33" s="113">
        <v>82.7</v>
      </c>
      <c r="Z33" s="113">
        <v>74.09999999999999</v>
      </c>
      <c r="AA33" s="113">
        <v>59.4</v>
      </c>
      <c r="AB33" s="113"/>
      <c r="AC33" s="113">
        <v>44.9</v>
      </c>
      <c r="AD33" s="113">
        <v>53.1</v>
      </c>
      <c r="AE33" s="83"/>
      <c r="AF33" s="112">
        <f>SUM(G33:M33)+SUM(O33:T33)+SUM(V33:AD33)</f>
        <v>11681.7</v>
      </c>
      <c r="AG33" s="113">
        <v>1109</v>
      </c>
      <c r="AH33" s="113">
        <v>7324.603616</v>
      </c>
    </row>
    <row r="34" ht="15" customHeight="1">
      <c r="A34" s="79"/>
      <c r="B34" t="s" s="110">
        <v>109</v>
      </c>
      <c r="C34" s="113">
        <f>SUM(O34:AD34)+D34</f>
        <v>12381.3</v>
      </c>
      <c r="D34" s="113">
        <f>SUM(G34:M34)</f>
        <v>9386</v>
      </c>
      <c r="E34" s="113">
        <f>C34-D34</f>
        <v>2995.299999999999</v>
      </c>
      <c r="F34" s="79"/>
      <c r="G34" s="113">
        <v>2572</v>
      </c>
      <c r="H34" s="113">
        <v>2110</v>
      </c>
      <c r="I34" s="113">
        <v>1239</v>
      </c>
      <c r="J34" s="113">
        <v>1000</v>
      </c>
      <c r="K34" s="113">
        <v>940</v>
      </c>
      <c r="L34" s="113">
        <v>860</v>
      </c>
      <c r="M34" s="113">
        <v>665</v>
      </c>
      <c r="N34" s="79"/>
      <c r="O34" s="113">
        <v>516.1</v>
      </c>
      <c r="P34" s="113">
        <v>420.7</v>
      </c>
      <c r="Q34" s="113">
        <v>272.1</v>
      </c>
      <c r="R34" s="113">
        <v>254.6</v>
      </c>
      <c r="S34" s="113">
        <v>264.2</v>
      </c>
      <c r="T34" s="113">
        <v>216.6</v>
      </c>
      <c r="U34" s="113">
        <v>211</v>
      </c>
      <c r="V34" s="113">
        <v>202.9</v>
      </c>
      <c r="W34" s="113">
        <v>177.4</v>
      </c>
      <c r="X34" s="113">
        <v>118.5</v>
      </c>
      <c r="Y34" s="113">
        <v>102.4</v>
      </c>
      <c r="Z34" s="113">
        <v>77.5</v>
      </c>
      <c r="AA34" s="113">
        <v>61.6</v>
      </c>
      <c r="AB34" s="113"/>
      <c r="AC34" s="113">
        <v>46</v>
      </c>
      <c r="AD34" s="113">
        <v>53.7</v>
      </c>
      <c r="AE34" s="83"/>
      <c r="AF34" s="112">
        <f>SUM(G34:M34)+SUM(O34:T34)+SUM(V34:AD34)</f>
        <v>12170.3</v>
      </c>
      <c r="AG34" s="113">
        <v>456</v>
      </c>
      <c r="AH34" s="113">
        <v>7622.61356</v>
      </c>
    </row>
    <row r="35" ht="15" customHeight="1">
      <c r="A35" s="79"/>
      <c r="B35" t="s" s="110">
        <v>110</v>
      </c>
      <c r="C35" s="113">
        <f>SUM(O35:AD35)+D35</f>
        <v>11722.1</v>
      </c>
      <c r="D35" s="113">
        <f>SUM(G35:M35)</f>
        <v>8841</v>
      </c>
      <c r="E35" s="113">
        <f>C35-D35</f>
        <v>2881.1</v>
      </c>
      <c r="F35" s="79"/>
      <c r="G35" s="113">
        <v>2441</v>
      </c>
      <c r="H35" s="113">
        <v>1900</v>
      </c>
      <c r="I35" s="113">
        <v>1163</v>
      </c>
      <c r="J35" s="113">
        <v>962</v>
      </c>
      <c r="K35" s="113">
        <v>897</v>
      </c>
      <c r="L35" s="113">
        <v>844</v>
      </c>
      <c r="M35" s="113">
        <v>634</v>
      </c>
      <c r="N35" s="79"/>
      <c r="O35" s="113">
        <v>494.2</v>
      </c>
      <c r="P35" s="113">
        <v>404.9</v>
      </c>
      <c r="Q35" s="113">
        <v>259.8</v>
      </c>
      <c r="R35" s="113">
        <v>232</v>
      </c>
      <c r="S35" s="113">
        <v>247.6</v>
      </c>
      <c r="T35" s="113">
        <v>236.4</v>
      </c>
      <c r="U35" s="113">
        <v>204.2</v>
      </c>
      <c r="V35" s="113">
        <v>195.4</v>
      </c>
      <c r="W35" s="113">
        <v>166.3</v>
      </c>
      <c r="X35" s="113">
        <v>113.3</v>
      </c>
      <c r="Y35" s="113">
        <v>97.2</v>
      </c>
      <c r="Z35" s="113">
        <v>73.59999999999999</v>
      </c>
      <c r="AA35" s="113">
        <v>59</v>
      </c>
      <c r="AB35" s="113"/>
      <c r="AC35" s="113">
        <v>44.4</v>
      </c>
      <c r="AD35" s="113">
        <v>52.8</v>
      </c>
      <c r="AE35" s="83"/>
      <c r="AF35" s="112">
        <f>SUM(G35:M35)+SUM(O35:T35)+SUM(V35:AD35)</f>
        <v>11517.9</v>
      </c>
      <c r="AG35" s="113">
        <v>92</v>
      </c>
      <c r="AH35" s="113">
        <v>7227.98852</v>
      </c>
    </row>
    <row r="36" ht="15" customHeight="1">
      <c r="A36" s="79"/>
      <c r="B36" t="s" s="110">
        <v>111</v>
      </c>
      <c r="C36" s="113">
        <f>SUM(O36:AD36)+D36</f>
        <v>11494.9</v>
      </c>
      <c r="D36" s="113">
        <f>SUM(G36:M36)</f>
        <v>8624</v>
      </c>
      <c r="E36" s="113">
        <f>C36-D36</f>
        <v>2870.9</v>
      </c>
      <c r="F36" s="79"/>
      <c r="G36" s="113">
        <v>2439</v>
      </c>
      <c r="H36" s="113">
        <v>1797</v>
      </c>
      <c r="I36" s="113">
        <v>1134</v>
      </c>
      <c r="J36" s="113">
        <v>950</v>
      </c>
      <c r="K36" s="113">
        <v>874</v>
      </c>
      <c r="L36" s="113">
        <v>836</v>
      </c>
      <c r="M36" s="113">
        <v>594</v>
      </c>
      <c r="N36" s="79"/>
      <c r="O36" s="113">
        <v>495.1</v>
      </c>
      <c r="P36" s="113">
        <v>411.2</v>
      </c>
      <c r="Q36" s="113">
        <v>252.9</v>
      </c>
      <c r="R36" s="113">
        <v>225.3</v>
      </c>
      <c r="S36" s="113">
        <v>244.7</v>
      </c>
      <c r="T36" s="113">
        <v>246.8</v>
      </c>
      <c r="U36" s="113">
        <v>204.7</v>
      </c>
      <c r="V36" s="113">
        <v>195.6</v>
      </c>
      <c r="W36" s="113">
        <v>164.9</v>
      </c>
      <c r="X36" s="113">
        <v>111.2</v>
      </c>
      <c r="Y36" s="113">
        <v>94.3</v>
      </c>
      <c r="Z36" s="113">
        <v>72.5</v>
      </c>
      <c r="AA36" s="113">
        <v>58.5</v>
      </c>
      <c r="AB36" s="113"/>
      <c r="AC36" s="113">
        <v>45.3</v>
      </c>
      <c r="AD36" s="113">
        <v>47.9</v>
      </c>
      <c r="AE36" s="83"/>
      <c r="AF36" s="112">
        <f>SUM(G36:M36)+SUM(O36:T36)+SUM(V36:AD36)</f>
        <v>11290.2</v>
      </c>
      <c r="AG36" s="113">
        <v>141</v>
      </c>
      <c r="AH36" s="113">
        <v>7265.636656</v>
      </c>
    </row>
    <row r="37" ht="15" customHeight="1">
      <c r="A37" s="79"/>
      <c r="B37" t="s" s="110">
        <v>112</v>
      </c>
      <c r="C37" s="113">
        <f>SUM(O37:AD37)+D37</f>
        <v>11103.4</v>
      </c>
      <c r="D37" s="113">
        <f>SUM(G37:M37)</f>
        <v>8300</v>
      </c>
      <c r="E37" s="113">
        <f>C37-D37</f>
        <v>2803.4</v>
      </c>
      <c r="F37" s="79"/>
      <c r="G37" s="113">
        <v>2385</v>
      </c>
      <c r="H37" s="113">
        <v>1707</v>
      </c>
      <c r="I37" s="113">
        <v>1085</v>
      </c>
      <c r="J37" s="113">
        <v>933</v>
      </c>
      <c r="K37" s="113">
        <v>851</v>
      </c>
      <c r="L37" s="113">
        <v>820</v>
      </c>
      <c r="M37" s="113">
        <v>519</v>
      </c>
      <c r="N37" s="79"/>
      <c r="O37" s="113">
        <v>487</v>
      </c>
      <c r="P37" s="113">
        <v>402.1</v>
      </c>
      <c r="Q37" s="113">
        <v>236.4</v>
      </c>
      <c r="R37" s="113">
        <v>218.3</v>
      </c>
      <c r="S37" s="113">
        <v>239.8</v>
      </c>
      <c r="T37" s="113">
        <v>254.8</v>
      </c>
      <c r="U37" s="113">
        <v>201.6</v>
      </c>
      <c r="V37" s="113">
        <v>192.5</v>
      </c>
      <c r="W37" s="113">
        <v>154.7</v>
      </c>
      <c r="X37" s="113">
        <v>109.2</v>
      </c>
      <c r="Y37" s="113">
        <v>87.90000000000001</v>
      </c>
      <c r="Z37" s="113">
        <v>70.5</v>
      </c>
      <c r="AA37" s="113">
        <v>58.3</v>
      </c>
      <c r="AB37" s="113"/>
      <c r="AC37" s="113">
        <v>43.5</v>
      </c>
      <c r="AD37" s="113">
        <v>46.8</v>
      </c>
      <c r="AE37" s="83"/>
      <c r="AF37" s="112">
        <f>SUM(G37:M37)+SUM(O37:T37)+SUM(V37:AD37)</f>
        <v>10901.8</v>
      </c>
      <c r="AG37" s="113">
        <v>959</v>
      </c>
      <c r="AH37" s="113">
        <v>7139.53808</v>
      </c>
    </row>
    <row r="38" ht="15" customHeight="1">
      <c r="A38" s="114"/>
      <c r="B38" t="s" s="110">
        <v>113</v>
      </c>
      <c r="C38" s="113">
        <f>SUM(O38:AD38)+D38</f>
        <v>10387.9</v>
      </c>
      <c r="D38" s="113">
        <f>SUM(G38:M38)</f>
        <v>7773</v>
      </c>
      <c r="E38" s="113">
        <f>C38-D38</f>
        <v>2614.9</v>
      </c>
      <c r="F38" s="114"/>
      <c r="G38" s="113">
        <v>2235</v>
      </c>
      <c r="H38" s="113">
        <v>1604</v>
      </c>
      <c r="I38" s="113">
        <v>1023</v>
      </c>
      <c r="J38" s="113">
        <v>901</v>
      </c>
      <c r="K38" s="113">
        <v>822</v>
      </c>
      <c r="L38" s="113">
        <v>760</v>
      </c>
      <c r="M38" s="113">
        <v>428</v>
      </c>
      <c r="N38" s="114"/>
      <c r="O38" s="113">
        <v>453.7</v>
      </c>
      <c r="P38" s="113">
        <v>378.2</v>
      </c>
      <c r="Q38" s="113">
        <v>215.9</v>
      </c>
      <c r="R38" s="113">
        <v>207.4</v>
      </c>
      <c r="S38" s="113">
        <v>225.5</v>
      </c>
      <c r="T38" s="113">
        <v>233.2</v>
      </c>
      <c r="U38" s="113">
        <v>188.6</v>
      </c>
      <c r="V38" s="113">
        <v>181</v>
      </c>
      <c r="W38" s="113">
        <v>142.1</v>
      </c>
      <c r="X38" s="113">
        <v>103</v>
      </c>
      <c r="Y38" s="113">
        <v>78.8</v>
      </c>
      <c r="Z38" s="113">
        <v>66</v>
      </c>
      <c r="AA38" s="113">
        <v>54.8</v>
      </c>
      <c r="AB38" s="113"/>
      <c r="AC38" s="113">
        <v>42</v>
      </c>
      <c r="AD38" s="113">
        <v>44.7</v>
      </c>
      <c r="AE38" s="83"/>
      <c r="AF38" s="112">
        <f>SUM(G38:M38)+SUM(O38:T38)+SUM(V38:AD38)</f>
        <v>10199.3</v>
      </c>
      <c r="AG38" s="113">
        <v>2100</v>
      </c>
      <c r="AH38" s="113">
        <v>6822.477272</v>
      </c>
    </row>
    <row r="39" ht="15" customHeight="1">
      <c r="A39" s="114"/>
      <c r="B39" t="s" s="110">
        <v>114</v>
      </c>
      <c r="C39" s="113">
        <f>SUM(O39:AD39)+D39</f>
        <v>10623</v>
      </c>
      <c r="D39" s="113">
        <f>SUM(G39:M39)</f>
        <v>8007</v>
      </c>
      <c r="E39" s="113">
        <f>C39-D39</f>
        <v>2616</v>
      </c>
      <c r="F39" s="114"/>
      <c r="G39" s="113">
        <v>2283</v>
      </c>
      <c r="H39" s="113">
        <v>1795</v>
      </c>
      <c r="I39" s="113">
        <v>1055</v>
      </c>
      <c r="J39" s="113">
        <v>934</v>
      </c>
      <c r="K39" s="113">
        <v>841</v>
      </c>
      <c r="L39" s="113">
        <v>722</v>
      </c>
      <c r="M39" s="113">
        <v>377</v>
      </c>
      <c r="N39" s="114"/>
      <c r="O39" s="113">
        <v>462</v>
      </c>
      <c r="P39" s="113">
        <v>381.1</v>
      </c>
      <c r="Q39" s="113">
        <v>229.7</v>
      </c>
      <c r="R39" s="113">
        <v>214.4</v>
      </c>
      <c r="S39" s="113">
        <v>227.8</v>
      </c>
      <c r="T39" s="113">
        <v>204.5</v>
      </c>
      <c r="U39" s="113">
        <v>188</v>
      </c>
      <c r="V39" s="113">
        <v>182.2</v>
      </c>
      <c r="W39" s="113">
        <v>142.2</v>
      </c>
      <c r="X39" s="113">
        <v>103</v>
      </c>
      <c r="Y39" s="113">
        <v>74.8</v>
      </c>
      <c r="Z39" s="113">
        <v>65.59999999999999</v>
      </c>
      <c r="AA39" s="113">
        <v>55.1</v>
      </c>
      <c r="AB39" s="113"/>
      <c r="AC39" s="113">
        <v>42.2</v>
      </c>
      <c r="AD39" s="113">
        <v>43.4</v>
      </c>
      <c r="AE39" s="83"/>
      <c r="AF39" s="112">
        <f>SUM(G39:M39)+SUM(O39:T39)+SUM(V39:AD39)</f>
        <v>10435</v>
      </c>
      <c r="AG39" s="113">
        <v>2526</v>
      </c>
      <c r="AH39" s="113">
        <v>6995.295824</v>
      </c>
    </row>
    <row r="40" ht="15" customHeight="1">
      <c r="A40" s="114"/>
      <c r="B40" t="s" s="110">
        <v>115</v>
      </c>
      <c r="C40" s="113">
        <f>SUM(O40:AD40)+D40</f>
        <v>10118.8</v>
      </c>
      <c r="D40" s="113">
        <f>SUM(G40:M40)</f>
        <v>7612</v>
      </c>
      <c r="E40" s="113">
        <f>C40-D40</f>
        <v>2506.799999999999</v>
      </c>
      <c r="F40" s="114"/>
      <c r="G40" s="113">
        <v>2210</v>
      </c>
      <c r="H40" s="113">
        <v>1770</v>
      </c>
      <c r="I40" s="113">
        <v>1015</v>
      </c>
      <c r="J40" s="113">
        <v>905</v>
      </c>
      <c r="K40" s="113">
        <v>817</v>
      </c>
      <c r="L40" s="113">
        <v>668</v>
      </c>
      <c r="M40" s="113">
        <v>227</v>
      </c>
      <c r="N40" s="114"/>
      <c r="O40" s="113">
        <v>450.7</v>
      </c>
      <c r="P40" s="113">
        <v>372.1</v>
      </c>
      <c r="Q40" s="113">
        <v>225.2</v>
      </c>
      <c r="R40" s="113">
        <v>204.6</v>
      </c>
      <c r="S40" s="113">
        <v>224.7</v>
      </c>
      <c r="T40" s="113">
        <v>174.5</v>
      </c>
      <c r="U40" s="113">
        <v>180.4</v>
      </c>
      <c r="V40" s="113">
        <v>179.4</v>
      </c>
      <c r="W40" s="113">
        <v>137.3</v>
      </c>
      <c r="X40" s="113">
        <v>94.8</v>
      </c>
      <c r="Y40" s="113">
        <v>68.2</v>
      </c>
      <c r="Z40" s="113">
        <v>62.8</v>
      </c>
      <c r="AA40" s="113">
        <v>51.7</v>
      </c>
      <c r="AB40" s="113"/>
      <c r="AC40" s="113">
        <v>39.9</v>
      </c>
      <c r="AD40" s="113">
        <v>40.5</v>
      </c>
      <c r="AE40" s="83"/>
      <c r="AF40" s="112">
        <f>SUM(G40:M40)+SUM(O40:T40)+SUM(V40:AD40)</f>
        <v>9938.4</v>
      </c>
      <c r="AG40" s="113">
        <v>2447</v>
      </c>
      <c r="AH40" s="113">
        <v>6836.085032</v>
      </c>
    </row>
    <row r="41" ht="15" customHeight="1">
      <c r="A41" s="114"/>
      <c r="B41" t="s" s="110">
        <v>116</v>
      </c>
      <c r="C41" s="113">
        <f>SUM(O41:AD41)+D41</f>
        <v>10698</v>
      </c>
      <c r="D41" s="113">
        <f>SUM(G41:M41)</f>
        <v>8041</v>
      </c>
      <c r="E41" s="113">
        <f>C41-D41</f>
        <v>2657</v>
      </c>
      <c r="F41" s="114"/>
      <c r="G41" s="113">
        <v>2357</v>
      </c>
      <c r="H41" s="113">
        <v>1955</v>
      </c>
      <c r="I41" s="113">
        <v>1078</v>
      </c>
      <c r="J41" s="113">
        <v>963</v>
      </c>
      <c r="K41" s="113">
        <v>856</v>
      </c>
      <c r="L41" s="113">
        <v>692</v>
      </c>
      <c r="M41" s="113">
        <v>140</v>
      </c>
      <c r="N41" s="114"/>
      <c r="O41" s="113">
        <v>473.8</v>
      </c>
      <c r="P41" s="113">
        <v>396.8</v>
      </c>
      <c r="Q41" s="113">
        <v>243.3</v>
      </c>
      <c r="R41" s="113">
        <v>220.5</v>
      </c>
      <c r="S41" s="113">
        <v>239.5</v>
      </c>
      <c r="T41" s="113">
        <v>180.3</v>
      </c>
      <c r="U41" s="113">
        <v>189.9</v>
      </c>
      <c r="V41" s="113">
        <v>190.8</v>
      </c>
      <c r="W41" s="113">
        <v>144.2</v>
      </c>
      <c r="X41" s="113">
        <v>107.1</v>
      </c>
      <c r="Y41" s="113">
        <v>67.59999999999999</v>
      </c>
      <c r="Z41" s="113">
        <v>65.90000000000001</v>
      </c>
      <c r="AA41" s="113">
        <v>55.7</v>
      </c>
      <c r="AB41" s="113"/>
      <c r="AC41" s="113">
        <v>41.4</v>
      </c>
      <c r="AD41" s="113">
        <v>40.2</v>
      </c>
      <c r="AE41" s="83"/>
      <c r="AF41" s="112">
        <f>SUM(G41:M41)+SUM(O41:T41)+SUM(V41:AD41)</f>
        <v>10508.1</v>
      </c>
      <c r="AG41" s="113">
        <v>2247</v>
      </c>
      <c r="AH41" s="113">
        <v>7157.681759999999</v>
      </c>
    </row>
    <row r="42" ht="15" customHeight="1">
      <c r="A42" s="79">
        <v>2010</v>
      </c>
      <c r="B42" t="s" s="110">
        <v>105</v>
      </c>
      <c r="C42" s="113">
        <f>SUM(O42:AD42)+D42</f>
        <v>10934.1</v>
      </c>
      <c r="D42" s="113">
        <f>SUM(G42:M42)</f>
        <v>8231</v>
      </c>
      <c r="E42" s="113">
        <f>C42-D42</f>
        <v>2703.1</v>
      </c>
      <c r="F42" s="79"/>
      <c r="G42" s="113">
        <v>2411</v>
      </c>
      <c r="H42" s="113">
        <v>2008</v>
      </c>
      <c r="I42" s="113">
        <v>1083</v>
      </c>
      <c r="J42" s="113">
        <v>984</v>
      </c>
      <c r="K42" s="113">
        <v>922</v>
      </c>
      <c r="L42" s="113">
        <v>701</v>
      </c>
      <c r="M42" s="113">
        <v>122</v>
      </c>
      <c r="N42" s="79"/>
      <c r="O42" s="113">
        <v>480.8</v>
      </c>
      <c r="P42" s="113">
        <v>401.6</v>
      </c>
      <c r="Q42" s="113">
        <v>248.5</v>
      </c>
      <c r="R42" s="113">
        <v>231.6</v>
      </c>
      <c r="S42" s="113">
        <v>246</v>
      </c>
      <c r="T42" s="113">
        <v>173.5</v>
      </c>
      <c r="U42" s="113">
        <v>191.8</v>
      </c>
      <c r="V42" s="113">
        <v>196.2</v>
      </c>
      <c r="W42" s="113">
        <v>148.7</v>
      </c>
      <c r="X42" s="113">
        <v>106.1</v>
      </c>
      <c r="Y42" s="113">
        <v>68.8</v>
      </c>
      <c r="Z42" s="113">
        <v>68.3</v>
      </c>
      <c r="AA42" s="113">
        <v>57.3</v>
      </c>
      <c r="AB42" s="113"/>
      <c r="AC42" s="113">
        <v>42.4</v>
      </c>
      <c r="AD42" s="113">
        <v>41.5</v>
      </c>
      <c r="AE42" s="83"/>
      <c r="AF42" s="112">
        <f>SUM(G42:M42)+SUM(O42:T42)+SUM(V42:AD42)</f>
        <v>10742.3</v>
      </c>
      <c r="AG42" s="113">
        <v>1975</v>
      </c>
      <c r="AH42" s="113">
        <v>7267.451024</v>
      </c>
    </row>
    <row r="43" ht="15" customHeight="1">
      <c r="A43" s="79"/>
      <c r="B43" t="s" s="110">
        <v>106</v>
      </c>
      <c r="C43" s="113">
        <f>SUM(O43:AD43)+D43</f>
        <v>10206</v>
      </c>
      <c r="D43" s="113">
        <f>SUM(G43:M43)</f>
        <v>7704</v>
      </c>
      <c r="E43" s="113">
        <f>C43-D43</f>
        <v>2502</v>
      </c>
      <c r="F43" s="79"/>
      <c r="G43" s="113">
        <v>2217</v>
      </c>
      <c r="H43" s="113">
        <v>1860</v>
      </c>
      <c r="I43" s="113">
        <v>1007</v>
      </c>
      <c r="J43" s="113">
        <v>911</v>
      </c>
      <c r="K43" s="113">
        <v>866</v>
      </c>
      <c r="L43" s="113">
        <v>644</v>
      </c>
      <c r="M43" s="113">
        <v>199</v>
      </c>
      <c r="N43" s="79"/>
      <c r="O43" s="113">
        <v>450.6</v>
      </c>
      <c r="P43" s="113">
        <v>366.4</v>
      </c>
      <c r="Q43" s="113">
        <v>234.1</v>
      </c>
      <c r="R43" s="113">
        <v>215.8</v>
      </c>
      <c r="S43" s="113">
        <v>225.8</v>
      </c>
      <c r="T43" s="113">
        <v>154.4</v>
      </c>
      <c r="U43" s="113">
        <v>176.2</v>
      </c>
      <c r="V43" s="113">
        <v>180.4</v>
      </c>
      <c r="W43" s="113">
        <v>141.2</v>
      </c>
      <c r="X43" s="113">
        <v>95.8</v>
      </c>
      <c r="Y43" s="113">
        <v>64.90000000000001</v>
      </c>
      <c r="Z43" s="113">
        <v>62.2</v>
      </c>
      <c r="AA43" s="113">
        <v>53.6</v>
      </c>
      <c r="AB43" s="113"/>
      <c r="AC43" s="113">
        <v>39.9</v>
      </c>
      <c r="AD43" s="113">
        <v>40.7</v>
      </c>
      <c r="AE43" s="83"/>
      <c r="AF43" s="112">
        <f>SUM(G43:M43)+SUM(O43:T43)+SUM(V43:AD43)</f>
        <v>10029.8</v>
      </c>
      <c r="AG43" s="113">
        <v>1613</v>
      </c>
      <c r="AH43" s="113">
        <v>6694.110736</v>
      </c>
    </row>
    <row r="44" ht="15" customHeight="1">
      <c r="A44" s="79"/>
      <c r="B44" t="s" s="110">
        <v>107</v>
      </c>
      <c r="C44" s="113">
        <f>SUM(O44:AD44)+D44</f>
        <v>11692.5</v>
      </c>
      <c r="D44" s="113">
        <f>SUM(G44:M44)</f>
        <v>8860</v>
      </c>
      <c r="E44" s="113">
        <f>C44-D44</f>
        <v>2832.5</v>
      </c>
      <c r="F44" s="79"/>
      <c r="G44" s="113">
        <v>2508</v>
      </c>
      <c r="H44" s="113">
        <v>2075</v>
      </c>
      <c r="I44" s="113">
        <v>1149</v>
      </c>
      <c r="J44" s="113">
        <v>1021</v>
      </c>
      <c r="K44" s="113">
        <v>979</v>
      </c>
      <c r="L44" s="113">
        <v>736</v>
      </c>
      <c r="M44" s="113">
        <v>392</v>
      </c>
      <c r="N44" s="79"/>
      <c r="O44" s="113">
        <v>505.6</v>
      </c>
      <c r="P44" s="113">
        <v>412.1</v>
      </c>
      <c r="Q44" s="113">
        <v>270.4</v>
      </c>
      <c r="R44" s="113">
        <v>246.7</v>
      </c>
      <c r="S44" s="113">
        <v>254.4</v>
      </c>
      <c r="T44" s="113">
        <v>176.1</v>
      </c>
      <c r="U44" s="113">
        <v>199.6</v>
      </c>
      <c r="V44" s="113">
        <v>200.2</v>
      </c>
      <c r="W44" s="113">
        <v>162</v>
      </c>
      <c r="X44" s="113">
        <v>107.1</v>
      </c>
      <c r="Y44" s="113">
        <v>75.3</v>
      </c>
      <c r="Z44" s="113">
        <v>71.09999999999999</v>
      </c>
      <c r="AA44" s="113">
        <v>60.2</v>
      </c>
      <c r="AB44" s="113"/>
      <c r="AC44" s="113">
        <v>44.3</v>
      </c>
      <c r="AD44" s="113">
        <v>47.4</v>
      </c>
      <c r="AE44" s="83"/>
      <c r="AF44" s="112">
        <f>SUM(G44:M44)+SUM(O44:T44)+SUM(V44:AD44)</f>
        <v>11492.9</v>
      </c>
      <c r="AG44" s="113">
        <v>1468</v>
      </c>
      <c r="AH44" s="113">
        <v>7535.977488</v>
      </c>
    </row>
    <row r="45" ht="15" customHeight="1">
      <c r="A45" s="79"/>
      <c r="B45" t="s" s="110">
        <v>108</v>
      </c>
      <c r="C45" s="113">
        <f>SUM(O45:AD45)+D45</f>
        <v>11849.8</v>
      </c>
      <c r="D45" s="113">
        <f>SUM(G45:M45)</f>
        <v>9018</v>
      </c>
      <c r="E45" s="113">
        <f>C45-D45</f>
        <v>2831.799999999999</v>
      </c>
      <c r="F45" s="79"/>
      <c r="G45" s="113">
        <v>2487</v>
      </c>
      <c r="H45" s="113">
        <v>2097</v>
      </c>
      <c r="I45" s="113">
        <v>1167</v>
      </c>
      <c r="J45" s="113">
        <v>1000</v>
      </c>
      <c r="K45" s="113">
        <v>963</v>
      </c>
      <c r="L45" s="113">
        <v>757</v>
      </c>
      <c r="M45" s="113">
        <v>547</v>
      </c>
      <c r="N45" s="79"/>
      <c r="O45" s="113">
        <v>503.3</v>
      </c>
      <c r="P45" s="113">
        <v>398.5</v>
      </c>
      <c r="Q45" s="113">
        <v>266.5</v>
      </c>
      <c r="R45" s="113">
        <v>246.9</v>
      </c>
      <c r="S45" s="113">
        <v>251.2</v>
      </c>
      <c r="T45" s="113">
        <v>184</v>
      </c>
      <c r="U45" s="113">
        <v>198.3</v>
      </c>
      <c r="V45" s="113">
        <v>196.4</v>
      </c>
      <c r="W45" s="113">
        <v>164.1</v>
      </c>
      <c r="X45" s="113">
        <v>107.1</v>
      </c>
      <c r="Y45" s="113">
        <v>79.59999999999999</v>
      </c>
      <c r="Z45" s="113">
        <v>70.40000000000001</v>
      </c>
      <c r="AA45" s="113">
        <v>60.3</v>
      </c>
      <c r="AB45" s="113"/>
      <c r="AC45" s="113">
        <v>44.6</v>
      </c>
      <c r="AD45" s="113">
        <v>60.6</v>
      </c>
      <c r="AE45" s="83"/>
      <c r="AF45" s="112">
        <f>SUM(G45:M45)+SUM(O45:T45)+SUM(V45:AD45)</f>
        <v>11651.5</v>
      </c>
      <c r="AG45" s="113">
        <v>952</v>
      </c>
      <c r="AH45" s="113">
        <v>7447.98064</v>
      </c>
    </row>
    <row r="46" ht="15" customHeight="1">
      <c r="A46" s="79"/>
      <c r="B46" t="s" s="110">
        <v>109</v>
      </c>
      <c r="C46" s="113">
        <f>SUM(O46:AD46)+D46</f>
        <v>12597.6</v>
      </c>
      <c r="D46" s="113">
        <f>SUM(G46:M46)</f>
        <v>9597</v>
      </c>
      <c r="E46" s="113">
        <f>C46-D46</f>
        <v>3000.6</v>
      </c>
      <c r="F46" s="79"/>
      <c r="G46" s="113">
        <v>2614</v>
      </c>
      <c r="H46" s="113">
        <v>2156</v>
      </c>
      <c r="I46" s="113">
        <v>1280</v>
      </c>
      <c r="J46" s="113">
        <v>1030</v>
      </c>
      <c r="K46" s="113">
        <v>979</v>
      </c>
      <c r="L46" s="113">
        <v>823</v>
      </c>
      <c r="M46" s="113">
        <v>715</v>
      </c>
      <c r="N46" s="79"/>
      <c r="O46" s="113">
        <v>525.8</v>
      </c>
      <c r="P46" s="113">
        <v>431.1</v>
      </c>
      <c r="Q46" s="113">
        <v>280.5</v>
      </c>
      <c r="R46" s="113">
        <v>261.7</v>
      </c>
      <c r="S46" s="113">
        <v>256.3</v>
      </c>
      <c r="T46" s="113">
        <v>218.5</v>
      </c>
      <c r="U46" s="113">
        <v>206.2</v>
      </c>
      <c r="V46" s="113">
        <v>204.1</v>
      </c>
      <c r="W46" s="113">
        <v>173.4</v>
      </c>
      <c r="X46" s="113">
        <v>108.2</v>
      </c>
      <c r="Y46" s="113">
        <v>94.90000000000001</v>
      </c>
      <c r="Z46" s="113">
        <v>73.8</v>
      </c>
      <c r="AA46" s="113">
        <v>63.2</v>
      </c>
      <c r="AB46" s="113"/>
      <c r="AC46" s="113">
        <v>47</v>
      </c>
      <c r="AD46" s="113">
        <v>55.9</v>
      </c>
      <c r="AE46" s="83"/>
      <c r="AF46" s="112">
        <f>SUM(G46:M46)+SUM(O46:T46)+SUM(V46:AD46)</f>
        <v>12391.4</v>
      </c>
      <c r="AG46" s="113">
        <v>493</v>
      </c>
      <c r="AH46" s="113">
        <v>7730.568456</v>
      </c>
    </row>
    <row r="47" ht="15" customHeight="1">
      <c r="A47" s="79"/>
      <c r="B47" t="s" s="110">
        <v>110</v>
      </c>
      <c r="C47" s="113">
        <f>SUM(O47:AD47)+D47</f>
        <v>11917.6</v>
      </c>
      <c r="D47" s="113">
        <f>SUM(G47:M47)</f>
        <v>9034</v>
      </c>
      <c r="E47" s="113">
        <f>C47-D47</f>
        <v>2883.6</v>
      </c>
      <c r="F47" s="79"/>
      <c r="G47" s="113">
        <v>2501</v>
      </c>
      <c r="H47" s="113">
        <v>1945</v>
      </c>
      <c r="I47" s="113">
        <v>1214</v>
      </c>
      <c r="J47" s="113">
        <v>981</v>
      </c>
      <c r="K47" s="113">
        <v>895</v>
      </c>
      <c r="L47" s="113">
        <v>813</v>
      </c>
      <c r="M47" s="113">
        <v>685</v>
      </c>
      <c r="N47" s="79"/>
      <c r="O47" s="113">
        <v>505.7</v>
      </c>
      <c r="P47" s="113">
        <v>419.4</v>
      </c>
      <c r="Q47" s="113">
        <v>267.5</v>
      </c>
      <c r="R47" s="113">
        <v>236.9</v>
      </c>
      <c r="S47" s="113">
        <v>243.2</v>
      </c>
      <c r="T47" s="113">
        <v>243.6</v>
      </c>
      <c r="U47" s="113">
        <v>196.7</v>
      </c>
      <c r="V47" s="113">
        <v>196</v>
      </c>
      <c r="W47" s="113">
        <v>165</v>
      </c>
      <c r="X47" s="113">
        <v>98.90000000000001</v>
      </c>
      <c r="Y47" s="113">
        <v>91.3</v>
      </c>
      <c r="Z47" s="113">
        <v>69.3</v>
      </c>
      <c r="AA47" s="113">
        <v>57.8</v>
      </c>
      <c r="AB47" s="113"/>
      <c r="AC47" s="113">
        <v>44.4</v>
      </c>
      <c r="AD47" s="113">
        <v>47.9</v>
      </c>
      <c r="AE47" s="83"/>
      <c r="AF47" s="112">
        <f>SUM(G47:M47)+SUM(O47:T47)+SUM(V47:AD47)</f>
        <v>11720.9</v>
      </c>
      <c r="AG47" s="113">
        <v>96</v>
      </c>
      <c r="AH47" s="113">
        <v>7419.404344</v>
      </c>
    </row>
    <row r="48" ht="15" customHeight="1">
      <c r="A48" s="79"/>
      <c r="B48" t="s" s="110">
        <v>111</v>
      </c>
      <c r="C48" s="113">
        <f>SUM(O48:AD48)+D48</f>
        <v>11649.9</v>
      </c>
      <c r="D48" s="113">
        <f>SUM(G48:M48)</f>
        <v>8783</v>
      </c>
      <c r="E48" s="113">
        <f>C48-D48</f>
        <v>2866.9</v>
      </c>
      <c r="F48" s="79"/>
      <c r="G48" s="113">
        <v>2501</v>
      </c>
      <c r="H48" s="113">
        <v>1823</v>
      </c>
      <c r="I48" s="113">
        <v>1175</v>
      </c>
      <c r="J48" s="113">
        <v>984</v>
      </c>
      <c r="K48" s="113">
        <v>835</v>
      </c>
      <c r="L48" s="113">
        <v>823</v>
      </c>
      <c r="M48" s="113">
        <v>642</v>
      </c>
      <c r="N48" s="79"/>
      <c r="O48" s="113">
        <v>508</v>
      </c>
      <c r="P48" s="113">
        <v>426.6</v>
      </c>
      <c r="Q48" s="113">
        <v>262.7</v>
      </c>
      <c r="R48" s="113">
        <v>236.6</v>
      </c>
      <c r="S48" s="113">
        <v>239.3</v>
      </c>
      <c r="T48" s="113">
        <v>249.5</v>
      </c>
      <c r="U48" s="113">
        <v>200.6</v>
      </c>
      <c r="V48" s="113">
        <v>191.4</v>
      </c>
      <c r="W48" s="113">
        <v>160.9</v>
      </c>
      <c r="X48" s="113">
        <v>94.8</v>
      </c>
      <c r="Y48" s="113">
        <v>83.8</v>
      </c>
      <c r="Z48" s="113">
        <v>68.2</v>
      </c>
      <c r="AA48" s="113">
        <v>58.5</v>
      </c>
      <c r="AB48" s="113"/>
      <c r="AC48" s="113">
        <v>44.4</v>
      </c>
      <c r="AD48" s="113">
        <v>41.6</v>
      </c>
      <c r="AE48" s="83"/>
      <c r="AF48" s="112">
        <f>SUM(G48:M48)+SUM(O48:T48)+SUM(V48:AD48)</f>
        <v>11449.3</v>
      </c>
      <c r="AG48" s="113">
        <v>149</v>
      </c>
      <c r="AH48" s="113">
        <v>7456.145296</v>
      </c>
    </row>
    <row r="49" ht="15" customHeight="1">
      <c r="A49" s="79"/>
      <c r="B49" t="s" s="110">
        <v>112</v>
      </c>
      <c r="C49" s="113">
        <f>SUM(O49:AD49)+D49</f>
        <v>11390.5</v>
      </c>
      <c r="D49" s="113">
        <f>SUM(G49:M49)</f>
        <v>8581</v>
      </c>
      <c r="E49" s="113">
        <f>C49-D49</f>
        <v>2809.5</v>
      </c>
      <c r="F49" s="79"/>
      <c r="G49" s="113">
        <v>2472</v>
      </c>
      <c r="H49" s="113">
        <v>1772</v>
      </c>
      <c r="I49" s="113">
        <v>1142</v>
      </c>
      <c r="J49" s="113">
        <v>973</v>
      </c>
      <c r="K49" s="113">
        <v>831</v>
      </c>
      <c r="L49" s="113">
        <v>812</v>
      </c>
      <c r="M49" s="113">
        <v>579</v>
      </c>
      <c r="N49" s="79"/>
      <c r="O49" s="113">
        <v>492.2</v>
      </c>
      <c r="P49" s="113">
        <v>418.7</v>
      </c>
      <c r="Q49" s="113">
        <v>254.7</v>
      </c>
      <c r="R49" s="113">
        <v>226.1</v>
      </c>
      <c r="S49" s="113">
        <v>237.4</v>
      </c>
      <c r="T49" s="113">
        <v>260.8</v>
      </c>
      <c r="U49" s="113">
        <v>197.5</v>
      </c>
      <c r="V49" s="113">
        <v>188.7</v>
      </c>
      <c r="W49" s="113">
        <v>150</v>
      </c>
      <c r="X49" s="113">
        <v>93.7</v>
      </c>
      <c r="Y49" s="113">
        <v>78</v>
      </c>
      <c r="Z49" s="113">
        <v>67.40000000000001</v>
      </c>
      <c r="AA49" s="113">
        <v>58.3</v>
      </c>
      <c r="AB49" s="113"/>
      <c r="AC49" s="113">
        <v>44.6</v>
      </c>
      <c r="AD49" s="113">
        <v>41.4</v>
      </c>
      <c r="AE49" s="83"/>
      <c r="AF49" s="112">
        <f>SUM(G49:M49)+SUM(O49:T49)+SUM(V49:AD49)</f>
        <v>11193</v>
      </c>
      <c r="AG49" s="113">
        <v>1003</v>
      </c>
      <c r="AH49" s="113">
        <v>7301.016832</v>
      </c>
    </row>
    <row r="50" ht="15" customHeight="1">
      <c r="A50" s="114"/>
      <c r="B50" t="s" s="110">
        <v>113</v>
      </c>
      <c r="C50" s="113">
        <f>SUM(O50:AD50)+D50</f>
        <v>10873.8</v>
      </c>
      <c r="D50" s="113">
        <f>SUM(G50:M50)</f>
        <v>8203</v>
      </c>
      <c r="E50" s="113">
        <f>C50-D50</f>
        <v>2670.799999999999</v>
      </c>
      <c r="F50" s="114"/>
      <c r="G50" s="113">
        <v>2336</v>
      </c>
      <c r="H50" s="113">
        <v>1776</v>
      </c>
      <c r="I50" s="113">
        <v>1097</v>
      </c>
      <c r="J50" s="113">
        <v>918</v>
      </c>
      <c r="K50" s="113">
        <v>799</v>
      </c>
      <c r="L50" s="113">
        <v>772</v>
      </c>
      <c r="M50" s="113">
        <v>505</v>
      </c>
      <c r="N50" s="114"/>
      <c r="O50" s="113">
        <v>468.4</v>
      </c>
      <c r="P50" s="113">
        <v>392.9</v>
      </c>
      <c r="Q50" s="113">
        <v>243.8</v>
      </c>
      <c r="R50" s="113">
        <v>216.6</v>
      </c>
      <c r="S50" s="113">
        <v>226.3</v>
      </c>
      <c r="T50" s="113">
        <v>246.9</v>
      </c>
      <c r="U50" s="113">
        <v>187.9</v>
      </c>
      <c r="V50" s="113">
        <v>181.8</v>
      </c>
      <c r="W50" s="113">
        <v>138.6</v>
      </c>
      <c r="X50" s="113">
        <v>88.59999999999999</v>
      </c>
      <c r="Y50" s="113">
        <v>73.59999999999999</v>
      </c>
      <c r="Z50" s="113">
        <v>63</v>
      </c>
      <c r="AA50" s="113">
        <v>59.2</v>
      </c>
      <c r="AB50" s="113"/>
      <c r="AC50" s="113">
        <v>43</v>
      </c>
      <c r="AD50" s="113">
        <v>40.2</v>
      </c>
      <c r="AE50" s="83"/>
      <c r="AF50" s="112">
        <f>SUM(G50:M50)+SUM(O50:T50)+SUM(V50:AD50)</f>
        <v>10685.9</v>
      </c>
      <c r="AG50" s="113">
        <v>2061</v>
      </c>
      <c r="AH50" s="113">
        <v>7049.273272</v>
      </c>
    </row>
    <row r="51" ht="15" customHeight="1">
      <c r="A51" s="114"/>
      <c r="B51" t="s" s="110">
        <v>114</v>
      </c>
      <c r="C51" s="113">
        <f>SUM(O51:AD51)+D51</f>
        <v>11009.2</v>
      </c>
      <c r="D51" s="113">
        <f>SUM(G51:M51)</f>
        <v>8348</v>
      </c>
      <c r="E51" s="113">
        <f>C51-D51</f>
        <v>2661.200000000001</v>
      </c>
      <c r="F51" s="114"/>
      <c r="G51" s="113">
        <v>2362</v>
      </c>
      <c r="H51" s="113">
        <v>1925</v>
      </c>
      <c r="I51" s="113">
        <v>1108</v>
      </c>
      <c r="J51" s="113">
        <v>937</v>
      </c>
      <c r="K51" s="113">
        <v>827</v>
      </c>
      <c r="L51" s="113">
        <v>739</v>
      </c>
      <c r="M51" s="113">
        <v>450</v>
      </c>
      <c r="N51" s="114"/>
      <c r="O51" s="113">
        <v>475.2</v>
      </c>
      <c r="P51" s="113">
        <v>391.7</v>
      </c>
      <c r="Q51" s="113">
        <v>248.1</v>
      </c>
      <c r="R51" s="113">
        <v>223.1</v>
      </c>
      <c r="S51" s="113">
        <v>228.7</v>
      </c>
      <c r="T51" s="113">
        <v>220.8</v>
      </c>
      <c r="U51" s="113">
        <v>188.4</v>
      </c>
      <c r="V51" s="113">
        <v>183.5</v>
      </c>
      <c r="W51" s="113">
        <v>139.8</v>
      </c>
      <c r="X51" s="113">
        <v>91.7</v>
      </c>
      <c r="Y51" s="113">
        <v>70.40000000000001</v>
      </c>
      <c r="Z51" s="113">
        <v>62.3</v>
      </c>
      <c r="AA51" s="113">
        <v>54.4</v>
      </c>
      <c r="AB51" s="113"/>
      <c r="AC51" s="113">
        <v>42.5</v>
      </c>
      <c r="AD51" s="113">
        <v>40.6</v>
      </c>
      <c r="AE51" s="83"/>
      <c r="AF51" s="112">
        <f>SUM(G51:M51)+SUM(O51:T51)+SUM(V51:AD51)</f>
        <v>10820.8</v>
      </c>
      <c r="AG51" s="113">
        <v>2639</v>
      </c>
      <c r="AH51" s="113">
        <v>7213.927168</v>
      </c>
    </row>
    <row r="52" ht="15" customHeight="1">
      <c r="A52" s="114"/>
      <c r="B52" t="s" s="110">
        <v>115</v>
      </c>
      <c r="C52" s="113">
        <f>SUM(O52:AD52)+D52</f>
        <v>10506.6</v>
      </c>
      <c r="D52" s="113">
        <f>SUM(G52:M52)</f>
        <v>7959</v>
      </c>
      <c r="E52" s="113">
        <f>C52-D52</f>
        <v>2547.6</v>
      </c>
      <c r="F52" s="114"/>
      <c r="G52" s="113">
        <v>2274</v>
      </c>
      <c r="H52" s="113">
        <v>1906</v>
      </c>
      <c r="I52" s="113">
        <v>1059</v>
      </c>
      <c r="J52" s="113">
        <v>915</v>
      </c>
      <c r="K52" s="113">
        <v>821</v>
      </c>
      <c r="L52" s="113">
        <v>672</v>
      </c>
      <c r="M52" s="113">
        <v>312</v>
      </c>
      <c r="N52" s="114"/>
      <c r="O52" s="113">
        <v>466.6</v>
      </c>
      <c r="P52" s="113">
        <v>372.1</v>
      </c>
      <c r="Q52" s="113">
        <v>244.1</v>
      </c>
      <c r="R52" s="113">
        <v>213.6</v>
      </c>
      <c r="S52" s="113">
        <v>222.5</v>
      </c>
      <c r="T52" s="113">
        <v>188.6</v>
      </c>
      <c r="U52" s="113">
        <v>181.4</v>
      </c>
      <c r="V52" s="113">
        <v>179.9</v>
      </c>
      <c r="W52" s="113">
        <v>137</v>
      </c>
      <c r="X52" s="113">
        <v>87.59999999999999</v>
      </c>
      <c r="Y52" s="113">
        <v>61.7</v>
      </c>
      <c r="Z52" s="113">
        <v>60.3</v>
      </c>
      <c r="AA52" s="113">
        <v>51.3</v>
      </c>
      <c r="AB52" s="113"/>
      <c r="AC52" s="113">
        <v>40.5</v>
      </c>
      <c r="AD52" s="113">
        <v>40.4</v>
      </c>
      <c r="AE52" s="83"/>
      <c r="AF52" s="112">
        <f>SUM(G52:M52)+SUM(O52:T52)+SUM(V52:AD52)</f>
        <v>10325.2</v>
      </c>
      <c r="AG52" s="113">
        <v>2530</v>
      </c>
      <c r="AH52" s="113">
        <v>7031.583184</v>
      </c>
    </row>
    <row r="53" ht="15" customHeight="1">
      <c r="A53" s="114"/>
      <c r="B53" t="s" s="110">
        <v>116</v>
      </c>
      <c r="C53" s="113">
        <f>SUM(O53:AD53)+D53</f>
        <v>10892.5</v>
      </c>
      <c r="D53" s="113">
        <f>SUM(G53:M53)</f>
        <v>8239</v>
      </c>
      <c r="E53" s="113">
        <f>C53-D53</f>
        <v>2653.5</v>
      </c>
      <c r="F53" s="114"/>
      <c r="G53" s="113">
        <v>2389</v>
      </c>
      <c r="H53" s="113">
        <v>2019</v>
      </c>
      <c r="I53" s="113">
        <v>1104</v>
      </c>
      <c r="J53" s="113">
        <v>963</v>
      </c>
      <c r="K53" s="113">
        <v>886</v>
      </c>
      <c r="L53" s="113">
        <v>697</v>
      </c>
      <c r="M53" s="113">
        <v>181</v>
      </c>
      <c r="N53" s="114"/>
      <c r="O53" s="113">
        <v>484.2</v>
      </c>
      <c r="P53" s="113">
        <v>386.4</v>
      </c>
      <c r="Q53" s="113">
        <v>251.5</v>
      </c>
      <c r="R53" s="113">
        <v>228.3</v>
      </c>
      <c r="S53" s="113">
        <v>233.7</v>
      </c>
      <c r="T53" s="113">
        <v>190.8</v>
      </c>
      <c r="U53" s="113">
        <v>192</v>
      </c>
      <c r="V53" s="113">
        <v>190</v>
      </c>
      <c r="W53" s="113">
        <v>144</v>
      </c>
      <c r="X53" s="113">
        <v>93.7</v>
      </c>
      <c r="Y53" s="113">
        <v>58.7</v>
      </c>
      <c r="Z53" s="113">
        <v>63.6</v>
      </c>
      <c r="AA53" s="113">
        <v>53.7</v>
      </c>
      <c r="AB53" s="113"/>
      <c r="AC53" s="113">
        <v>41.9</v>
      </c>
      <c r="AD53" s="113">
        <v>41</v>
      </c>
      <c r="AE53" s="83"/>
      <c r="AF53" s="112">
        <f>SUM(G53:M53)+SUM(O53:T53)+SUM(V53:AD53)</f>
        <v>10700.5</v>
      </c>
      <c r="AG53" s="113">
        <v>2144</v>
      </c>
      <c r="AH53" s="113">
        <v>7326.871576</v>
      </c>
    </row>
    <row r="54" ht="15" customHeight="1">
      <c r="A54" s="79">
        <v>2011</v>
      </c>
      <c r="B54" t="s" s="110">
        <v>105</v>
      </c>
      <c r="C54" s="113">
        <f>SUM(O54:AD54)+D54</f>
        <v>11355.5</v>
      </c>
      <c r="D54" s="113">
        <f>SUM(G54:M54)</f>
        <v>8541</v>
      </c>
      <c r="E54" s="113">
        <f>C54-D54</f>
        <v>2814.5</v>
      </c>
      <c r="F54" s="114"/>
      <c r="G54" s="113">
        <v>2449</v>
      </c>
      <c r="H54" s="113">
        <v>2152</v>
      </c>
      <c r="I54" s="113">
        <v>1129</v>
      </c>
      <c r="J54" s="113">
        <v>1001</v>
      </c>
      <c r="K54" s="113">
        <v>935</v>
      </c>
      <c r="L54" s="113">
        <v>724</v>
      </c>
      <c r="M54" s="113">
        <v>151</v>
      </c>
      <c r="N54" s="114"/>
      <c r="O54" s="113">
        <v>492</v>
      </c>
      <c r="P54" s="113">
        <v>404</v>
      </c>
      <c r="Q54" s="113">
        <v>281</v>
      </c>
      <c r="R54" s="113">
        <v>241.1</v>
      </c>
      <c r="S54" s="113">
        <v>243.8</v>
      </c>
      <c r="T54" s="113">
        <v>189</v>
      </c>
      <c r="U54" s="113">
        <v>191.7</v>
      </c>
      <c r="V54" s="113">
        <v>196.2</v>
      </c>
      <c r="W54" s="113">
        <v>149.6</v>
      </c>
      <c r="X54" s="113">
        <v>108</v>
      </c>
      <c r="Y54" s="113">
        <v>62.8</v>
      </c>
      <c r="Z54" s="113">
        <v>66.40000000000001</v>
      </c>
      <c r="AA54" s="113">
        <v>54.4</v>
      </c>
      <c r="AB54" s="113">
        <v>51</v>
      </c>
      <c r="AC54" s="113">
        <v>43.3</v>
      </c>
      <c r="AD54" s="113">
        <v>40.2</v>
      </c>
      <c r="AE54" s="83"/>
      <c r="AF54" s="112">
        <f>SUM(G54:M54)+SUM(O54:T54)+SUM(V54:AD54)</f>
        <v>11163.8</v>
      </c>
      <c r="AG54" s="113">
        <v>2020</v>
      </c>
      <c r="AH54" s="113">
        <v>7435.733656</v>
      </c>
    </row>
    <row r="55" ht="15" customHeight="1">
      <c r="A55" s="79"/>
      <c r="B55" t="s" s="110">
        <v>106</v>
      </c>
      <c r="C55" s="113">
        <f>SUM(O55:AD55)+D55</f>
        <v>10569.1</v>
      </c>
      <c r="D55" s="113">
        <f>SUM(G55:M55)</f>
        <v>7969</v>
      </c>
      <c r="E55" s="113">
        <f>C55-D55</f>
        <v>2600.1</v>
      </c>
      <c r="F55" s="114"/>
      <c r="G55" s="113">
        <v>2253</v>
      </c>
      <c r="H55" s="113">
        <v>1980</v>
      </c>
      <c r="I55" s="113">
        <v>1054</v>
      </c>
      <c r="J55" s="113">
        <v>915</v>
      </c>
      <c r="K55" s="113">
        <v>879</v>
      </c>
      <c r="L55" s="113">
        <v>664</v>
      </c>
      <c r="M55" s="113">
        <v>224</v>
      </c>
      <c r="N55" s="114"/>
      <c r="O55" s="113">
        <v>453</v>
      </c>
      <c r="P55" s="113">
        <v>370</v>
      </c>
      <c r="Q55" s="113">
        <v>261</v>
      </c>
      <c r="R55" s="113">
        <v>224.6</v>
      </c>
      <c r="S55" s="113">
        <v>225.8</v>
      </c>
      <c r="T55" s="113">
        <v>168</v>
      </c>
      <c r="U55" s="113">
        <v>176.5</v>
      </c>
      <c r="V55" s="113">
        <v>180.4</v>
      </c>
      <c r="W55" s="113">
        <v>140.9</v>
      </c>
      <c r="X55" s="113">
        <v>101</v>
      </c>
      <c r="Y55" s="113">
        <v>58.3</v>
      </c>
      <c r="Z55" s="113">
        <v>61.5</v>
      </c>
      <c r="AA55" s="113">
        <v>51.1</v>
      </c>
      <c r="AB55" s="113">
        <v>47</v>
      </c>
      <c r="AC55" s="113">
        <v>40.1</v>
      </c>
      <c r="AD55" s="113">
        <v>40.9</v>
      </c>
      <c r="AE55" s="83"/>
      <c r="AF55" s="112">
        <f>SUM(G55:M55)+SUM(O55:T55)+SUM(V55:AD55)</f>
        <v>10392.6</v>
      </c>
      <c r="AG55" s="113">
        <v>1683</v>
      </c>
      <c r="AH55" s="113">
        <v>6838.806584</v>
      </c>
    </row>
    <row r="56" ht="15" customHeight="1">
      <c r="A56" s="79"/>
      <c r="B56" t="s" s="110">
        <v>107</v>
      </c>
      <c r="C56" s="113">
        <f>SUM(O56:AD56)+D56</f>
        <v>12103.2</v>
      </c>
      <c r="D56" s="113">
        <f>SUM(G56:M56)</f>
        <v>9192</v>
      </c>
      <c r="E56" s="113">
        <f>C56-D56</f>
        <v>2911.199999999999</v>
      </c>
      <c r="F56" s="79"/>
      <c r="G56" s="113">
        <v>2536</v>
      </c>
      <c r="H56" s="113">
        <v>2234</v>
      </c>
      <c r="I56" s="113">
        <v>1202</v>
      </c>
      <c r="J56" s="113">
        <v>1011</v>
      </c>
      <c r="K56" s="113">
        <v>994</v>
      </c>
      <c r="L56" s="113">
        <v>753</v>
      </c>
      <c r="M56" s="113">
        <v>462</v>
      </c>
      <c r="N56" s="79"/>
      <c r="O56" s="113">
        <v>508</v>
      </c>
      <c r="P56" s="113">
        <v>400</v>
      </c>
      <c r="Q56" s="113">
        <v>295</v>
      </c>
      <c r="R56" s="113">
        <v>254.9</v>
      </c>
      <c r="S56" s="113">
        <v>252.8</v>
      </c>
      <c r="T56" s="113">
        <v>189</v>
      </c>
      <c r="U56" s="113">
        <v>201.4</v>
      </c>
      <c r="V56" s="113">
        <v>200.7</v>
      </c>
      <c r="W56" s="113">
        <v>163.6</v>
      </c>
      <c r="X56" s="113">
        <v>113</v>
      </c>
      <c r="Y56" s="113">
        <v>67.7</v>
      </c>
      <c r="Z56" s="113">
        <v>69.7</v>
      </c>
      <c r="AA56" s="113">
        <v>57.1</v>
      </c>
      <c r="AB56" s="113">
        <v>53</v>
      </c>
      <c r="AC56" s="113">
        <v>44.9</v>
      </c>
      <c r="AD56" s="113">
        <v>40.4</v>
      </c>
      <c r="AE56" s="83"/>
      <c r="AF56" s="112">
        <f>SUM(G56:M56)+SUM(O56:T56)+SUM(V56:AD56)</f>
        <v>11901.8</v>
      </c>
      <c r="AG56" s="113">
        <v>1592</v>
      </c>
      <c r="AH56" s="113">
        <v>7706.074488</v>
      </c>
    </row>
    <row r="57" ht="15" customHeight="1">
      <c r="A57" s="79"/>
      <c r="B57" t="s" s="110">
        <v>108</v>
      </c>
      <c r="C57" s="113">
        <f>SUM(O57:AD57)+D57</f>
        <v>12248.1</v>
      </c>
      <c r="D57" s="113">
        <f>SUM(G57:M57)</f>
        <v>9339</v>
      </c>
      <c r="E57" s="113">
        <f>C57-D57</f>
        <v>2909.1</v>
      </c>
      <c r="F57" s="79"/>
      <c r="G57" s="113">
        <v>2510</v>
      </c>
      <c r="H57" s="113">
        <v>2217</v>
      </c>
      <c r="I57" s="113">
        <v>1227</v>
      </c>
      <c r="J57" s="113">
        <v>1007</v>
      </c>
      <c r="K57" s="113">
        <v>971</v>
      </c>
      <c r="L57" s="113">
        <v>753</v>
      </c>
      <c r="M57" s="113">
        <v>654</v>
      </c>
      <c r="N57" s="79"/>
      <c r="O57" s="113">
        <v>510</v>
      </c>
      <c r="P57" s="113">
        <v>404.7</v>
      </c>
      <c r="Q57" s="113">
        <v>297</v>
      </c>
      <c r="R57" s="113">
        <v>255.9</v>
      </c>
      <c r="S57" s="113">
        <v>246.9</v>
      </c>
      <c r="T57" s="113">
        <v>192</v>
      </c>
      <c r="U57" s="113">
        <v>196.1</v>
      </c>
      <c r="V57" s="113">
        <v>195.4</v>
      </c>
      <c r="W57" s="113">
        <v>164.3</v>
      </c>
      <c r="X57" s="113">
        <v>111</v>
      </c>
      <c r="Y57" s="113">
        <v>69.40000000000001</v>
      </c>
      <c r="Z57" s="113">
        <v>68.5</v>
      </c>
      <c r="AA57" s="113">
        <v>56.8</v>
      </c>
      <c r="AB57" s="113">
        <v>53</v>
      </c>
      <c r="AC57" s="113">
        <v>45.4</v>
      </c>
      <c r="AD57" s="113">
        <v>42.7</v>
      </c>
      <c r="AE57" s="83"/>
      <c r="AF57" s="112">
        <f>SUM(G57:M57)+SUM(O57:T57)+SUM(V57:AD57)</f>
        <v>12052</v>
      </c>
      <c r="AG57" s="113">
        <v>1269</v>
      </c>
      <c r="AH57" s="113">
        <v>7553.213984</v>
      </c>
    </row>
    <row r="58" ht="15" customHeight="1">
      <c r="A58" s="79"/>
      <c r="B58" t="s" s="110">
        <v>109</v>
      </c>
      <c r="C58" s="113">
        <f>SUM(O58:AD58)+D58</f>
        <v>12757.2</v>
      </c>
      <c r="D58" s="113">
        <f>SUM(G58:M58)</f>
        <v>9702</v>
      </c>
      <c r="E58" s="113">
        <f>C58-D58</f>
        <v>3055.200000000001</v>
      </c>
      <c r="F58" s="79"/>
      <c r="G58" s="113">
        <v>2616</v>
      </c>
      <c r="H58" s="113">
        <v>2189</v>
      </c>
      <c r="I58" s="113">
        <v>1291</v>
      </c>
      <c r="J58" s="113">
        <v>1027</v>
      </c>
      <c r="K58" s="113">
        <v>976</v>
      </c>
      <c r="L58" s="113">
        <v>843</v>
      </c>
      <c r="M58" s="113">
        <v>760</v>
      </c>
      <c r="N58" s="79"/>
      <c r="O58" s="113">
        <v>515</v>
      </c>
      <c r="P58" s="113">
        <v>426</v>
      </c>
      <c r="Q58" s="113">
        <v>308</v>
      </c>
      <c r="R58" s="113">
        <v>269</v>
      </c>
      <c r="S58" s="113">
        <v>253.2</v>
      </c>
      <c r="T58" s="113">
        <v>222</v>
      </c>
      <c r="U58" s="113">
        <v>205.6</v>
      </c>
      <c r="V58" s="113">
        <v>199.4</v>
      </c>
      <c r="W58" s="113">
        <v>172.5</v>
      </c>
      <c r="X58" s="113">
        <v>113</v>
      </c>
      <c r="Y58" s="113">
        <v>91.09999999999999</v>
      </c>
      <c r="Z58" s="113">
        <v>72.09999999999999</v>
      </c>
      <c r="AA58" s="113">
        <v>58.1</v>
      </c>
      <c r="AB58" s="113">
        <v>56</v>
      </c>
      <c r="AC58" s="113">
        <v>46.9</v>
      </c>
      <c r="AD58" s="113">
        <v>47.3</v>
      </c>
      <c r="AE58" s="83"/>
      <c r="AF58" s="112">
        <f>SUM(G58:M58)+SUM(O58:T58)+SUM(V58:AD58)</f>
        <v>12551.6</v>
      </c>
      <c r="AG58" s="113">
        <v>709</v>
      </c>
      <c r="AH58" s="113">
        <v>7837.162576</v>
      </c>
    </row>
    <row r="59" ht="15" customHeight="1">
      <c r="A59" s="79"/>
      <c r="B59" t="s" s="110">
        <v>110</v>
      </c>
      <c r="C59" s="113">
        <f>SUM(O59:AD59)+D59</f>
        <v>12061.2</v>
      </c>
      <c r="D59" s="113">
        <f>SUM(G59:M59)</f>
        <v>9133</v>
      </c>
      <c r="E59" s="113">
        <f>C59-D59</f>
        <v>2928.200000000001</v>
      </c>
      <c r="F59" s="79"/>
      <c r="G59" s="113">
        <v>2510</v>
      </c>
      <c r="H59" s="113">
        <v>1966</v>
      </c>
      <c r="I59" s="113">
        <v>1207</v>
      </c>
      <c r="J59" s="113">
        <v>979</v>
      </c>
      <c r="K59" s="113">
        <v>901</v>
      </c>
      <c r="L59" s="113">
        <v>848</v>
      </c>
      <c r="M59" s="113">
        <v>722</v>
      </c>
      <c r="N59" s="79"/>
      <c r="O59" s="113">
        <v>492</v>
      </c>
      <c r="P59" s="113">
        <v>410.8</v>
      </c>
      <c r="Q59" s="113">
        <v>287</v>
      </c>
      <c r="R59" s="113">
        <v>247.1</v>
      </c>
      <c r="S59" s="113">
        <v>238.6</v>
      </c>
      <c r="T59" s="113">
        <v>241</v>
      </c>
      <c r="U59" s="113">
        <v>196.9</v>
      </c>
      <c r="V59" s="113">
        <v>187</v>
      </c>
      <c r="W59" s="113">
        <v>163.4</v>
      </c>
      <c r="X59" s="113">
        <v>108</v>
      </c>
      <c r="Y59" s="113">
        <v>89</v>
      </c>
      <c r="Z59" s="113">
        <v>69</v>
      </c>
      <c r="AA59" s="113">
        <v>55.9</v>
      </c>
      <c r="AB59" s="113">
        <v>53</v>
      </c>
      <c r="AC59" s="113">
        <v>44.9</v>
      </c>
      <c r="AD59" s="113">
        <v>44.6</v>
      </c>
      <c r="AE59" s="83"/>
      <c r="AF59" s="112">
        <f>SUM(G59:M59)+SUM(O59:T59)+SUM(V59:AD59)</f>
        <v>11864.3</v>
      </c>
      <c r="AG59" s="113">
        <v>127</v>
      </c>
      <c r="AH59" s="113">
        <v>7492.432656</v>
      </c>
    </row>
    <row r="60" ht="15" customHeight="1">
      <c r="A60" s="79"/>
      <c r="B60" t="s" s="110">
        <v>111</v>
      </c>
      <c r="C60" s="113">
        <f>SUM(O60:AD60)+D60</f>
        <v>12093</v>
      </c>
      <c r="D60" s="113">
        <f>SUM(G60:M60)</f>
        <v>9131</v>
      </c>
      <c r="E60" s="113">
        <f>C60-D60</f>
        <v>2962</v>
      </c>
      <c r="F60" s="79"/>
      <c r="G60" s="113">
        <v>2562</v>
      </c>
      <c r="H60" s="113">
        <v>1977</v>
      </c>
      <c r="I60" s="113">
        <v>1196</v>
      </c>
      <c r="J60" s="113">
        <v>986</v>
      </c>
      <c r="K60" s="113">
        <v>890</v>
      </c>
      <c r="L60" s="113">
        <v>830</v>
      </c>
      <c r="M60" s="113">
        <v>690</v>
      </c>
      <c r="N60" s="79"/>
      <c r="O60" s="113">
        <v>495</v>
      </c>
      <c r="P60" s="113">
        <v>418.8</v>
      </c>
      <c r="Q60" s="113">
        <v>290</v>
      </c>
      <c r="R60" s="113">
        <v>246.2</v>
      </c>
      <c r="S60" s="113">
        <v>239.7</v>
      </c>
      <c r="T60" s="113">
        <v>253</v>
      </c>
      <c r="U60" s="113">
        <v>211.9</v>
      </c>
      <c r="V60" s="113">
        <v>185.2</v>
      </c>
      <c r="W60" s="113">
        <v>160.7</v>
      </c>
      <c r="X60" s="113">
        <v>111</v>
      </c>
      <c r="Y60" s="113">
        <v>86.40000000000001</v>
      </c>
      <c r="Z60" s="113">
        <v>70.5</v>
      </c>
      <c r="AA60" s="113">
        <v>52.8</v>
      </c>
      <c r="AB60" s="113">
        <v>53</v>
      </c>
      <c r="AC60" s="113">
        <v>45.9</v>
      </c>
      <c r="AD60" s="113">
        <v>41.9</v>
      </c>
      <c r="AE60" s="83"/>
      <c r="AF60" s="112">
        <f>SUM(G60:M60)+SUM(O60:T60)+SUM(V60:AD60)</f>
        <v>11881.1</v>
      </c>
      <c r="AG60" s="113">
        <v>162</v>
      </c>
      <c r="AH60" s="113">
        <v>7474.742568</v>
      </c>
    </row>
    <row r="61" ht="15" customHeight="1">
      <c r="A61" s="79"/>
      <c r="B61" t="s" s="110">
        <v>112</v>
      </c>
      <c r="C61" s="113">
        <f>SUM(O61:AD61)+D61</f>
        <v>11699.6</v>
      </c>
      <c r="D61" s="113">
        <f>SUM(G61:M61)</f>
        <v>8775</v>
      </c>
      <c r="E61" s="113">
        <f>C61-D61</f>
        <v>2924.6</v>
      </c>
      <c r="F61" s="79"/>
      <c r="G61" s="113">
        <v>2477</v>
      </c>
      <c r="H61" s="113">
        <v>1928</v>
      </c>
      <c r="I61" s="113">
        <v>1139</v>
      </c>
      <c r="J61" s="113">
        <v>955</v>
      </c>
      <c r="K61" s="113">
        <v>858</v>
      </c>
      <c r="L61" s="113">
        <v>821</v>
      </c>
      <c r="M61" s="113">
        <v>597</v>
      </c>
      <c r="N61" s="79"/>
      <c r="O61" s="113">
        <v>487</v>
      </c>
      <c r="P61" s="113">
        <v>410.5</v>
      </c>
      <c r="Q61" s="113">
        <v>279</v>
      </c>
      <c r="R61" s="113">
        <v>235.2</v>
      </c>
      <c r="S61" s="113">
        <v>236.1</v>
      </c>
      <c r="T61" s="113">
        <v>269</v>
      </c>
      <c r="U61" s="113">
        <v>205.5</v>
      </c>
      <c r="V61" s="113">
        <v>187.6</v>
      </c>
      <c r="W61" s="113">
        <v>149.8</v>
      </c>
      <c r="X61" s="113">
        <v>119</v>
      </c>
      <c r="Y61" s="113">
        <v>84</v>
      </c>
      <c r="Z61" s="113">
        <v>68.7</v>
      </c>
      <c r="AA61" s="113">
        <v>53.4</v>
      </c>
      <c r="AB61" s="113">
        <v>54</v>
      </c>
      <c r="AC61" s="113">
        <v>44.7</v>
      </c>
      <c r="AD61" s="113">
        <v>41.1</v>
      </c>
      <c r="AE61" s="83"/>
      <c r="AF61" s="112">
        <f>SUM(G61:M61)+SUM(O61:T61)+SUM(V61:AD61)</f>
        <v>11494.1</v>
      </c>
      <c r="AG61" s="113">
        <v>1067</v>
      </c>
      <c r="AH61" s="113">
        <v>7448.887824</v>
      </c>
    </row>
    <row r="62" ht="15" customHeight="1">
      <c r="A62" s="79"/>
      <c r="B62" t="s" s="110">
        <v>113</v>
      </c>
      <c r="C62" s="113">
        <f>SUM(O62:AD62)+D62</f>
        <v>11082.1</v>
      </c>
      <c r="D62" s="113">
        <f>SUM(G62:M62)</f>
        <v>8318</v>
      </c>
      <c r="E62" s="113">
        <f>C62-D62</f>
        <v>2764.1</v>
      </c>
      <c r="F62" s="79"/>
      <c r="G62" s="113">
        <v>2345</v>
      </c>
      <c r="H62" s="113">
        <v>1894</v>
      </c>
      <c r="I62" s="113">
        <v>1074</v>
      </c>
      <c r="J62" s="113">
        <v>909</v>
      </c>
      <c r="K62" s="113">
        <v>812</v>
      </c>
      <c r="L62" s="113">
        <v>786</v>
      </c>
      <c r="M62" s="113">
        <v>498</v>
      </c>
      <c r="N62" s="79"/>
      <c r="O62" s="113">
        <v>465</v>
      </c>
      <c r="P62" s="113">
        <v>385.7</v>
      </c>
      <c r="Q62" s="113">
        <v>263</v>
      </c>
      <c r="R62" s="113">
        <v>227.5</v>
      </c>
      <c r="S62" s="113">
        <v>223.9</v>
      </c>
      <c r="T62" s="113">
        <v>254</v>
      </c>
      <c r="U62" s="113">
        <v>195.5</v>
      </c>
      <c r="V62" s="113">
        <v>178.1</v>
      </c>
      <c r="W62" s="113">
        <v>140.2</v>
      </c>
      <c r="X62" s="113">
        <v>106</v>
      </c>
      <c r="Y62" s="113">
        <v>76.59999999999999</v>
      </c>
      <c r="Z62" s="113">
        <v>65.5</v>
      </c>
      <c r="AA62" s="113">
        <v>48.4</v>
      </c>
      <c r="AB62" s="113">
        <v>52</v>
      </c>
      <c r="AC62" s="113">
        <v>42.7</v>
      </c>
      <c r="AD62" s="113">
        <v>40</v>
      </c>
      <c r="AE62" s="83"/>
      <c r="AF62" s="112">
        <f>SUM(G62:M62)+SUM(O62:T62)+SUM(V62:AD62)</f>
        <v>10886.6</v>
      </c>
      <c r="AG62" s="113">
        <v>2319</v>
      </c>
      <c r="AH62" s="113">
        <v>7159.042536</v>
      </c>
    </row>
    <row r="63" ht="15" customHeight="1">
      <c r="A63" s="79"/>
      <c r="B63" t="s" s="110">
        <v>114</v>
      </c>
      <c r="C63" s="113">
        <f>SUM(O63:AD63)+D63</f>
        <v>11166</v>
      </c>
      <c r="D63" s="113">
        <f>SUM(G63:M63)</f>
        <v>8390</v>
      </c>
      <c r="E63" s="113">
        <f>C63-D63</f>
        <v>2776</v>
      </c>
      <c r="F63" s="79"/>
      <c r="G63" s="113">
        <v>2365</v>
      </c>
      <c r="H63" s="113">
        <v>1977</v>
      </c>
      <c r="I63" s="113">
        <v>1094</v>
      </c>
      <c r="J63" s="113">
        <v>940</v>
      </c>
      <c r="K63" s="113">
        <v>851</v>
      </c>
      <c r="L63" s="113">
        <v>774</v>
      </c>
      <c r="M63" s="113">
        <v>389</v>
      </c>
      <c r="N63" s="79"/>
      <c r="O63" s="113">
        <v>474</v>
      </c>
      <c r="P63" s="113">
        <v>389</v>
      </c>
      <c r="Q63" s="113">
        <v>264</v>
      </c>
      <c r="R63" s="113">
        <v>235</v>
      </c>
      <c r="S63" s="113">
        <v>226.8</v>
      </c>
      <c r="T63" s="113">
        <v>233</v>
      </c>
      <c r="U63" s="113">
        <v>197</v>
      </c>
      <c r="V63" s="113">
        <v>180.2</v>
      </c>
      <c r="W63" s="113">
        <v>143</v>
      </c>
      <c r="X63" s="113">
        <v>109</v>
      </c>
      <c r="Y63" s="113">
        <v>73</v>
      </c>
      <c r="Z63" s="113">
        <v>66</v>
      </c>
      <c r="AA63" s="113">
        <v>50</v>
      </c>
      <c r="AB63" s="113">
        <v>53</v>
      </c>
      <c r="AC63" s="113">
        <v>43</v>
      </c>
      <c r="AD63" s="113">
        <v>40</v>
      </c>
      <c r="AE63" s="83"/>
      <c r="AF63" s="112">
        <f>SUM(G63:M63)+SUM(O63:T63)+SUM(V63:AD63)</f>
        <v>10969</v>
      </c>
      <c r="AG63" s="113">
        <v>2890</v>
      </c>
      <c r="AH63" s="113">
        <v>7383.570576</v>
      </c>
    </row>
    <row r="64" ht="15" customHeight="1">
      <c r="A64" s="79"/>
      <c r="B64" t="s" s="110">
        <v>115</v>
      </c>
      <c r="C64" s="113">
        <f>SUM(O64:AD64)+D64</f>
        <v>10727</v>
      </c>
      <c r="D64" s="113">
        <f>SUM(G64:M64)</f>
        <v>8059</v>
      </c>
      <c r="E64" s="113">
        <f>C64-D64</f>
        <v>2668</v>
      </c>
      <c r="F64" s="79"/>
      <c r="G64" s="113">
        <v>2281</v>
      </c>
      <c r="H64" s="113">
        <v>1985</v>
      </c>
      <c r="I64" s="113">
        <v>1066</v>
      </c>
      <c r="J64" s="113">
        <v>917</v>
      </c>
      <c r="K64" s="113">
        <v>841</v>
      </c>
      <c r="L64" s="113">
        <v>728</v>
      </c>
      <c r="M64" s="113">
        <v>241</v>
      </c>
      <c r="N64" s="79"/>
      <c r="O64" s="113">
        <v>467</v>
      </c>
      <c r="P64" s="113">
        <v>378</v>
      </c>
      <c r="Q64" s="113">
        <v>256</v>
      </c>
      <c r="R64" s="113">
        <v>225</v>
      </c>
      <c r="S64" s="113">
        <v>223</v>
      </c>
      <c r="T64" s="113">
        <v>199</v>
      </c>
      <c r="U64" s="113">
        <v>188</v>
      </c>
      <c r="V64" s="113">
        <v>177</v>
      </c>
      <c r="W64" s="113">
        <v>140</v>
      </c>
      <c r="X64" s="113">
        <v>106</v>
      </c>
      <c r="Y64" s="113">
        <v>67</v>
      </c>
      <c r="Z64" s="113">
        <v>65</v>
      </c>
      <c r="AA64" s="113">
        <v>46</v>
      </c>
      <c r="AB64" s="113">
        <v>50</v>
      </c>
      <c r="AC64" s="113">
        <v>41</v>
      </c>
      <c r="AD64" s="113">
        <v>40</v>
      </c>
      <c r="AE64" s="83"/>
      <c r="AF64" s="112">
        <f>SUM(G64:M64)+SUM(O64:T64)+SUM(V64:AD64)</f>
        <v>10539</v>
      </c>
      <c r="AG64" s="113">
        <v>2645</v>
      </c>
      <c r="AH64" s="113">
        <v>7175.82544</v>
      </c>
    </row>
    <row r="65" ht="15" customHeight="1">
      <c r="A65" s="79"/>
      <c r="B65" t="s" s="110">
        <v>116</v>
      </c>
      <c r="C65" s="113">
        <f>SUM(O65:AD65)+D65</f>
        <v>11357</v>
      </c>
      <c r="D65" s="113">
        <f>SUM(G65:M65)</f>
        <v>8515</v>
      </c>
      <c r="E65" s="113">
        <f>C65-D65</f>
        <v>2842</v>
      </c>
      <c r="F65" s="79"/>
      <c r="G65" s="113">
        <v>2436</v>
      </c>
      <c r="H65" s="113">
        <v>2132</v>
      </c>
      <c r="I65" s="113">
        <v>1131</v>
      </c>
      <c r="J65" s="113">
        <v>990</v>
      </c>
      <c r="K65" s="113">
        <v>916</v>
      </c>
      <c r="L65" s="113">
        <v>760</v>
      </c>
      <c r="M65" s="113">
        <v>150</v>
      </c>
      <c r="N65" s="79"/>
      <c r="O65" s="113">
        <v>499</v>
      </c>
      <c r="P65" s="113">
        <v>403</v>
      </c>
      <c r="Q65" s="113">
        <v>277</v>
      </c>
      <c r="R65" s="113">
        <v>243</v>
      </c>
      <c r="S65" s="113">
        <v>239</v>
      </c>
      <c r="T65" s="113">
        <v>203</v>
      </c>
      <c r="U65" s="113">
        <v>200</v>
      </c>
      <c r="V65" s="113">
        <v>188</v>
      </c>
      <c r="W65" s="113">
        <v>150</v>
      </c>
      <c r="X65" s="113">
        <v>115</v>
      </c>
      <c r="Y65" s="113">
        <v>66</v>
      </c>
      <c r="Z65" s="113">
        <v>69</v>
      </c>
      <c r="AA65" s="113">
        <v>54</v>
      </c>
      <c r="AB65" s="113">
        <v>53</v>
      </c>
      <c r="AC65" s="113">
        <v>43</v>
      </c>
      <c r="AD65" s="113">
        <v>40</v>
      </c>
      <c r="AE65" s="83"/>
      <c r="AF65" s="112">
        <f>SUM(G65:M65)+SUM(O65:T65)+SUM(V65:AD65)</f>
        <v>11157</v>
      </c>
      <c r="AG65" s="113">
        <v>2432</v>
      </c>
      <c r="AH65" s="113">
        <v>7509.669151999999</v>
      </c>
    </row>
    <row r="66" ht="15" customHeight="1">
      <c r="A66" s="79">
        <v>2012</v>
      </c>
      <c r="B66" t="s" s="110">
        <v>105</v>
      </c>
      <c r="C66" s="113">
        <f>SUM(O66:AD66)+D66</f>
        <v>11738.83133673</v>
      </c>
      <c r="D66" s="113">
        <f>SUM(G66:M66)</f>
        <v>8793.698512999999</v>
      </c>
      <c r="E66" s="113">
        <f>C66-D66</f>
        <v>2945.13282373</v>
      </c>
      <c r="F66" s="114"/>
      <c r="G66" s="113">
        <v>2518.898513</v>
      </c>
      <c r="H66" s="113">
        <v>2212</v>
      </c>
      <c r="I66" s="113">
        <v>1151.6</v>
      </c>
      <c r="J66" s="113">
        <v>1022.5</v>
      </c>
      <c r="K66" s="113">
        <v>959.8</v>
      </c>
      <c r="L66" s="113">
        <v>791.6</v>
      </c>
      <c r="M66" s="113">
        <v>137.3</v>
      </c>
      <c r="N66" s="114"/>
      <c r="O66" s="113">
        <v>531.873</v>
      </c>
      <c r="P66" s="113">
        <v>415.6</v>
      </c>
      <c r="Q66" s="113">
        <v>286.855</v>
      </c>
      <c r="R66" s="113">
        <v>255.086</v>
      </c>
      <c r="S66" s="113">
        <v>247.119</v>
      </c>
      <c r="T66" s="113">
        <v>202.61</v>
      </c>
      <c r="U66" s="113">
        <v>207.005</v>
      </c>
      <c r="V66" s="113">
        <v>194.66082373</v>
      </c>
      <c r="W66" s="113">
        <v>153.579</v>
      </c>
      <c r="X66" s="113">
        <v>115.057</v>
      </c>
      <c r="Y66" s="113">
        <v>68.134</v>
      </c>
      <c r="Z66" s="113">
        <v>72.54000000000001</v>
      </c>
      <c r="AA66" s="113">
        <v>54.93</v>
      </c>
      <c r="AB66" s="113">
        <v>55.517</v>
      </c>
      <c r="AC66" s="113">
        <v>44.555</v>
      </c>
      <c r="AD66" s="113">
        <v>40.012</v>
      </c>
      <c r="AE66" s="83"/>
      <c r="AF66" s="112">
        <f>SUM(G66:M66)+SUM(O66:T66)+SUM(V66:AD66)</f>
        <v>11531.82633673</v>
      </c>
      <c r="AG66" s="113">
        <v>2208</v>
      </c>
      <c r="AH66" s="113">
        <v>7719</v>
      </c>
    </row>
    <row r="67" ht="15" customHeight="1">
      <c r="A67" s="79"/>
      <c r="B67" t="s" s="110">
        <v>106</v>
      </c>
      <c r="C67" s="113">
        <f>SUM(O67:AD67)+D67</f>
        <v>10803.14520889</v>
      </c>
      <c r="D67" s="113">
        <f>SUM(G67:M67)</f>
        <v>8041</v>
      </c>
      <c r="E67" s="113">
        <f>C67-D67</f>
        <v>2762.145208890001</v>
      </c>
      <c r="F67" s="114"/>
      <c r="G67" s="113">
        <v>2269</v>
      </c>
      <c r="H67" s="113">
        <v>1987</v>
      </c>
      <c r="I67" s="113">
        <v>1051</v>
      </c>
      <c r="J67" s="113">
        <v>912</v>
      </c>
      <c r="K67" s="113">
        <v>872</v>
      </c>
      <c r="L67" s="113">
        <v>714</v>
      </c>
      <c r="M67" s="113">
        <v>236</v>
      </c>
      <c r="N67" s="114"/>
      <c r="O67" s="113">
        <v>490.946</v>
      </c>
      <c r="P67" s="113">
        <v>388.6</v>
      </c>
      <c r="Q67" s="113">
        <v>266.667</v>
      </c>
      <c r="R67" s="113">
        <v>240.597</v>
      </c>
      <c r="S67" s="113">
        <v>233.69</v>
      </c>
      <c r="T67" s="113">
        <v>184.47</v>
      </c>
      <c r="U67" s="113">
        <v>192.417</v>
      </c>
      <c r="V67" s="113">
        <v>184.93120889</v>
      </c>
      <c r="W67" s="113">
        <v>152.413</v>
      </c>
      <c r="X67" s="113">
        <v>110.617</v>
      </c>
      <c r="Y67" s="113">
        <v>64.794</v>
      </c>
      <c r="Z67" s="113">
        <v>67.95099999999999</v>
      </c>
      <c r="AA67" s="113">
        <v>52.02</v>
      </c>
      <c r="AB67" s="113">
        <v>49.709</v>
      </c>
      <c r="AC67" s="113">
        <v>42.288</v>
      </c>
      <c r="AD67" s="113">
        <v>40.035</v>
      </c>
      <c r="AE67" s="83"/>
      <c r="AF67" s="112">
        <f>SUM(G67:M67)+SUM(O67:T67)+SUM(V67:AD67)</f>
        <v>10610.72820889</v>
      </c>
      <c r="AG67" s="113">
        <v>1874</v>
      </c>
      <c r="AH67" s="113">
        <v>7398.08552</v>
      </c>
    </row>
    <row r="68" ht="15" customHeight="1">
      <c r="A68" s="79"/>
      <c r="B68" t="s" s="110">
        <v>107</v>
      </c>
      <c r="C68" s="113">
        <f>SUM(O68:AD68)+D68</f>
        <v>12479.82651025</v>
      </c>
      <c r="D68" s="113">
        <f>SUM(G68:M68)</f>
        <v>9430.498206</v>
      </c>
      <c r="E68" s="113">
        <f>C68-D68</f>
        <v>3049.328304250001</v>
      </c>
      <c r="F68" s="79"/>
      <c r="G68" s="113">
        <v>2585.930816</v>
      </c>
      <c r="H68" s="113">
        <v>2267.86739</v>
      </c>
      <c r="I68" s="113">
        <v>1234.043</v>
      </c>
      <c r="J68" s="113">
        <v>1037.225</v>
      </c>
      <c r="K68" s="113">
        <v>997.95</v>
      </c>
      <c r="L68" s="113">
        <v>820.292</v>
      </c>
      <c r="M68" s="113">
        <v>487.19</v>
      </c>
      <c r="N68" s="79"/>
      <c r="O68" s="113">
        <v>560.182</v>
      </c>
      <c r="P68" s="113">
        <v>411.2</v>
      </c>
      <c r="Q68" s="113">
        <v>302.408</v>
      </c>
      <c r="R68" s="113">
        <v>266.592</v>
      </c>
      <c r="S68" s="113">
        <v>254.456</v>
      </c>
      <c r="T68" s="113">
        <v>202.24</v>
      </c>
      <c r="U68" s="113">
        <v>212.78</v>
      </c>
      <c r="V68" s="113">
        <v>200.14030425</v>
      </c>
      <c r="W68" s="113">
        <v>169.501</v>
      </c>
      <c r="X68" s="113">
        <v>123.513</v>
      </c>
      <c r="Y68" s="113">
        <v>72.96599999999999</v>
      </c>
      <c r="Z68" s="113">
        <v>74.518</v>
      </c>
      <c r="AA68" s="113">
        <v>56.6</v>
      </c>
      <c r="AB68" s="113">
        <v>55.595</v>
      </c>
      <c r="AC68" s="113">
        <v>46.507</v>
      </c>
      <c r="AD68" s="113">
        <v>40.13</v>
      </c>
      <c r="AE68" s="83"/>
      <c r="AF68" s="112">
        <f>SUM(G68:M68)+SUM(O68:T68)+SUM(V68:AD68)</f>
        <v>12267.04651025</v>
      </c>
      <c r="AG68" s="113">
        <v>1737</v>
      </c>
      <c r="AH68" s="113">
        <v>8036.743056</v>
      </c>
    </row>
    <row r="69" ht="15" customHeight="1">
      <c r="A69" s="79"/>
      <c r="B69" t="s" s="110">
        <v>108</v>
      </c>
      <c r="C69" s="113">
        <f>SUM(O69:AD69)+D69</f>
        <v>12556.33017485</v>
      </c>
      <c r="D69" s="113">
        <f>SUM(G69:M69)</f>
        <v>9534.590019999998</v>
      </c>
      <c r="E69" s="113">
        <f>C69-D69</f>
        <v>3021.74015485</v>
      </c>
      <c r="F69" s="79"/>
      <c r="G69" s="113">
        <v>2541.69085</v>
      </c>
      <c r="H69" s="113">
        <v>2243.17417</v>
      </c>
      <c r="I69" s="113">
        <v>1239.914</v>
      </c>
      <c r="J69" s="113">
        <v>997.856</v>
      </c>
      <c r="K69" s="113">
        <v>1000.842</v>
      </c>
      <c r="L69" s="113">
        <v>854.694</v>
      </c>
      <c r="M69" s="113">
        <v>656.419</v>
      </c>
      <c r="N69" s="79"/>
      <c r="O69" s="113">
        <v>550.4400000000001</v>
      </c>
      <c r="P69" s="113">
        <v>414.6</v>
      </c>
      <c r="Q69" s="113">
        <v>294.065</v>
      </c>
      <c r="R69" s="113">
        <v>265.919</v>
      </c>
      <c r="S69" s="113">
        <v>247.124</v>
      </c>
      <c r="T69" s="113">
        <v>204.69</v>
      </c>
      <c r="U69" s="113">
        <v>209.715</v>
      </c>
      <c r="V69" s="113">
        <v>192.78715485</v>
      </c>
      <c r="W69" s="113">
        <v>170.289</v>
      </c>
      <c r="X69" s="113">
        <v>123.679</v>
      </c>
      <c r="Y69" s="113">
        <v>73.63800000000001</v>
      </c>
      <c r="Z69" s="113">
        <v>72.971</v>
      </c>
      <c r="AA69" s="113">
        <v>58.09</v>
      </c>
      <c r="AB69" s="113">
        <v>54.026</v>
      </c>
      <c r="AC69" s="113">
        <v>46.533</v>
      </c>
      <c r="AD69" s="113">
        <v>43.174</v>
      </c>
      <c r="AE69" s="83"/>
      <c r="AF69" s="112">
        <f>SUM(G69:M69)+SUM(O69:T69)+SUM(V69:AD69)</f>
        <v>12346.61517485</v>
      </c>
      <c r="AG69" s="113">
        <v>1479</v>
      </c>
      <c r="AH69" s="113">
        <v>7816.297344</v>
      </c>
    </row>
    <row r="70" ht="15" customHeight="1">
      <c r="A70" s="79"/>
      <c r="B70" t="s" s="110">
        <v>109</v>
      </c>
      <c r="C70" s="113">
        <f>SUM(O70:AD70)+D70</f>
        <v>13128.25186436</v>
      </c>
      <c r="D70" s="113">
        <f>SUM(G70:M70)</f>
        <v>9927.8012</v>
      </c>
      <c r="E70" s="113">
        <f>C70-D70</f>
        <v>3200.45066436</v>
      </c>
      <c r="F70" s="79"/>
      <c r="G70" s="113">
        <v>2674.18673</v>
      </c>
      <c r="H70" s="113">
        <v>2258.60357</v>
      </c>
      <c r="I70" s="113">
        <v>1290.0029</v>
      </c>
      <c r="J70" s="113">
        <v>1023.881</v>
      </c>
      <c r="K70" s="113">
        <v>1018.192</v>
      </c>
      <c r="L70" s="113">
        <v>905.885</v>
      </c>
      <c r="M70" s="113">
        <v>757.0500000000001</v>
      </c>
      <c r="N70" s="79"/>
      <c r="O70" s="113">
        <v>574.807</v>
      </c>
      <c r="P70" s="113">
        <v>437.2</v>
      </c>
      <c r="Q70" s="113">
        <v>305.292</v>
      </c>
      <c r="R70" s="113">
        <v>280.429</v>
      </c>
      <c r="S70" s="113">
        <v>253.88</v>
      </c>
      <c r="T70" s="113">
        <v>243.06</v>
      </c>
      <c r="U70" s="113">
        <v>220.64</v>
      </c>
      <c r="V70" s="113">
        <v>198.07766436</v>
      </c>
      <c r="W70" s="113">
        <v>176.28</v>
      </c>
      <c r="X70" s="113">
        <v>127.019</v>
      </c>
      <c r="Y70" s="113">
        <v>92.39100000000001</v>
      </c>
      <c r="Z70" s="113">
        <v>77.211</v>
      </c>
      <c r="AA70" s="113">
        <v>60.6</v>
      </c>
      <c r="AB70" s="113">
        <v>57.028</v>
      </c>
      <c r="AC70" s="113">
        <v>48.805</v>
      </c>
      <c r="AD70" s="113">
        <v>47.731</v>
      </c>
      <c r="AE70" s="83"/>
      <c r="AF70" s="112">
        <f>SUM(G70:M70)+SUM(O70:T70)+SUM(V70:AD70)</f>
        <v>12907.61186436</v>
      </c>
      <c r="AG70" s="113">
        <v>802</v>
      </c>
      <c r="AH70" s="113">
        <v>7983.672792</v>
      </c>
    </row>
    <row r="71" ht="15" customHeight="1">
      <c r="A71" s="79"/>
      <c r="B71" t="s" s="110">
        <v>110</v>
      </c>
      <c r="C71" s="113">
        <f>SUM(O71:AD71)+D71</f>
        <v>12360.25906115</v>
      </c>
      <c r="D71" s="113">
        <f>SUM(G71:M71)</f>
        <v>9303.705467000002</v>
      </c>
      <c r="E71" s="113">
        <f>C71-D71</f>
        <v>3056.55359415</v>
      </c>
      <c r="F71" s="79"/>
      <c r="G71" s="113">
        <v>2556.861367</v>
      </c>
      <c r="H71" s="113">
        <v>2046.0641</v>
      </c>
      <c r="I71" s="113">
        <v>1221.683</v>
      </c>
      <c r="J71" s="113">
        <v>983.707</v>
      </c>
      <c r="K71" s="113">
        <v>921.138</v>
      </c>
      <c r="L71" s="113">
        <v>869.423</v>
      </c>
      <c r="M71" s="113">
        <v>704.829</v>
      </c>
      <c r="N71" s="79"/>
      <c r="O71" s="113">
        <v>543.051</v>
      </c>
      <c r="P71" s="113">
        <v>424.8</v>
      </c>
      <c r="Q71" s="113">
        <v>290.0480000000001</v>
      </c>
      <c r="R71" s="113">
        <v>254.51</v>
      </c>
      <c r="S71" s="113">
        <v>241.014</v>
      </c>
      <c r="T71" s="113">
        <v>257.77</v>
      </c>
      <c r="U71" s="113">
        <v>211.594</v>
      </c>
      <c r="V71" s="113">
        <v>190.11359415</v>
      </c>
      <c r="W71" s="113">
        <v>164.68</v>
      </c>
      <c r="X71" s="113">
        <v>118.654</v>
      </c>
      <c r="Y71" s="113">
        <v>90.71299999999999</v>
      </c>
      <c r="Z71" s="113">
        <v>73</v>
      </c>
      <c r="AA71" s="113">
        <v>55.7</v>
      </c>
      <c r="AB71" s="113">
        <v>51.865</v>
      </c>
      <c r="AC71" s="113">
        <v>45.951</v>
      </c>
      <c r="AD71" s="113">
        <v>43.09</v>
      </c>
      <c r="AE71" s="83"/>
      <c r="AF71" s="112">
        <f>SUM(G71:M71)+SUM(O71:T71)+SUM(V71:AD71)</f>
        <v>12148.66506115</v>
      </c>
      <c r="AG71" s="113">
        <v>131</v>
      </c>
      <c r="AH71" s="113">
        <v>7564.100192</v>
      </c>
    </row>
    <row r="72" ht="15" customHeight="1">
      <c r="A72" s="79"/>
      <c r="B72" t="s" s="110">
        <v>111</v>
      </c>
      <c r="C72" s="113">
        <f>SUM(O72:AD72)+D72</f>
        <v>12054.23008734</v>
      </c>
      <c r="D72" s="113">
        <f>SUM(G72:M72)</f>
        <v>9005.922408999999</v>
      </c>
      <c r="E72" s="113">
        <f>C72-D72</f>
        <v>3048.307678340001</v>
      </c>
      <c r="F72" s="79"/>
      <c r="G72" s="113">
        <v>2555.722309</v>
      </c>
      <c r="H72" s="113">
        <v>1946.2571</v>
      </c>
      <c r="I72" s="113">
        <v>1149.48</v>
      </c>
      <c r="J72" s="113">
        <v>976.078</v>
      </c>
      <c r="K72" s="113">
        <v>882.413</v>
      </c>
      <c r="L72" s="113">
        <v>867.878</v>
      </c>
      <c r="M72" s="113">
        <v>628.0939999999999</v>
      </c>
      <c r="N72" s="79"/>
      <c r="O72" s="113">
        <v>542.696</v>
      </c>
      <c r="P72" s="113">
        <v>432.2</v>
      </c>
      <c r="Q72" s="113">
        <v>281.705</v>
      </c>
      <c r="R72" s="113">
        <v>248.17</v>
      </c>
      <c r="S72" s="113">
        <v>240.976</v>
      </c>
      <c r="T72" s="113">
        <v>269.83</v>
      </c>
      <c r="U72" s="113">
        <v>212.955</v>
      </c>
      <c r="V72" s="113">
        <v>189.58867834</v>
      </c>
      <c r="W72" s="113">
        <v>160.155</v>
      </c>
      <c r="X72" s="113">
        <v>117.453</v>
      </c>
      <c r="Y72" s="113">
        <v>82.785</v>
      </c>
      <c r="Z72" s="113">
        <v>72.489</v>
      </c>
      <c r="AA72" s="113">
        <v>58.3</v>
      </c>
      <c r="AB72" s="113">
        <v>50.434</v>
      </c>
      <c r="AC72" s="113">
        <v>45.983</v>
      </c>
      <c r="AD72" s="113">
        <v>42.588</v>
      </c>
      <c r="AE72" s="83"/>
      <c r="AF72" s="112">
        <f>SUM(G72:M72)+SUM(O72:T72)+SUM(V72:AD72)</f>
        <v>11841.27508734</v>
      </c>
      <c r="AG72" s="113">
        <v>195</v>
      </c>
      <c r="AH72" s="113">
        <v>7522.82332</v>
      </c>
    </row>
    <row r="73" ht="15" customHeight="1">
      <c r="A73" s="79"/>
      <c r="B73" t="s" s="110">
        <v>112</v>
      </c>
      <c r="C73" s="113">
        <f>SUM(O73:AD73)+D73</f>
        <v>11580.25486437</v>
      </c>
      <c r="D73" s="113">
        <f>SUM(G73:M73)</f>
        <v>8624.482311</v>
      </c>
      <c r="E73" s="113">
        <f>C73-D73</f>
        <v>2955.77255337</v>
      </c>
      <c r="F73" s="79"/>
      <c r="G73" s="113">
        <v>2462.489581</v>
      </c>
      <c r="H73" s="113">
        <v>1859.44973</v>
      </c>
      <c r="I73" s="113">
        <v>1094.581</v>
      </c>
      <c r="J73" s="113">
        <v>948.322</v>
      </c>
      <c r="K73" s="113">
        <v>835.768</v>
      </c>
      <c r="L73" s="113">
        <v>860.668</v>
      </c>
      <c r="M73" s="113">
        <v>563.204</v>
      </c>
      <c r="N73" s="79"/>
      <c r="O73" s="113">
        <v>520.171</v>
      </c>
      <c r="P73" s="113">
        <v>420.9</v>
      </c>
      <c r="Q73" s="113">
        <v>268.212</v>
      </c>
      <c r="R73" s="113">
        <v>234.81</v>
      </c>
      <c r="S73" s="113">
        <v>236.074</v>
      </c>
      <c r="T73" s="113">
        <v>277.32</v>
      </c>
      <c r="U73" s="113">
        <v>206.96</v>
      </c>
      <c r="V73" s="113">
        <v>187.25655337</v>
      </c>
      <c r="W73" s="113">
        <v>150.507</v>
      </c>
      <c r="X73" s="113">
        <v>115.834</v>
      </c>
      <c r="Y73" s="113">
        <v>75.608</v>
      </c>
      <c r="Z73" s="113">
        <v>71.29300000000001</v>
      </c>
      <c r="AA73" s="113">
        <v>56.8</v>
      </c>
      <c r="AB73" s="113">
        <v>49.14</v>
      </c>
      <c r="AC73" s="113">
        <v>44.677</v>
      </c>
      <c r="AD73" s="113">
        <v>40.21</v>
      </c>
      <c r="AE73" s="83"/>
      <c r="AF73" s="112">
        <f>SUM(G73:M73)+SUM(O73:T73)+SUM(V73:AD73)</f>
        <v>11373.29486437</v>
      </c>
      <c r="AG73" s="113">
        <v>1218</v>
      </c>
      <c r="AH73" s="113">
        <v>7440.269576</v>
      </c>
    </row>
    <row r="74" ht="15" customHeight="1">
      <c r="A74" s="79"/>
      <c r="B74" t="s" s="110">
        <v>113</v>
      </c>
      <c r="C74" s="113">
        <f>SUM(O74:AD74)+D74</f>
        <v>10895.0781484</v>
      </c>
      <c r="D74" s="113">
        <f>SUM(G74:M74)</f>
        <v>8126.335675</v>
      </c>
      <c r="E74" s="113">
        <f>C74-D74</f>
        <v>2768.7424734</v>
      </c>
      <c r="F74" s="79"/>
      <c r="G74" s="113">
        <v>2342.466785</v>
      </c>
      <c r="H74" s="113">
        <v>1769.60489</v>
      </c>
      <c r="I74" s="113">
        <v>1027.013</v>
      </c>
      <c r="J74" s="113">
        <v>907.348</v>
      </c>
      <c r="K74" s="113">
        <v>810.016</v>
      </c>
      <c r="L74" s="113">
        <v>809.889</v>
      </c>
      <c r="M74" s="113">
        <v>459.998</v>
      </c>
      <c r="N74" s="79"/>
      <c r="O74" s="113">
        <v>486.712</v>
      </c>
      <c r="P74" s="113">
        <v>391.6</v>
      </c>
      <c r="Q74" s="113">
        <v>248.539</v>
      </c>
      <c r="R74" s="113">
        <v>225.862</v>
      </c>
      <c r="S74" s="113">
        <v>221.988</v>
      </c>
      <c r="T74" s="113">
        <v>258.78</v>
      </c>
      <c r="U74" s="113">
        <v>192.152</v>
      </c>
      <c r="V74" s="113">
        <v>176.5314734</v>
      </c>
      <c r="W74" s="113">
        <v>137.975</v>
      </c>
      <c r="X74" s="113">
        <v>111.118</v>
      </c>
      <c r="Y74" s="113">
        <v>68.605</v>
      </c>
      <c r="Z74" s="113">
        <v>67.47</v>
      </c>
      <c r="AA74" s="113">
        <v>52.8</v>
      </c>
      <c r="AB74" s="113">
        <v>45.486</v>
      </c>
      <c r="AC74" s="113">
        <v>42.937</v>
      </c>
      <c r="AD74" s="113">
        <v>40.187</v>
      </c>
      <c r="AE74" s="83"/>
      <c r="AF74" s="112">
        <f>SUM(G74:M74)+SUM(O74:T74)+SUM(V74:AD74)</f>
        <v>10702.9261484</v>
      </c>
      <c r="AG74" s="113">
        <v>2436</v>
      </c>
      <c r="AH74" s="113">
        <v>7116</v>
      </c>
    </row>
    <row r="75" ht="15" customHeight="1">
      <c r="A75" s="79"/>
      <c r="B75" t="s" s="110">
        <v>114</v>
      </c>
      <c r="C75" s="113">
        <f>SUM(O75:AD75)+D75</f>
        <v>11032.29957796</v>
      </c>
      <c r="D75" s="113">
        <f>SUM(G75:M75)</f>
        <v>8235.188249000001</v>
      </c>
      <c r="E75" s="113">
        <f>C75-D75</f>
        <v>2797.111328960002</v>
      </c>
      <c r="F75" s="79"/>
      <c r="G75" s="113">
        <v>2379.073759</v>
      </c>
      <c r="H75" s="113">
        <v>1898.68449</v>
      </c>
      <c r="I75" s="113">
        <v>1024.232</v>
      </c>
      <c r="J75" s="113">
        <v>931.326</v>
      </c>
      <c r="K75" s="113">
        <v>836.736</v>
      </c>
      <c r="L75" s="113">
        <v>790.01</v>
      </c>
      <c r="M75" s="113">
        <v>375.126</v>
      </c>
      <c r="N75" s="79"/>
      <c r="O75" s="113">
        <v>501.808</v>
      </c>
      <c r="P75" s="113">
        <v>394.6</v>
      </c>
      <c r="Q75" s="113">
        <v>259.148</v>
      </c>
      <c r="R75" s="113">
        <v>233.222</v>
      </c>
      <c r="S75" s="113">
        <v>226.65</v>
      </c>
      <c r="T75" s="113">
        <v>236.22</v>
      </c>
      <c r="U75" s="113">
        <v>195.904</v>
      </c>
      <c r="V75" s="113">
        <v>178.91432896</v>
      </c>
      <c r="W75" s="113">
        <v>139.458</v>
      </c>
      <c r="X75" s="113">
        <v>112.357</v>
      </c>
      <c r="Y75" s="113">
        <v>69.514</v>
      </c>
      <c r="Z75" s="113">
        <v>67.63500000000001</v>
      </c>
      <c r="AA75" s="113">
        <v>53</v>
      </c>
      <c r="AB75" s="113">
        <v>45.113</v>
      </c>
      <c r="AC75" s="113">
        <v>43.396</v>
      </c>
      <c r="AD75" s="113">
        <v>40.172</v>
      </c>
      <c r="AE75" s="83"/>
      <c r="AF75" s="112">
        <f>SUM(G75:M75)+SUM(O75:T75)+SUM(V75:AD75)</f>
        <v>10836.39557796</v>
      </c>
      <c r="AG75" s="113">
        <v>2994</v>
      </c>
      <c r="AH75" s="113">
        <v>7378.581064</v>
      </c>
    </row>
    <row r="76" ht="15" customHeight="1">
      <c r="A76" s="79"/>
      <c r="B76" t="s" s="110">
        <v>115</v>
      </c>
      <c r="C76" s="113">
        <f>SUM(O76:AD76)+D76</f>
        <v>10600.39925279</v>
      </c>
      <c r="D76" s="113">
        <f>SUM(G76:M76)</f>
        <v>7927.315640999999</v>
      </c>
      <c r="E76" s="113">
        <f>C76-D76</f>
        <v>2673.08361179</v>
      </c>
      <c r="F76" s="79"/>
      <c r="G76" s="113">
        <v>2304.195411</v>
      </c>
      <c r="H76" s="113">
        <v>1915.53323</v>
      </c>
      <c r="I76" s="113">
        <v>1002.911</v>
      </c>
      <c r="J76" s="113">
        <v>914.355</v>
      </c>
      <c r="K76" s="113">
        <v>825.623</v>
      </c>
      <c r="L76" s="113">
        <v>730.167</v>
      </c>
      <c r="M76" s="113">
        <v>234.531</v>
      </c>
      <c r="N76" s="79"/>
      <c r="O76" s="113">
        <v>485.191</v>
      </c>
      <c r="P76" s="113">
        <v>382.6</v>
      </c>
      <c r="Q76" s="113">
        <v>249.26</v>
      </c>
      <c r="R76" s="113">
        <v>221.373</v>
      </c>
      <c r="S76" s="113">
        <v>222.905</v>
      </c>
      <c r="T76" s="113">
        <v>200.98</v>
      </c>
      <c r="U76" s="113">
        <v>188.289</v>
      </c>
      <c r="V76" s="113">
        <v>175.38561179</v>
      </c>
      <c r="W76" s="113">
        <v>135.563</v>
      </c>
      <c r="X76" s="113">
        <v>108.322</v>
      </c>
      <c r="Y76" s="113">
        <v>62.548</v>
      </c>
      <c r="Z76" s="113">
        <v>65.48399999999999</v>
      </c>
      <c r="AA76" s="113">
        <v>50.69</v>
      </c>
      <c r="AB76" s="113">
        <v>43.625</v>
      </c>
      <c r="AC76" s="113">
        <v>40.737</v>
      </c>
      <c r="AD76" s="113">
        <v>40.131</v>
      </c>
      <c r="AE76" s="83"/>
      <c r="AF76" s="112">
        <f>SUM(G76:M76)+SUM(O76:T76)+SUM(V76:AD76)</f>
        <v>10412.11025279</v>
      </c>
      <c r="AG76" s="113">
        <v>2848</v>
      </c>
      <c r="AH76" s="113">
        <v>7261.100736</v>
      </c>
    </row>
    <row r="77" ht="15" customHeight="1">
      <c r="A77" s="79"/>
      <c r="B77" t="s" s="110">
        <v>116</v>
      </c>
      <c r="C77" s="113">
        <f>SUM(O77:AD77)+D77</f>
        <v>11154.58663527</v>
      </c>
      <c r="D77" s="113">
        <f>SUM(G77:M77)</f>
        <v>8341.869117</v>
      </c>
      <c r="E77" s="113">
        <f>C77-D77</f>
        <v>2812.717518269999</v>
      </c>
      <c r="F77" s="79"/>
      <c r="G77" s="113">
        <v>2446.762607</v>
      </c>
      <c r="H77" s="113">
        <v>2060.12051</v>
      </c>
      <c r="I77" s="113">
        <v>1070.376</v>
      </c>
      <c r="J77" s="113">
        <v>982.985</v>
      </c>
      <c r="K77" s="113">
        <v>885.01</v>
      </c>
      <c r="L77" s="113">
        <v>762.612</v>
      </c>
      <c r="M77" s="113">
        <v>134.003</v>
      </c>
      <c r="N77" s="79"/>
      <c r="O77" s="113">
        <v>513.271</v>
      </c>
      <c r="P77" s="113">
        <v>401.8</v>
      </c>
      <c r="Q77" s="113">
        <v>266.873</v>
      </c>
      <c r="R77" s="113">
        <v>237.634</v>
      </c>
      <c r="S77" s="113">
        <v>235.291</v>
      </c>
      <c r="T77" s="113">
        <v>205.41</v>
      </c>
      <c r="U77" s="113">
        <v>195.72</v>
      </c>
      <c r="V77" s="113">
        <v>185.64751827</v>
      </c>
      <c r="W77" s="113">
        <v>144.29</v>
      </c>
      <c r="X77" s="113">
        <v>114.619</v>
      </c>
      <c r="Y77" s="113">
        <v>62.014</v>
      </c>
      <c r="Z77" s="113">
        <v>68.617</v>
      </c>
      <c r="AA77" s="113">
        <v>54.2</v>
      </c>
      <c r="AB77" s="113">
        <v>44.623</v>
      </c>
      <c r="AC77" s="113">
        <v>42.688</v>
      </c>
      <c r="AD77" s="113">
        <v>40.02</v>
      </c>
      <c r="AE77" s="83"/>
      <c r="AF77" s="112">
        <f>SUM(G77:M77)+SUM(O77:T77)+SUM(V77:AD77)</f>
        <v>10958.86663527</v>
      </c>
      <c r="AG77" s="113">
        <v>2595</v>
      </c>
      <c r="AH77" s="113">
        <v>7629.871032</v>
      </c>
    </row>
    <row r="78" ht="15" customHeight="1">
      <c r="A78" s="79">
        <v>2013</v>
      </c>
      <c r="B78" t="s" s="110">
        <v>105</v>
      </c>
      <c r="C78" s="113">
        <f>SUM(O78:AD78)+D78</f>
        <v>11505.83402421</v>
      </c>
      <c r="D78" s="113">
        <f>SUM(G78:M78)</f>
        <v>8601.757878</v>
      </c>
      <c r="E78" s="113">
        <f>C78-D78</f>
        <v>2904.07614621</v>
      </c>
      <c r="F78" s="114"/>
      <c r="G78" s="113">
        <v>2535.364878</v>
      </c>
      <c r="H78" s="113">
        <v>2107.7</v>
      </c>
      <c r="I78" s="113">
        <v>1090.77</v>
      </c>
      <c r="J78" s="113">
        <v>1021.434</v>
      </c>
      <c r="K78" s="113">
        <v>934.836</v>
      </c>
      <c r="L78" s="113">
        <v>782.388</v>
      </c>
      <c r="M78" s="113">
        <v>129.265</v>
      </c>
      <c r="N78" s="114"/>
      <c r="O78" s="113">
        <v>528.225</v>
      </c>
      <c r="P78" s="113">
        <v>415.1</v>
      </c>
      <c r="Q78" s="113">
        <v>277.688</v>
      </c>
      <c r="R78" s="113">
        <v>249.965</v>
      </c>
      <c r="S78" s="113">
        <v>245.09</v>
      </c>
      <c r="T78" s="113">
        <v>204.8906</v>
      </c>
      <c r="U78" s="113">
        <v>202.393</v>
      </c>
      <c r="V78" s="113">
        <v>193.37354621</v>
      </c>
      <c r="W78" s="113">
        <v>149.666</v>
      </c>
      <c r="X78" s="113">
        <v>116.206</v>
      </c>
      <c r="Y78" s="113">
        <v>64.989</v>
      </c>
      <c r="Z78" s="113">
        <v>71.187</v>
      </c>
      <c r="AA78" s="113">
        <v>54.8</v>
      </c>
      <c r="AB78" s="113">
        <v>46.334</v>
      </c>
      <c r="AC78" s="113">
        <v>44.155</v>
      </c>
      <c r="AD78" s="113">
        <v>40.014</v>
      </c>
      <c r="AE78" s="83"/>
      <c r="AF78" s="112">
        <f>SUM(G78:M78)+SUM(O78:T78)+SUM(V78:AD78)</f>
        <v>11303.44102421</v>
      </c>
      <c r="AG78" s="113">
        <v>2302</v>
      </c>
      <c r="AH78" s="113">
        <v>7760.505528</v>
      </c>
    </row>
    <row r="79" ht="15" customHeight="1">
      <c r="A79" s="79"/>
      <c r="B79" t="s" s="110">
        <v>106</v>
      </c>
      <c r="C79" s="113">
        <f>SUM(O79:AD79)+D79</f>
        <v>10714.60865644</v>
      </c>
      <c r="D79" s="113">
        <f>SUM(G79:M79)</f>
        <v>8027.880405</v>
      </c>
      <c r="E79" s="113">
        <f>C79-D79</f>
        <v>2686.728251439999</v>
      </c>
      <c r="F79" s="114"/>
      <c r="G79" s="113">
        <v>2327.106405</v>
      </c>
      <c r="H79" s="113">
        <v>1926.8</v>
      </c>
      <c r="I79" s="113">
        <v>1007.443</v>
      </c>
      <c r="J79" s="113">
        <v>939.779</v>
      </c>
      <c r="K79" s="113">
        <v>872.251</v>
      </c>
      <c r="L79" s="113">
        <v>724.914</v>
      </c>
      <c r="M79" s="113">
        <v>229.587</v>
      </c>
      <c r="N79" s="114"/>
      <c r="O79" s="113">
        <v>488.777</v>
      </c>
      <c r="P79" s="113">
        <v>379.3</v>
      </c>
      <c r="Q79" s="113">
        <v>257.191</v>
      </c>
      <c r="R79" s="113">
        <v>232.177</v>
      </c>
      <c r="S79" s="113">
        <v>226.606</v>
      </c>
      <c r="T79" s="113">
        <v>185.1914</v>
      </c>
      <c r="U79" s="113">
        <v>186.059</v>
      </c>
      <c r="V79" s="113">
        <v>179.02785144</v>
      </c>
      <c r="W79" s="113">
        <v>140.225</v>
      </c>
      <c r="X79" s="113">
        <v>110.754</v>
      </c>
      <c r="Y79" s="113">
        <v>59.729</v>
      </c>
      <c r="Z79" s="113">
        <v>65.81100000000001</v>
      </c>
      <c r="AA79" s="113">
        <v>52.9</v>
      </c>
      <c r="AB79" s="113">
        <v>41.431</v>
      </c>
      <c r="AC79" s="113">
        <v>40.649</v>
      </c>
      <c r="AD79" s="113">
        <v>40.9</v>
      </c>
      <c r="AE79" s="83"/>
      <c r="AF79" s="112">
        <f>SUM(G79:M79)+SUM(O79:T79)+SUM(V79:AD79)</f>
        <v>10528.54965644</v>
      </c>
      <c r="AG79" s="113">
        <v>1764</v>
      </c>
      <c r="AH79" s="113">
        <v>7148.156328</v>
      </c>
    </row>
    <row r="80" ht="15" customHeight="1">
      <c r="A80" s="79"/>
      <c r="B80" t="s" s="110">
        <v>107</v>
      </c>
      <c r="C80" s="113">
        <f>SUM(O80:AD80)+D80</f>
        <v>12171.82469931</v>
      </c>
      <c r="D80" s="113">
        <f>SUM(G80:M80)</f>
        <v>9180.561188000001</v>
      </c>
      <c r="E80" s="113">
        <f>C80-D80</f>
        <v>2991.263511309999</v>
      </c>
      <c r="F80" s="79"/>
      <c r="G80" s="113">
        <v>2593.517188</v>
      </c>
      <c r="H80" s="113">
        <v>2123.7</v>
      </c>
      <c r="I80" s="113">
        <v>1144.948</v>
      </c>
      <c r="J80" s="113">
        <v>1039.486</v>
      </c>
      <c r="K80" s="113">
        <v>983.6849999999999</v>
      </c>
      <c r="L80" s="113">
        <v>813.082</v>
      </c>
      <c r="M80" s="113">
        <v>482.143</v>
      </c>
      <c r="N80" s="79"/>
      <c r="O80" s="113">
        <v>545.148</v>
      </c>
      <c r="P80" s="113">
        <v>419.2</v>
      </c>
      <c r="Q80" s="113">
        <v>287.061</v>
      </c>
      <c r="R80" s="113">
        <v>262.719</v>
      </c>
      <c r="S80" s="113">
        <v>252.229</v>
      </c>
      <c r="T80" s="113">
        <v>206.1952</v>
      </c>
      <c r="U80" s="113">
        <v>208.418</v>
      </c>
      <c r="V80" s="113">
        <v>198.99031131</v>
      </c>
      <c r="W80" s="113">
        <v>156.362</v>
      </c>
      <c r="X80" s="113">
        <v>122.18</v>
      </c>
      <c r="Y80" s="113">
        <v>67.491</v>
      </c>
      <c r="Z80" s="113">
        <v>73.47799999999999</v>
      </c>
      <c r="AA80" s="113">
        <v>60.7</v>
      </c>
      <c r="AB80" s="113">
        <v>44.274</v>
      </c>
      <c r="AC80" s="113">
        <v>45.816</v>
      </c>
      <c r="AD80" s="113">
        <v>41.002</v>
      </c>
      <c r="AE80" s="83"/>
      <c r="AF80" s="112">
        <f>SUM(G80:M80)+SUM(O80:T80)+SUM(V80:AD80)</f>
        <v>11963.40669931</v>
      </c>
      <c r="AG80" s="113">
        <v>1446</v>
      </c>
      <c r="AH80" s="113">
        <v>8018.145784</v>
      </c>
    </row>
    <row r="81" ht="15" customHeight="1">
      <c r="A81" s="79"/>
      <c r="B81" t="s" s="110">
        <v>108</v>
      </c>
      <c r="C81" s="113">
        <f>SUM(O81:AD81)+D81</f>
        <v>12124.88058546</v>
      </c>
      <c r="D81" s="113">
        <f>SUM(G81:M81)</f>
        <v>9170.398041999999</v>
      </c>
      <c r="E81" s="113">
        <f>C81-D81</f>
        <v>2954.482543459999</v>
      </c>
      <c r="F81" s="79"/>
      <c r="G81" s="113">
        <v>2552.094042</v>
      </c>
      <c r="H81" s="113">
        <v>2092.2</v>
      </c>
      <c r="I81" s="113">
        <v>1145.257</v>
      </c>
      <c r="J81" s="113">
        <v>1013.26</v>
      </c>
      <c r="K81" s="113">
        <v>964.933</v>
      </c>
      <c r="L81" s="113">
        <v>816.893</v>
      </c>
      <c r="M81" s="113">
        <v>585.7610000000001</v>
      </c>
      <c r="N81" s="79"/>
      <c r="O81" s="113">
        <v>537.924</v>
      </c>
      <c r="P81" s="113">
        <v>416.4</v>
      </c>
      <c r="Q81" s="113">
        <v>287.267</v>
      </c>
      <c r="R81" s="113">
        <v>258.796</v>
      </c>
      <c r="S81" s="113">
        <v>246.266</v>
      </c>
      <c r="T81" s="113">
        <v>207.9327</v>
      </c>
      <c r="U81" s="113">
        <v>201.368</v>
      </c>
      <c r="V81" s="113">
        <v>193.96484346</v>
      </c>
      <c r="W81" s="113">
        <v>156.238</v>
      </c>
      <c r="X81" s="113">
        <v>116.2</v>
      </c>
      <c r="Y81" s="113">
        <v>72.105</v>
      </c>
      <c r="Z81" s="113">
        <v>71.018</v>
      </c>
      <c r="AA81" s="113">
        <v>59.7</v>
      </c>
      <c r="AB81" s="113">
        <v>43.055</v>
      </c>
      <c r="AC81" s="113">
        <v>44.901</v>
      </c>
      <c r="AD81" s="113">
        <v>41.347</v>
      </c>
      <c r="AE81" s="83"/>
      <c r="AF81" s="112">
        <f>SUM(G81:M81)+SUM(O81:T81)+SUM(V81:AD81)</f>
        <v>11923.51258546</v>
      </c>
      <c r="AG81" s="113">
        <v>969</v>
      </c>
      <c r="AH81" s="113">
        <v>7824.008408</v>
      </c>
    </row>
    <row r="82" ht="15" customHeight="1">
      <c r="A82" s="79"/>
      <c r="B82" t="s" s="110">
        <v>109</v>
      </c>
      <c r="C82" s="113">
        <f>SUM(O82:AD82)+D82</f>
        <v>12990.82873734</v>
      </c>
      <c r="D82" s="113">
        <f>SUM(G82:M82)</f>
        <v>9857.899191999999</v>
      </c>
      <c r="E82" s="113">
        <f>C82-D82</f>
        <v>3132.929545339999</v>
      </c>
      <c r="F82" s="79"/>
      <c r="G82" s="113">
        <v>2711.887192</v>
      </c>
      <c r="H82" s="113">
        <v>2170</v>
      </c>
      <c r="I82" s="113">
        <v>1271.123</v>
      </c>
      <c r="J82" s="113">
        <v>1081.432</v>
      </c>
      <c r="K82" s="113">
        <v>976.899</v>
      </c>
      <c r="L82" s="113">
        <v>891.362</v>
      </c>
      <c r="M82" s="113">
        <v>755.196</v>
      </c>
      <c r="N82" s="79"/>
      <c r="O82" s="113">
        <v>556.825</v>
      </c>
      <c r="P82" s="113">
        <v>444.3</v>
      </c>
      <c r="Q82" s="113">
        <v>310.751</v>
      </c>
      <c r="R82" s="113">
        <v>273.144</v>
      </c>
      <c r="S82" s="113">
        <v>254.103</v>
      </c>
      <c r="T82" s="113">
        <v>236.8796</v>
      </c>
      <c r="U82" s="113">
        <v>211.556</v>
      </c>
      <c r="V82" s="113">
        <v>201.20594534</v>
      </c>
      <c r="W82" s="113">
        <v>165.824</v>
      </c>
      <c r="X82" s="113">
        <v>119.555</v>
      </c>
      <c r="Y82" s="113">
        <v>86.628</v>
      </c>
      <c r="Z82" s="113">
        <v>73.901</v>
      </c>
      <c r="AA82" s="113">
        <v>60.7</v>
      </c>
      <c r="AB82" s="113">
        <v>45.164</v>
      </c>
      <c r="AC82" s="113">
        <v>46.883</v>
      </c>
      <c r="AD82" s="113">
        <v>45.51</v>
      </c>
      <c r="AE82" s="83"/>
      <c r="AF82" s="112">
        <f>SUM(G82:M82)+SUM(O82:T82)+SUM(V82:AD82)</f>
        <v>12779.27273734</v>
      </c>
      <c r="AG82" s="113">
        <v>580</v>
      </c>
      <c r="AH82" s="113">
        <v>8079.834296</v>
      </c>
    </row>
    <row r="83" ht="15" customHeight="1">
      <c r="A83" s="79"/>
      <c r="B83" t="s" s="110">
        <v>110</v>
      </c>
      <c r="C83" s="113">
        <f>SUM(O83:AD83)+D83</f>
        <v>12224.0490829</v>
      </c>
      <c r="D83" s="113">
        <f>SUM(G83:M83)</f>
        <v>9240.238890999999</v>
      </c>
      <c r="E83" s="113">
        <f>C83-D83</f>
        <v>2983.8101919</v>
      </c>
      <c r="F83" s="79"/>
      <c r="G83" s="113">
        <v>2567.523891</v>
      </c>
      <c r="H83" s="113">
        <v>1972.1</v>
      </c>
      <c r="I83" s="113">
        <v>1212.722</v>
      </c>
      <c r="J83" s="113">
        <v>1017.252</v>
      </c>
      <c r="K83" s="113">
        <v>888.973</v>
      </c>
      <c r="L83" s="113">
        <v>859.7410000000001</v>
      </c>
      <c r="M83" s="113">
        <v>721.927</v>
      </c>
      <c r="N83" s="79"/>
      <c r="O83" s="113">
        <v>528.9400000000001</v>
      </c>
      <c r="P83" s="113">
        <v>430.8</v>
      </c>
      <c r="Q83" s="113">
        <v>287.782</v>
      </c>
      <c r="R83" s="113">
        <v>245.756</v>
      </c>
      <c r="S83" s="113">
        <v>240.051</v>
      </c>
      <c r="T83" s="113">
        <v>255.3756</v>
      </c>
      <c r="U83" s="113">
        <v>199.887</v>
      </c>
      <c r="V83" s="113">
        <v>190.9915919</v>
      </c>
      <c r="W83" s="113">
        <v>158.307</v>
      </c>
      <c r="X83" s="113">
        <v>108.996</v>
      </c>
      <c r="Y83" s="113">
        <v>85.795</v>
      </c>
      <c r="Z83" s="113">
        <v>69.349</v>
      </c>
      <c r="AA83" s="113">
        <v>55.3</v>
      </c>
      <c r="AB83" s="113">
        <v>40.603</v>
      </c>
      <c r="AC83" s="113">
        <v>43.297</v>
      </c>
      <c r="AD83" s="113">
        <v>42.58</v>
      </c>
      <c r="AE83" s="83"/>
      <c r="AF83" s="112">
        <f>SUM(G83:M83)+SUM(O83:T83)+SUM(V83:AD83)</f>
        <v>12024.1620829</v>
      </c>
      <c r="AG83" s="113">
        <v>122</v>
      </c>
      <c r="AH83" s="113">
        <v>7681.58052</v>
      </c>
    </row>
    <row r="84" ht="15" customHeight="1">
      <c r="A84" s="79"/>
      <c r="B84" t="s" s="110">
        <v>111</v>
      </c>
      <c r="C84" s="113">
        <f>SUM(O84:AD84)+D84</f>
        <v>12236.13090303</v>
      </c>
      <c r="D84" s="113">
        <f>SUM(G84:M84)</f>
        <v>9200.607427000001</v>
      </c>
      <c r="E84" s="113">
        <f>C84-D84</f>
        <v>3035.523476029999</v>
      </c>
      <c r="F84" s="79"/>
      <c r="G84" s="113">
        <v>2623.191427</v>
      </c>
      <c r="H84" s="113">
        <v>1911.3</v>
      </c>
      <c r="I84" s="113">
        <v>1177.908</v>
      </c>
      <c r="J84" s="113">
        <v>1049.316</v>
      </c>
      <c r="K84" s="113">
        <v>874.631</v>
      </c>
      <c r="L84" s="113">
        <v>891.98</v>
      </c>
      <c r="M84" s="113">
        <v>672.2810000000001</v>
      </c>
      <c r="N84" s="79"/>
      <c r="O84" s="113">
        <v>537.755</v>
      </c>
      <c r="P84" s="113">
        <v>440.4</v>
      </c>
      <c r="Q84" s="113">
        <v>294.683</v>
      </c>
      <c r="R84" s="113">
        <v>243.931</v>
      </c>
      <c r="S84" s="113">
        <v>241.395</v>
      </c>
      <c r="T84" s="113">
        <v>269.6783</v>
      </c>
      <c r="U84" s="113">
        <v>207.303</v>
      </c>
      <c r="V84" s="113">
        <v>194.07517603</v>
      </c>
      <c r="W84" s="113">
        <v>152.189</v>
      </c>
      <c r="X84" s="113">
        <v>112.685</v>
      </c>
      <c r="Y84" s="113">
        <v>86.38800000000001</v>
      </c>
      <c r="Z84" s="113">
        <v>71.842</v>
      </c>
      <c r="AA84" s="113">
        <v>54.1</v>
      </c>
      <c r="AB84" s="113">
        <v>41.626</v>
      </c>
      <c r="AC84" s="113">
        <v>44.199</v>
      </c>
      <c r="AD84" s="113">
        <v>43.274</v>
      </c>
      <c r="AE84" s="83"/>
      <c r="AF84" s="112">
        <f>SUM(G84:M84)+SUM(O84:T84)+SUM(V84:AD84)</f>
        <v>12028.82790303</v>
      </c>
      <c r="AG84" s="113">
        <v>185</v>
      </c>
      <c r="AH84" s="113">
        <v>7614.902496</v>
      </c>
    </row>
    <row r="85" ht="15" customHeight="1">
      <c r="A85" s="79"/>
      <c r="B85" t="s" s="110">
        <v>112</v>
      </c>
      <c r="C85" s="113">
        <f>SUM(O85:AD85)+D85</f>
        <v>11879.88082456</v>
      </c>
      <c r="D85" s="113">
        <f>SUM(G85:M85)</f>
        <v>8922.151625</v>
      </c>
      <c r="E85" s="113">
        <f>C85-D85</f>
        <v>2957.729199560001</v>
      </c>
      <c r="F85" s="79"/>
      <c r="G85" s="113">
        <v>2563.890985</v>
      </c>
      <c r="H85" s="113">
        <v>1850.89764</v>
      </c>
      <c r="I85" s="113">
        <v>1149.171</v>
      </c>
      <c r="J85" s="113">
        <v>1042.804</v>
      </c>
      <c r="K85" s="113">
        <v>837.853</v>
      </c>
      <c r="L85" s="113">
        <v>867.054</v>
      </c>
      <c r="M85" s="113">
        <v>610.4810000000001</v>
      </c>
      <c r="N85" s="79"/>
      <c r="O85" s="113">
        <v>524.519</v>
      </c>
      <c r="P85" s="113">
        <v>433.8</v>
      </c>
      <c r="Q85" s="113">
        <v>287.267</v>
      </c>
      <c r="R85" s="113">
        <v>232.773</v>
      </c>
      <c r="S85" s="113">
        <v>237.626</v>
      </c>
      <c r="T85" s="113">
        <v>277.2021</v>
      </c>
      <c r="U85" s="113">
        <v>200.726</v>
      </c>
      <c r="V85" s="113">
        <v>192.02109956</v>
      </c>
      <c r="W85" s="113">
        <v>143.574</v>
      </c>
      <c r="X85" s="113">
        <v>110.01</v>
      </c>
      <c r="Y85" s="113">
        <v>75.84</v>
      </c>
      <c r="Z85" s="113">
        <v>68.7</v>
      </c>
      <c r="AA85" s="113">
        <v>51</v>
      </c>
      <c r="AB85" s="113">
        <v>40.392</v>
      </c>
      <c r="AC85" s="113">
        <v>42.278</v>
      </c>
      <c r="AD85" s="113">
        <v>40.001</v>
      </c>
      <c r="AE85" s="83"/>
      <c r="AF85" s="112">
        <f>SUM(G85:M85)+SUM(O85:T85)+SUM(V85:AD85)</f>
        <v>11679.15482456</v>
      </c>
      <c r="AG85" s="113">
        <v>1330</v>
      </c>
      <c r="AH85" s="113">
        <v>7616</v>
      </c>
    </row>
    <row r="86" ht="15" customHeight="1">
      <c r="A86" s="79"/>
      <c r="B86" t="s" s="110">
        <v>113</v>
      </c>
      <c r="C86" s="113">
        <f>SUM(O86:AD86)+D86</f>
        <v>11258.20248734</v>
      </c>
      <c r="D86" s="113">
        <f>SUM(G86:M86)</f>
        <v>8442.784963</v>
      </c>
      <c r="E86" s="113">
        <f>C86-D86</f>
        <v>2815.41752434</v>
      </c>
      <c r="F86" s="79"/>
      <c r="G86" s="113">
        <v>2432.719963</v>
      </c>
      <c r="H86" s="113">
        <v>1784.1</v>
      </c>
      <c r="I86" s="113">
        <v>1094.581</v>
      </c>
      <c r="J86" s="113">
        <v>985.674</v>
      </c>
      <c r="K86" s="113">
        <v>809.491</v>
      </c>
      <c r="L86" s="113">
        <v>822.764</v>
      </c>
      <c r="M86" s="113">
        <v>513.455</v>
      </c>
      <c r="N86" s="79"/>
      <c r="O86" s="113">
        <v>500.111</v>
      </c>
      <c r="P86" s="113">
        <v>407.5</v>
      </c>
      <c r="Q86" s="113">
        <v>267.182</v>
      </c>
      <c r="R86" s="113">
        <v>226.319</v>
      </c>
      <c r="S86" s="113">
        <v>226.003</v>
      </c>
      <c r="T86" s="113">
        <v>262.1478</v>
      </c>
      <c r="U86" s="113">
        <v>191.758</v>
      </c>
      <c r="V86" s="113">
        <v>183.43772434</v>
      </c>
      <c r="W86" s="113">
        <v>134.418</v>
      </c>
      <c r="X86" s="113">
        <v>109.085</v>
      </c>
      <c r="Y86" s="113">
        <v>72.176</v>
      </c>
      <c r="Z86" s="113">
        <v>65.70099999999999</v>
      </c>
      <c r="AA86" s="113">
        <v>49.2</v>
      </c>
      <c r="AB86" s="113">
        <v>39.282</v>
      </c>
      <c r="AC86" s="113">
        <v>41.095</v>
      </c>
      <c r="AD86" s="113">
        <v>40.002</v>
      </c>
      <c r="AE86" s="83"/>
      <c r="AF86" s="112">
        <f>SUM(G86:M86)+SUM(O86:T86)+SUM(V86:AD86)</f>
        <v>11066.44448734</v>
      </c>
      <c r="AG86" s="113">
        <v>2615</v>
      </c>
      <c r="AH86" s="113">
        <v>7180.814952</v>
      </c>
    </row>
    <row r="87" ht="15" customHeight="1">
      <c r="A87" s="79"/>
      <c r="B87" t="s" s="110">
        <v>114</v>
      </c>
      <c r="C87" s="113">
        <f>SUM(O87:AD87)+D87</f>
        <v>11501.39861201</v>
      </c>
      <c r="D87" s="113">
        <f>SUM(G87:M87)</f>
        <v>8647.252316</v>
      </c>
      <c r="E87" s="113">
        <f>C87-D87</f>
        <v>2854.146296010002</v>
      </c>
      <c r="F87" s="79"/>
      <c r="G87" s="113">
        <v>2476.185316</v>
      </c>
      <c r="H87" s="113">
        <v>1957.1</v>
      </c>
      <c r="I87" s="113">
        <v>1120.846</v>
      </c>
      <c r="J87" s="113">
        <v>1010.978</v>
      </c>
      <c r="K87" s="113">
        <v>834.813</v>
      </c>
      <c r="L87" s="113">
        <v>816.4810000000001</v>
      </c>
      <c r="M87" s="113">
        <v>430.849</v>
      </c>
      <c r="N87" s="79"/>
      <c r="O87" s="113">
        <v>515.184</v>
      </c>
      <c r="P87" s="113">
        <v>413.9</v>
      </c>
      <c r="Q87" s="113">
        <v>281.293</v>
      </c>
      <c r="R87" s="113">
        <v>235.306</v>
      </c>
      <c r="S87" s="113">
        <v>229.969</v>
      </c>
      <c r="T87" s="113">
        <v>240.9132</v>
      </c>
      <c r="U87" s="113">
        <v>192.361</v>
      </c>
      <c r="V87" s="113">
        <v>184.64909601</v>
      </c>
      <c r="W87" s="113">
        <v>137.489</v>
      </c>
      <c r="X87" s="113">
        <v>110.983</v>
      </c>
      <c r="Y87" s="113">
        <v>74.73</v>
      </c>
      <c r="Z87" s="113">
        <v>65.126</v>
      </c>
      <c r="AA87" s="115">
        <v>50.3</v>
      </c>
      <c r="AB87" s="115">
        <v>40.177</v>
      </c>
      <c r="AC87" s="113">
        <v>41.765</v>
      </c>
      <c r="AD87" s="113">
        <v>40.001</v>
      </c>
      <c r="AE87" s="83"/>
      <c r="AF87" s="112">
        <f>SUM(G87:M87)+SUM(O87:T87)+SUM(V87:AD87)</f>
        <v>11309.03761201</v>
      </c>
      <c r="AG87" s="113">
        <v>3156</v>
      </c>
      <c r="AH87" s="113">
        <v>7472.9282</v>
      </c>
    </row>
    <row r="88" ht="15" customHeight="1">
      <c r="A88" s="79"/>
      <c r="B88" t="s" s="110">
        <v>115</v>
      </c>
      <c r="C88" s="113">
        <f>SUM(O88:AD88)+D88</f>
        <v>11047.51043761</v>
      </c>
      <c r="D88" s="113">
        <f>SUM(G88:M88)</f>
        <v>8291.162827</v>
      </c>
      <c r="E88" s="113">
        <f>C88-D88</f>
        <v>2756.347610610001</v>
      </c>
      <c r="F88" s="79"/>
      <c r="G88" s="113">
        <v>2388.588827</v>
      </c>
      <c r="H88" s="113">
        <v>1953.8</v>
      </c>
      <c r="I88" s="113">
        <v>1098.907</v>
      </c>
      <c r="J88" s="113">
        <v>969.7</v>
      </c>
      <c r="K88" s="113">
        <v>827.301</v>
      </c>
      <c r="L88" s="113">
        <v>768.174</v>
      </c>
      <c r="M88" s="113">
        <v>284.692</v>
      </c>
      <c r="N88" s="79"/>
      <c r="O88" s="115">
        <v>505.473</v>
      </c>
      <c r="P88" s="115">
        <v>400.6</v>
      </c>
      <c r="Q88" s="115">
        <v>270.581</v>
      </c>
      <c r="R88" s="113">
        <v>227.109</v>
      </c>
      <c r="S88" s="115">
        <v>227.253</v>
      </c>
      <c r="T88" s="115">
        <v>212.3049</v>
      </c>
      <c r="U88" s="115">
        <v>185.434</v>
      </c>
      <c r="V88" s="115">
        <v>181.62071061</v>
      </c>
      <c r="W88" s="115">
        <v>136.779</v>
      </c>
      <c r="X88" s="115">
        <v>111.208</v>
      </c>
      <c r="Y88" s="115">
        <v>65.38200000000001</v>
      </c>
      <c r="Z88" s="115">
        <v>62.797</v>
      </c>
      <c r="AA88" s="115">
        <v>50.5</v>
      </c>
      <c r="AB88" s="115">
        <v>39.392</v>
      </c>
      <c r="AC88" s="115">
        <v>39.914</v>
      </c>
      <c r="AD88" s="115">
        <v>40</v>
      </c>
      <c r="AE88" s="83"/>
      <c r="AF88" s="112">
        <f>SUM(G88:M88)+SUM(O88:T88)+SUM(V88:AD88)</f>
        <v>10862.07643761</v>
      </c>
      <c r="AG88" s="113">
        <v>2961</v>
      </c>
      <c r="AH88" s="113">
        <v>7258.832776</v>
      </c>
    </row>
    <row r="89" ht="15" customHeight="1">
      <c r="A89" s="79"/>
      <c r="B89" t="s" s="110">
        <v>116</v>
      </c>
      <c r="C89" s="113">
        <f>SUM(O89:AD89)+D89</f>
        <v>11674.62881234</v>
      </c>
      <c r="D89" s="113">
        <f>SUM(G89:M89)</f>
        <v>8755.719881000001</v>
      </c>
      <c r="E89" s="113">
        <f>C89-D89</f>
        <v>2918.90893134</v>
      </c>
      <c r="F89" s="79"/>
      <c r="G89" s="113">
        <v>2542.434881</v>
      </c>
      <c r="H89" s="113">
        <v>2124.4</v>
      </c>
      <c r="I89" s="113">
        <v>1177.805</v>
      </c>
      <c r="J89" s="113">
        <v>1036.3</v>
      </c>
      <c r="K89" s="113">
        <v>894.941</v>
      </c>
      <c r="L89" s="113">
        <v>810.095</v>
      </c>
      <c r="M89" s="113">
        <v>169.744</v>
      </c>
      <c r="N89" s="116"/>
      <c r="O89" s="115">
        <v>536.006</v>
      </c>
      <c r="P89" s="115">
        <v>424.1</v>
      </c>
      <c r="Q89" s="115">
        <v>289.739</v>
      </c>
      <c r="R89" s="115">
        <v>245.403</v>
      </c>
      <c r="S89" s="115">
        <v>243.521</v>
      </c>
      <c r="T89" s="115">
        <v>222.4468</v>
      </c>
      <c r="U89" s="115">
        <v>189.742</v>
      </c>
      <c r="V89" s="115">
        <v>193.44613134</v>
      </c>
      <c r="W89" s="115">
        <v>145.555</v>
      </c>
      <c r="X89" s="115">
        <v>116.363</v>
      </c>
      <c r="Y89" s="115">
        <v>67.818</v>
      </c>
      <c r="Z89" s="115">
        <v>67.824</v>
      </c>
      <c r="AA89" s="115">
        <v>52.8</v>
      </c>
      <c r="AB89" s="115">
        <v>42.123</v>
      </c>
      <c r="AC89" s="115">
        <v>42.021</v>
      </c>
      <c r="AD89" s="115">
        <v>40.001</v>
      </c>
      <c r="AE89" s="83"/>
      <c r="AF89" s="112">
        <f>SUM(G89:M89)+SUM(O89:T89)+SUM(V89:AD89)</f>
        <v>11484.88681234</v>
      </c>
      <c r="AG89" s="113">
        <v>2718</v>
      </c>
      <c r="AH89" s="113">
        <v>7615.80968</v>
      </c>
    </row>
    <row r="90" ht="15" customHeight="1">
      <c r="A90" s="79">
        <v>2014</v>
      </c>
      <c r="B90" t="s" s="110">
        <v>105</v>
      </c>
      <c r="C90" s="113">
        <f>SUM(O90:AD90)+D90</f>
        <v>12097.10706488</v>
      </c>
      <c r="D90" s="113">
        <f>SUM(G90:M90)</f>
        <v>9078.901628</v>
      </c>
      <c r="E90" s="113">
        <f>C90-D90</f>
        <v>3018.20543688</v>
      </c>
      <c r="F90" s="83"/>
      <c r="G90" s="113">
        <v>2636.366628</v>
      </c>
      <c r="H90" s="113">
        <v>2234.5</v>
      </c>
      <c r="I90" s="113">
        <v>1214.782</v>
      </c>
      <c r="J90" s="113">
        <v>1073.5</v>
      </c>
      <c r="K90" s="113">
        <v>950.317</v>
      </c>
      <c r="L90" s="113">
        <v>833.4760000000001</v>
      </c>
      <c r="M90" s="113">
        <v>135.96</v>
      </c>
      <c r="N90" s="83"/>
      <c r="O90" s="113">
        <v>554.329</v>
      </c>
      <c r="P90" s="113">
        <v>432.6</v>
      </c>
      <c r="Q90" s="113">
        <v>301.069</v>
      </c>
      <c r="R90" s="113">
        <v>261.261</v>
      </c>
      <c r="S90" s="113">
        <v>252.302</v>
      </c>
      <c r="T90" s="113">
        <v>222.8418</v>
      </c>
      <c r="U90" s="113">
        <v>200.3</v>
      </c>
      <c r="V90" s="113">
        <v>200.19563688</v>
      </c>
      <c r="W90" s="113">
        <v>152.095</v>
      </c>
      <c r="X90" s="113">
        <v>117.223</v>
      </c>
      <c r="Y90" s="113">
        <v>70</v>
      </c>
      <c r="Z90" s="113">
        <v>70.375</v>
      </c>
      <c r="AA90" s="113">
        <v>54.2</v>
      </c>
      <c r="AB90" s="113">
        <v>44.909</v>
      </c>
      <c r="AC90" s="113">
        <v>44.504</v>
      </c>
      <c r="AD90" s="113">
        <v>40.001</v>
      </c>
      <c r="AE90" s="83"/>
      <c r="AF90" s="112">
        <f>SUM(G90:M90)+SUM(O90:T90)+SUM(V90:AD90)</f>
        <v>11896.80706488</v>
      </c>
      <c r="AG90" s="113">
        <v>2473</v>
      </c>
      <c r="AH90" s="113">
        <v>7838</v>
      </c>
    </row>
    <row r="91" ht="15" customHeight="1">
      <c r="A91" s="79"/>
      <c r="B91" t="s" s="110">
        <v>106</v>
      </c>
      <c r="C91" s="113">
        <f>SUM(O91:AD91)+D91</f>
        <v>11283.62427657</v>
      </c>
      <c r="D91" s="113">
        <f>SUM(G91:M91)</f>
        <v>8495.157455</v>
      </c>
      <c r="E91" s="113">
        <f>C91-D91</f>
        <v>2788.46682157</v>
      </c>
      <c r="F91" s="83"/>
      <c r="G91" s="113">
        <v>2430.287455</v>
      </c>
      <c r="H91" s="113">
        <v>2057.6</v>
      </c>
      <c r="I91" s="113">
        <v>1132.176</v>
      </c>
      <c r="J91" s="113">
        <v>979.8</v>
      </c>
      <c r="K91" s="113">
        <v>894.855</v>
      </c>
      <c r="L91" s="113">
        <v>780.019</v>
      </c>
      <c r="M91" s="113">
        <v>220.42</v>
      </c>
      <c r="N91" s="83"/>
      <c r="O91" s="113">
        <v>514.047</v>
      </c>
      <c r="P91" s="113">
        <v>391.6</v>
      </c>
      <c r="Q91" s="113">
        <v>273.98</v>
      </c>
      <c r="R91" s="113">
        <v>244.712</v>
      </c>
      <c r="S91" s="113">
        <v>233.183</v>
      </c>
      <c r="T91" s="113">
        <v>200.7218</v>
      </c>
      <c r="U91" s="113">
        <v>185.5</v>
      </c>
      <c r="V91" s="113">
        <v>185.66102157</v>
      </c>
      <c r="W91" s="113">
        <v>142.837</v>
      </c>
      <c r="X91" s="113">
        <v>111.938</v>
      </c>
      <c r="Y91" s="113">
        <v>66.809</v>
      </c>
      <c r="Z91" s="113">
        <v>65.411</v>
      </c>
      <c r="AA91" s="113">
        <v>49.7</v>
      </c>
      <c r="AB91" s="113">
        <v>41.583</v>
      </c>
      <c r="AC91" s="113">
        <v>40.765</v>
      </c>
      <c r="AD91" s="113">
        <v>40.019</v>
      </c>
      <c r="AE91" s="83"/>
      <c r="AF91" s="112">
        <f>SUM(G91:M91)+SUM(O91:T91)+SUM(V91:AD91)</f>
        <v>11098.12427657</v>
      </c>
      <c r="AG91" s="83"/>
      <c r="AH91" s="83"/>
    </row>
    <row r="92" ht="15" customHeight="1">
      <c r="A92" s="79"/>
      <c r="B92" t="s" s="110">
        <v>107</v>
      </c>
      <c r="C92" s="113">
        <f>SUM(O92:AD92)+D92</f>
        <v>12951.86776814</v>
      </c>
      <c r="D92" s="113">
        <f>SUM(G92:M92)</f>
        <v>9808.33518</v>
      </c>
      <c r="E92" s="113">
        <f>C92-D92</f>
        <v>3143.532588139999</v>
      </c>
      <c r="F92" s="83"/>
      <c r="G92" s="113">
        <v>2734.20218</v>
      </c>
      <c r="H92" s="113">
        <v>2316.7</v>
      </c>
      <c r="I92" s="113">
        <v>1294.607</v>
      </c>
      <c r="J92" s="113">
        <v>1083.8</v>
      </c>
      <c r="K92" s="113">
        <v>1016.336</v>
      </c>
      <c r="L92" s="113">
        <v>877.869</v>
      </c>
      <c r="M92" s="113">
        <v>484.821</v>
      </c>
      <c r="N92" s="83"/>
      <c r="O92" s="113">
        <v>586.542</v>
      </c>
      <c r="P92" s="113">
        <v>437.46</v>
      </c>
      <c r="Q92" s="113">
        <v>301.79</v>
      </c>
      <c r="R92" s="113">
        <v>277.783</v>
      </c>
      <c r="S92" s="113">
        <v>260.553</v>
      </c>
      <c r="T92" s="113">
        <v>225.2822</v>
      </c>
      <c r="U92" s="113">
        <v>209.314</v>
      </c>
      <c r="V92" s="113">
        <v>207.51238814</v>
      </c>
      <c r="W92" s="113">
        <v>165.982</v>
      </c>
      <c r="X92" s="113">
        <v>125.573</v>
      </c>
      <c r="Y92" s="113">
        <v>80.02800000000001</v>
      </c>
      <c r="Z92" s="113">
        <v>74.07299999999999</v>
      </c>
      <c r="AA92" s="113">
        <v>55.8</v>
      </c>
      <c r="AB92" s="113">
        <v>47.236</v>
      </c>
      <c r="AC92" s="113">
        <v>46.56</v>
      </c>
      <c r="AD92" s="113">
        <v>42.044</v>
      </c>
      <c r="AE92" s="83"/>
      <c r="AF92" s="112">
        <f>SUM(G92:M92)+SUM(O92:T92)+SUM(V92:AD92)</f>
        <v>12742.55376814</v>
      </c>
      <c r="AG92" s="83"/>
      <c r="AH92" s="83"/>
    </row>
    <row r="93" ht="15" customHeight="1">
      <c r="A93" s="79"/>
      <c r="B93" t="s" s="110">
        <v>108</v>
      </c>
      <c r="C93" s="113">
        <f>SUM(O93:AD93)+D93</f>
        <v>13104.27992123</v>
      </c>
      <c r="D93" s="113">
        <f>SUM(G93:M93)</f>
        <v>9972.241726</v>
      </c>
      <c r="E93" s="113">
        <f>C93-D93</f>
        <v>3132.038195229999</v>
      </c>
      <c r="F93" s="83"/>
      <c r="G93" s="113">
        <v>2702.652726</v>
      </c>
      <c r="H93" s="113">
        <v>2286.6</v>
      </c>
      <c r="I93" s="113">
        <v>1317.473</v>
      </c>
      <c r="J93" s="113">
        <v>1081.25</v>
      </c>
      <c r="K93" s="113">
        <v>990.856</v>
      </c>
      <c r="L93" s="113">
        <v>875.5</v>
      </c>
      <c r="M93" s="113">
        <v>717.91</v>
      </c>
      <c r="N93" s="83"/>
      <c r="O93" s="113">
        <v>580.349</v>
      </c>
      <c r="P93" s="113">
        <v>434.96</v>
      </c>
      <c r="Q93" s="113">
        <v>315.077</v>
      </c>
      <c r="R93" s="113">
        <v>277.4</v>
      </c>
      <c r="S93" s="113">
        <v>253.543</v>
      </c>
      <c r="T93" s="113">
        <v>227.0773</v>
      </c>
      <c r="U93" s="113">
        <v>203.113</v>
      </c>
      <c r="V93" s="113">
        <v>200.05189523</v>
      </c>
      <c r="W93" s="113">
        <v>165.581</v>
      </c>
      <c r="X93" s="113">
        <v>123.915</v>
      </c>
      <c r="Y93" s="113">
        <v>85.06100000000001</v>
      </c>
      <c r="Z93" s="113">
        <v>72.072</v>
      </c>
      <c r="AA93" s="113">
        <v>55.2</v>
      </c>
      <c r="AB93" s="113">
        <v>46.724</v>
      </c>
      <c r="AC93" s="113">
        <v>46.394</v>
      </c>
      <c r="AD93" s="113">
        <v>45.52</v>
      </c>
      <c r="AE93" s="83"/>
      <c r="AF93" s="112">
        <f>SUM(G93:M93)+SUM(O93:T93)+SUM(V93:AD93)</f>
        <v>12901.16692123</v>
      </c>
      <c r="AG93" s="83"/>
      <c r="AH93" s="83"/>
    </row>
    <row r="94" ht="15" customHeight="1">
      <c r="A94" s="79"/>
      <c r="B94" t="s" s="110">
        <v>109</v>
      </c>
      <c r="C94" s="113">
        <f>SUM(O94:AD94)+D94</f>
        <v>13607.04201956</v>
      </c>
      <c r="D94" s="113">
        <f>SUM(G94:M94)</f>
        <v>10322.983251</v>
      </c>
      <c r="E94" s="113">
        <f>C94-D94</f>
        <v>3284.05876856</v>
      </c>
      <c r="F94" s="83"/>
      <c r="G94" s="113">
        <v>2796.788251</v>
      </c>
      <c r="H94" s="113">
        <v>2287.8</v>
      </c>
      <c r="I94" s="113">
        <v>1373.402</v>
      </c>
      <c r="J94" s="113">
        <v>1093.906</v>
      </c>
      <c r="K94" s="113">
        <v>1001.341</v>
      </c>
      <c r="L94" s="113">
        <v>960.681</v>
      </c>
      <c r="M94" s="113">
        <v>809.0650000000001</v>
      </c>
      <c r="N94" s="83"/>
      <c r="O94" s="113">
        <v>598.582</v>
      </c>
      <c r="P94" s="113">
        <v>457.1</v>
      </c>
      <c r="Q94" s="113">
        <v>323.935</v>
      </c>
      <c r="R94" s="113">
        <v>285.7</v>
      </c>
      <c r="S94" s="113">
        <v>261.047</v>
      </c>
      <c r="T94" s="113">
        <v>265.9807</v>
      </c>
      <c r="U94" s="113">
        <v>209.713</v>
      </c>
      <c r="V94" s="113">
        <v>206.36106856</v>
      </c>
      <c r="W94" s="113">
        <v>173.646</v>
      </c>
      <c r="X94" s="113">
        <v>126.452</v>
      </c>
      <c r="Y94" s="113">
        <v>101.813</v>
      </c>
      <c r="Z94" s="113">
        <v>73.845</v>
      </c>
      <c r="AA94" s="113">
        <v>56.8</v>
      </c>
      <c r="AB94" s="113">
        <v>47.753</v>
      </c>
      <c r="AC94" s="113">
        <v>47.681</v>
      </c>
      <c r="AD94" s="113">
        <v>47.65</v>
      </c>
      <c r="AE94" s="83"/>
      <c r="AF94" s="112">
        <f>SUM(G94:M94)+SUM(O94:T94)+SUM(V94:AD94)</f>
        <v>13397.32901956</v>
      </c>
      <c r="AG94" s="83"/>
      <c r="AH94" s="83"/>
    </row>
    <row r="95" ht="15" customHeight="1">
      <c r="A95" s="79"/>
      <c r="B95" t="s" s="110">
        <v>110</v>
      </c>
      <c r="C95" s="113">
        <f>SUM(O95:AD95)+D95</f>
        <v>12865.64077757</v>
      </c>
      <c r="D95" s="113">
        <f>SUM(G95:M95)</f>
        <v>9707.025952</v>
      </c>
      <c r="E95" s="113">
        <f>C95-D95</f>
        <v>3158.614825569999</v>
      </c>
      <c r="F95" s="83"/>
      <c r="G95" s="113">
        <v>2685.721952</v>
      </c>
      <c r="H95" s="113">
        <v>2086.9</v>
      </c>
      <c r="I95" s="113">
        <v>1277.921</v>
      </c>
      <c r="J95" s="113">
        <v>1045.176</v>
      </c>
      <c r="K95" s="113">
        <v>923.1369999999999</v>
      </c>
      <c r="L95" s="113">
        <v>938.124</v>
      </c>
      <c r="M95" s="113">
        <v>750.046</v>
      </c>
      <c r="N95" s="83"/>
      <c r="O95" s="113">
        <v>570</v>
      </c>
      <c r="P95" s="113">
        <v>441</v>
      </c>
      <c r="Q95" s="113">
        <v>307.867</v>
      </c>
      <c r="R95" s="113">
        <v>260.389</v>
      </c>
      <c r="S95" s="113">
        <v>246.147</v>
      </c>
      <c r="T95" s="113">
        <v>282.5531</v>
      </c>
      <c r="U95" s="113">
        <v>203.095</v>
      </c>
      <c r="V95" s="113">
        <v>198.42972557</v>
      </c>
      <c r="W95" s="113">
        <v>163.019</v>
      </c>
      <c r="X95" s="113">
        <v>121.338</v>
      </c>
      <c r="Y95" s="113">
        <v>101.006</v>
      </c>
      <c r="Z95" s="113">
        <v>72.947</v>
      </c>
      <c r="AA95" s="113">
        <v>54.5</v>
      </c>
      <c r="AB95" s="113">
        <v>44.685</v>
      </c>
      <c r="AC95" s="113">
        <v>45.269</v>
      </c>
      <c r="AD95" s="113">
        <v>46.37</v>
      </c>
      <c r="AE95" s="83"/>
      <c r="AF95" s="112">
        <f>SUM(G95:M95)+SUM(O95:T95)+SUM(V95:AD95)</f>
        <v>12662.54577757</v>
      </c>
      <c r="AG95" s="83"/>
      <c r="AH95" s="83"/>
    </row>
    <row r="96" ht="15" customHeight="1">
      <c r="A96" s="79"/>
      <c r="B96" t="s" s="110">
        <v>111</v>
      </c>
      <c r="C96" s="113">
        <f>SUM(O96:AD96)+D96</f>
        <v>12845.12444739</v>
      </c>
      <c r="D96" s="113">
        <f>SUM(G96:M96)</f>
        <v>9661.639254</v>
      </c>
      <c r="E96" s="113">
        <f>C96-D96</f>
        <v>3183.485193390001</v>
      </c>
      <c r="F96" s="83"/>
      <c r="G96" s="113">
        <v>2723.646254</v>
      </c>
      <c r="H96" s="113">
        <v>2035.3</v>
      </c>
      <c r="I96" s="113">
        <v>1261.956</v>
      </c>
      <c r="J96" s="113">
        <v>1051.2</v>
      </c>
      <c r="K96" s="113">
        <v>920.319</v>
      </c>
      <c r="L96" s="113">
        <v>960.0630000000001</v>
      </c>
      <c r="M96" s="113">
        <v>709.155</v>
      </c>
      <c r="N96" s="83"/>
      <c r="O96" s="113">
        <v>577.9</v>
      </c>
      <c r="P96" s="113">
        <v>447.2</v>
      </c>
      <c r="Q96" s="113">
        <v>307.661</v>
      </c>
      <c r="R96" s="113">
        <v>258.207</v>
      </c>
      <c r="S96" s="113">
        <v>245.398</v>
      </c>
      <c r="T96" s="113">
        <v>292.6735</v>
      </c>
      <c r="U96" s="113">
        <v>209.707</v>
      </c>
      <c r="V96" s="113">
        <v>199.77469339</v>
      </c>
      <c r="W96" s="113">
        <v>160.231</v>
      </c>
      <c r="X96" s="113">
        <v>124.05</v>
      </c>
      <c r="Y96" s="113">
        <v>96.48699999999999</v>
      </c>
      <c r="Z96" s="113">
        <v>73.325</v>
      </c>
      <c r="AA96" s="113">
        <v>52.7</v>
      </c>
      <c r="AB96" s="113">
        <v>44.958</v>
      </c>
      <c r="AC96" s="113">
        <v>46.163</v>
      </c>
      <c r="AD96" s="113">
        <v>47.05</v>
      </c>
      <c r="AE96" s="83"/>
      <c r="AF96" s="112">
        <f>SUM(G96:M96)+SUM(O96:T96)+SUM(V96:AD96)</f>
        <v>12635.41744739</v>
      </c>
      <c r="AG96" s="83"/>
      <c r="AH96" s="83"/>
    </row>
    <row r="97" ht="15" customHeight="1">
      <c r="A97" s="79"/>
      <c r="B97" t="s" s="110">
        <v>112</v>
      </c>
      <c r="C97" s="113">
        <f>SUM(O97:AD97)+D97</f>
        <v>12435.68771792</v>
      </c>
      <c r="D97" s="113">
        <f>SUM(G97:M97)</f>
        <v>9340.370071999998</v>
      </c>
      <c r="E97" s="113">
        <f>C97-D97</f>
        <v>3095.31764592</v>
      </c>
      <c r="F97" s="83"/>
      <c r="G97" s="113">
        <v>2664.877072</v>
      </c>
      <c r="H97" s="113">
        <v>1976.6</v>
      </c>
      <c r="I97" s="113">
        <v>1213.134</v>
      </c>
      <c r="J97" s="113">
        <v>1036.051</v>
      </c>
      <c r="K97" s="113">
        <v>882.872</v>
      </c>
      <c r="L97" s="113">
        <v>939.875</v>
      </c>
      <c r="M97" s="113">
        <v>626.961</v>
      </c>
      <c r="N97" s="83"/>
      <c r="O97" s="113">
        <v>556.457</v>
      </c>
      <c r="P97" s="113">
        <v>440</v>
      </c>
      <c r="Q97" s="113">
        <v>300.245</v>
      </c>
      <c r="R97" s="113">
        <v>247.648</v>
      </c>
      <c r="S97" s="113">
        <v>240.889</v>
      </c>
      <c r="T97" s="113">
        <v>292.0745</v>
      </c>
      <c r="U97" s="113">
        <v>207.193</v>
      </c>
      <c r="V97" s="113">
        <v>197.38514592</v>
      </c>
      <c r="W97" s="113">
        <v>152.954</v>
      </c>
      <c r="X97" s="113">
        <v>121.334</v>
      </c>
      <c r="Y97" s="113">
        <v>89.012</v>
      </c>
      <c r="Z97" s="113">
        <v>71.864</v>
      </c>
      <c r="AA97" s="113">
        <v>49.6</v>
      </c>
      <c r="AB97" s="113">
        <v>43.092</v>
      </c>
      <c r="AC97" s="113">
        <v>45.21</v>
      </c>
      <c r="AD97" s="113">
        <v>40.36</v>
      </c>
      <c r="AE97" s="83"/>
      <c r="AF97" s="112">
        <f>SUM(G97:M97)+SUM(O97:T97)+SUM(V97:AD97)</f>
        <v>12228.49471792</v>
      </c>
      <c r="AG97" s="83"/>
      <c r="AH97" s="83"/>
    </row>
    <row r="98" ht="15" customHeight="1">
      <c r="A98" s="79"/>
      <c r="B98" t="s" s="110">
        <v>113</v>
      </c>
      <c r="C98" s="113">
        <f>SUM(O98:AD98)+D98</f>
        <v>11794.08057255</v>
      </c>
      <c r="D98" s="113">
        <f>SUM(G98:M98)</f>
        <v>8866.288659</v>
      </c>
      <c r="E98" s="113">
        <f>C98-D98</f>
        <v>2927.79191355</v>
      </c>
      <c r="F98" s="83"/>
      <c r="G98" s="113">
        <v>2507.344659</v>
      </c>
      <c r="H98" s="113">
        <v>1917.5</v>
      </c>
      <c r="I98" s="113">
        <v>1181.719</v>
      </c>
      <c r="J98" s="113">
        <v>997.8</v>
      </c>
      <c r="K98" s="113">
        <v>835.066</v>
      </c>
      <c r="L98" s="113">
        <v>891.671</v>
      </c>
      <c r="M98" s="113">
        <v>535.188</v>
      </c>
      <c r="N98" s="83"/>
      <c r="O98" s="113">
        <v>521.8</v>
      </c>
      <c r="P98" s="113">
        <v>409.9</v>
      </c>
      <c r="Q98" s="113">
        <v>287.782</v>
      </c>
      <c r="R98" s="113">
        <v>232.015</v>
      </c>
      <c r="S98" s="113">
        <v>229.675</v>
      </c>
      <c r="T98" s="113">
        <v>278.8223</v>
      </c>
      <c r="U98" s="113">
        <v>194.623</v>
      </c>
      <c r="V98" s="113">
        <v>188.63861355</v>
      </c>
      <c r="W98" s="113">
        <v>143.106</v>
      </c>
      <c r="X98" s="113">
        <v>115.949</v>
      </c>
      <c r="Y98" s="113">
        <v>85.27800000000001</v>
      </c>
      <c r="Z98" s="113">
        <v>67.18899999999999</v>
      </c>
      <c r="AA98" s="113">
        <v>50.2</v>
      </c>
      <c r="AB98" s="113">
        <v>40.257</v>
      </c>
      <c r="AC98" s="113">
        <v>42.287</v>
      </c>
      <c r="AD98" s="113">
        <v>40.27</v>
      </c>
      <c r="AE98" s="83"/>
      <c r="AF98" s="112">
        <f>SUM(G98:M98)+SUM(O98:T98)+SUM(V98:AD98)</f>
        <v>11599.45757255</v>
      </c>
      <c r="AG98" s="83"/>
      <c r="AH98" s="83"/>
    </row>
    <row r="99" ht="15" customHeight="1">
      <c r="A99" s="79"/>
      <c r="B99" t="s" s="110">
        <v>114</v>
      </c>
      <c r="C99" s="113">
        <f>SUM(O99:AD99)+D99</f>
        <v>11858.95217219</v>
      </c>
      <c r="D99" s="113">
        <f>SUM(G99:M99)</f>
        <v>8924.209364</v>
      </c>
      <c r="E99" s="113">
        <f>C99-D99</f>
        <v>2934.74280819</v>
      </c>
      <c r="F99" s="83"/>
      <c r="G99" s="113">
        <v>2537.127364</v>
      </c>
      <c r="H99" s="113">
        <v>2011</v>
      </c>
      <c r="I99" s="113">
        <v>1191.401</v>
      </c>
      <c r="J99" s="113">
        <v>1015.561</v>
      </c>
      <c r="K99" s="113">
        <v>854.542</v>
      </c>
      <c r="L99" s="113">
        <v>867.878</v>
      </c>
      <c r="M99" s="113">
        <v>446.7</v>
      </c>
      <c r="N99" s="83"/>
      <c r="O99" s="113">
        <v>533.9</v>
      </c>
      <c r="P99" s="113">
        <v>410.83</v>
      </c>
      <c r="Q99" s="113">
        <v>288.812</v>
      </c>
      <c r="R99" s="113">
        <v>240.6</v>
      </c>
      <c r="S99" s="113">
        <v>234.311</v>
      </c>
      <c r="T99" s="113">
        <v>254.4605</v>
      </c>
      <c r="U99" s="113">
        <v>197.11</v>
      </c>
      <c r="V99" s="113">
        <v>189.79930819</v>
      </c>
      <c r="W99" s="113">
        <v>146.515</v>
      </c>
      <c r="X99" s="113">
        <v>120.83</v>
      </c>
      <c r="Y99" s="113">
        <v>79.871</v>
      </c>
      <c r="Z99" s="113">
        <v>67.343</v>
      </c>
      <c r="AA99" s="113">
        <v>47</v>
      </c>
      <c r="AB99" s="113">
        <v>40.391</v>
      </c>
      <c r="AC99" s="113">
        <v>42.76</v>
      </c>
      <c r="AD99" s="113">
        <v>40.21</v>
      </c>
      <c r="AE99" s="83"/>
      <c r="AF99" s="112">
        <f>SUM(G99:M99)+SUM(O99:T99)+SUM(V99:AD99)</f>
        <v>11661.84217219</v>
      </c>
      <c r="AG99" s="83"/>
      <c r="AH99" s="83"/>
    </row>
    <row r="100" ht="15" customHeight="1">
      <c r="A100" s="79"/>
      <c r="B100" t="s" s="110">
        <v>115</v>
      </c>
      <c r="C100" s="113">
        <f>SUM(O100:AD100)+D100</f>
        <v>11247.83336224</v>
      </c>
      <c r="D100" s="113">
        <f>SUM(G100:M100)</f>
        <v>8445.121999999999</v>
      </c>
      <c r="E100" s="113">
        <f>C100-D100</f>
        <v>2802.711362239999</v>
      </c>
      <c r="F100" s="83"/>
      <c r="G100" s="113">
        <v>2428.5</v>
      </c>
      <c r="H100" s="113">
        <v>1994</v>
      </c>
      <c r="I100" s="113">
        <v>1153.9</v>
      </c>
      <c r="J100" s="113">
        <v>976.7</v>
      </c>
      <c r="K100" s="113">
        <v>845.322</v>
      </c>
      <c r="L100" s="113">
        <v>802.2</v>
      </c>
      <c r="M100" s="113">
        <v>244.5</v>
      </c>
      <c r="N100" s="83"/>
      <c r="O100" s="113">
        <v>513.7</v>
      </c>
      <c r="P100" s="113">
        <v>395.3</v>
      </c>
      <c r="Q100" s="113">
        <v>271.611</v>
      </c>
      <c r="R100" s="113">
        <v>230.862</v>
      </c>
      <c r="S100" s="113">
        <v>229.938</v>
      </c>
      <c r="T100" s="113">
        <v>219.5</v>
      </c>
      <c r="U100" s="113">
        <v>192.307</v>
      </c>
      <c r="V100" s="113">
        <v>185.76236224</v>
      </c>
      <c r="W100" s="113">
        <v>143.672</v>
      </c>
      <c r="X100" s="113">
        <v>118.835</v>
      </c>
      <c r="Y100" s="113">
        <v>70.42700000000001</v>
      </c>
      <c r="Z100" s="113">
        <v>65.47799999999999</v>
      </c>
      <c r="AA100" s="113">
        <v>45</v>
      </c>
      <c r="AB100" s="113">
        <v>39.179</v>
      </c>
      <c r="AC100" s="113">
        <v>41</v>
      </c>
      <c r="AD100" s="113">
        <v>40.14</v>
      </c>
      <c r="AE100" s="83"/>
      <c r="AF100" s="112">
        <f>SUM(G100:M100)+SUM(O100:T100)+SUM(V100:AD100)</f>
        <v>11055.52636224</v>
      </c>
      <c r="AG100" s="83"/>
      <c r="AH100" s="83"/>
    </row>
    <row r="101" ht="15" customHeight="1">
      <c r="A101" s="79"/>
      <c r="B101" t="s" s="110">
        <v>116</v>
      </c>
      <c r="C101" s="113">
        <f>SUM(O101:AD101)+D101</f>
        <v>11773.854</v>
      </c>
      <c r="D101" s="113">
        <f>SUM(G101:M101)</f>
        <v>8808.852999999999</v>
      </c>
      <c r="E101" s="113">
        <f>C101-D101</f>
        <v>2965.001</v>
      </c>
      <c r="F101" s="83"/>
      <c r="G101" s="113">
        <v>2532</v>
      </c>
      <c r="H101" s="113">
        <v>2139.3</v>
      </c>
      <c r="I101" s="113">
        <v>1220.8</v>
      </c>
      <c r="J101" s="113">
        <v>1033.018</v>
      </c>
      <c r="K101" s="113">
        <v>904</v>
      </c>
      <c r="L101" s="113">
        <v>838.9349999999999</v>
      </c>
      <c r="M101" s="113">
        <v>140.8</v>
      </c>
      <c r="N101" s="83"/>
      <c r="O101" s="113">
        <v>543.7</v>
      </c>
      <c r="P101" s="113">
        <v>417</v>
      </c>
      <c r="Q101" s="113">
        <v>289</v>
      </c>
      <c r="R101" s="113">
        <v>244.611</v>
      </c>
      <c r="S101" s="113">
        <v>244</v>
      </c>
      <c r="T101" s="113">
        <v>228</v>
      </c>
      <c r="U101" s="113">
        <v>202.22</v>
      </c>
      <c r="V101" s="113">
        <v>197.59</v>
      </c>
      <c r="W101" s="113">
        <v>153.8</v>
      </c>
      <c r="X101" s="113">
        <v>128.4</v>
      </c>
      <c r="Y101" s="113">
        <v>72</v>
      </c>
      <c r="Z101" s="113">
        <v>69.77</v>
      </c>
      <c r="AA101" s="113">
        <v>50</v>
      </c>
      <c r="AB101" s="113">
        <v>42</v>
      </c>
      <c r="AC101" s="113">
        <v>42.87</v>
      </c>
      <c r="AD101" s="113">
        <v>40.04</v>
      </c>
      <c r="AE101" s="83"/>
      <c r="AF101" s="112">
        <f>SUM(G101:M101)+SUM(O101:T101)+SUM(V101:AD101)</f>
        <v>11571.634</v>
      </c>
      <c r="AG101" s="83"/>
      <c r="AH101" s="83"/>
    </row>
  </sheetData>
  <mergeCells count="4">
    <mergeCell ref="O2:AD4"/>
    <mergeCell ref="G2:M4"/>
    <mergeCell ref="C2:E4"/>
    <mergeCell ref="C1:A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T97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6719" style="117" customWidth="1"/>
    <col min="2" max="2" width="9" style="117" customWidth="1"/>
    <col min="3" max="3" width="9" style="117" customWidth="1"/>
    <col min="4" max="4" width="9" style="117" customWidth="1"/>
    <col min="5" max="5" width="19.6719" style="117" customWidth="1"/>
    <col min="6" max="6" width="11.3516" style="117" customWidth="1"/>
    <col min="7" max="7" width="8.85156" style="117" customWidth="1"/>
    <col min="8" max="8" width="8.85156" style="117" customWidth="1"/>
    <col min="9" max="9" width="8.85156" style="117" customWidth="1"/>
    <col min="10" max="10" width="8.85156" style="117" customWidth="1"/>
    <col min="11" max="11" width="8.85156" style="117" customWidth="1"/>
    <col min="12" max="12" width="8.85156" style="117" customWidth="1"/>
    <col min="13" max="13" width="8.85156" style="117" customWidth="1"/>
    <col min="14" max="14" width="8.85156" style="117" customWidth="1"/>
    <col min="15" max="15" width="8.85156" style="117" customWidth="1"/>
    <col min="16" max="16" width="8.85156" style="117" customWidth="1"/>
    <col min="17" max="17" width="8.85156" style="117" customWidth="1"/>
    <col min="18" max="18" width="8.85156" style="117" customWidth="1"/>
    <col min="19" max="19" width="8.85156" style="117" customWidth="1"/>
    <col min="20" max="20" width="8.85156" style="117" customWidth="1"/>
    <col min="21" max="256" width="8.85156" style="117" customWidth="1"/>
  </cols>
  <sheetData>
    <row r="1" ht="15" customHeight="1">
      <c r="A1" t="s" s="84">
        <v>117</v>
      </c>
      <c r="B1" t="s" s="82">
        <v>33</v>
      </c>
      <c r="C1" t="s" s="82">
        <v>34</v>
      </c>
      <c r="D1" t="s" s="82">
        <v>35</v>
      </c>
      <c r="E1" t="s" s="82">
        <v>36</v>
      </c>
      <c r="F1" t="s" s="82">
        <v>37</v>
      </c>
      <c r="G1" s="83"/>
      <c r="H1" s="83"/>
      <c r="I1" s="83"/>
      <c r="J1" s="83"/>
      <c r="K1" s="83"/>
      <c r="L1" s="83"/>
      <c r="M1" s="83"/>
      <c r="N1" s="83"/>
      <c r="O1" s="83"/>
      <c r="P1" t="s" s="84">
        <v>38</v>
      </c>
      <c r="Q1" s="83"/>
      <c r="R1" s="83"/>
      <c r="S1" t="s" s="84">
        <v>118</v>
      </c>
      <c r="T1" s="83"/>
    </row>
    <row r="2" ht="15" customHeight="1">
      <c r="A2" s="118">
        <v>39083</v>
      </c>
      <c r="B2" s="119">
        <v>163.2</v>
      </c>
      <c r="C2" s="119">
        <v>677.7</v>
      </c>
      <c r="D2" s="119">
        <v>198</v>
      </c>
      <c r="E2" s="120">
        <v>714</v>
      </c>
      <c r="F2" s="120">
        <v>2862.7</v>
      </c>
      <c r="G2" s="83"/>
      <c r="H2" s="83"/>
      <c r="I2" s="83"/>
      <c r="J2" s="83"/>
      <c r="K2" s="83"/>
      <c r="L2" s="83"/>
      <c r="M2" s="83"/>
      <c r="N2" s="83"/>
      <c r="O2" s="83"/>
      <c r="P2" s="112">
        <v>78.69399999999999</v>
      </c>
      <c r="Q2" s="112"/>
      <c r="R2" s="83"/>
      <c r="S2" s="112">
        <v>68.93600000000001</v>
      </c>
      <c r="T2" s="83"/>
    </row>
    <row r="3" ht="15" customHeight="1">
      <c r="A3" s="118">
        <v>39114</v>
      </c>
      <c r="B3" s="119">
        <v>146.5</v>
      </c>
      <c r="C3" s="119">
        <v>628.5</v>
      </c>
      <c r="D3" s="119">
        <v>186.2</v>
      </c>
      <c r="E3" s="120">
        <v>664.5</v>
      </c>
      <c r="F3" s="120">
        <v>2623.5</v>
      </c>
      <c r="G3" s="83"/>
      <c r="H3" s="83"/>
      <c r="I3" s="83"/>
      <c r="J3" s="83"/>
      <c r="K3" s="83"/>
      <c r="L3" s="83"/>
      <c r="M3" s="83"/>
      <c r="N3" s="83"/>
      <c r="O3" s="83"/>
      <c r="P3" s="112">
        <v>65.343</v>
      </c>
      <c r="Q3" s="112"/>
      <c r="R3" s="83"/>
      <c r="S3" s="112">
        <v>62.069</v>
      </c>
      <c r="T3" s="83"/>
    </row>
    <row r="4" ht="15" customHeight="1">
      <c r="A4" s="118">
        <v>39142</v>
      </c>
      <c r="B4" s="119">
        <v>162.4</v>
      </c>
      <c r="C4" s="119">
        <v>708.3</v>
      </c>
      <c r="D4" s="119">
        <v>216.2</v>
      </c>
      <c r="E4" s="120">
        <v>762</v>
      </c>
      <c r="F4" s="120">
        <v>2928.2</v>
      </c>
      <c r="G4" s="83"/>
      <c r="H4" s="83"/>
      <c r="I4" s="83"/>
      <c r="J4" s="83"/>
      <c r="K4" s="83"/>
      <c r="L4" s="83"/>
      <c r="M4" s="83"/>
      <c r="N4" s="83"/>
      <c r="O4" s="83"/>
      <c r="P4" s="112">
        <v>82.84000000000002</v>
      </c>
      <c r="Q4" s="112"/>
      <c r="R4" s="83"/>
      <c r="S4" s="112">
        <v>64.776</v>
      </c>
      <c r="T4" s="83"/>
    </row>
    <row r="5" ht="15" customHeight="1">
      <c r="A5" s="118">
        <v>39173</v>
      </c>
      <c r="B5" s="119">
        <v>170.6</v>
      </c>
      <c r="C5" s="119">
        <v>689.8</v>
      </c>
      <c r="D5" s="119">
        <v>201.9</v>
      </c>
      <c r="E5" s="120">
        <v>701.9</v>
      </c>
      <c r="F5" s="120">
        <v>2771</v>
      </c>
      <c r="G5" s="83"/>
      <c r="H5" s="83"/>
      <c r="I5" s="83"/>
      <c r="J5" s="83"/>
      <c r="K5" s="83"/>
      <c r="L5" s="83"/>
      <c r="M5" s="83"/>
      <c r="N5" s="83"/>
      <c r="O5" s="83"/>
      <c r="P5" s="112">
        <v>100.662</v>
      </c>
      <c r="Q5" s="112"/>
      <c r="R5" s="83"/>
      <c r="S5" s="112">
        <v>67.48</v>
      </c>
      <c r="T5" s="83"/>
    </row>
    <row r="6" ht="15" customHeight="1">
      <c r="A6" s="118">
        <v>39203</v>
      </c>
      <c r="B6" s="119">
        <v>180.5</v>
      </c>
      <c r="C6" s="119">
        <v>720.4</v>
      </c>
      <c r="D6" s="119">
        <v>219.3</v>
      </c>
      <c r="E6" s="120">
        <v>787.2</v>
      </c>
      <c r="F6" s="120">
        <v>2862.3</v>
      </c>
      <c r="G6" s="83"/>
      <c r="H6" s="83"/>
      <c r="I6" s="83"/>
      <c r="J6" s="83"/>
      <c r="K6" s="83"/>
      <c r="L6" s="83"/>
      <c r="M6" s="83"/>
      <c r="N6" s="83"/>
      <c r="O6" s="83"/>
      <c r="P6" s="112">
        <v>108.603</v>
      </c>
      <c r="Q6" s="112"/>
      <c r="R6" s="83"/>
      <c r="S6" s="112">
        <v>68.29600000000001</v>
      </c>
      <c r="T6" s="83"/>
    </row>
    <row r="7" ht="15" customHeight="1">
      <c r="A7" s="118">
        <v>39234</v>
      </c>
      <c r="B7" s="119">
        <v>158.8</v>
      </c>
      <c r="C7" s="119">
        <v>674.7</v>
      </c>
      <c r="D7" s="119">
        <v>211.7</v>
      </c>
      <c r="E7" s="120">
        <v>734.4</v>
      </c>
      <c r="F7" s="120">
        <v>2704</v>
      </c>
      <c r="G7" s="83"/>
      <c r="H7" s="83"/>
      <c r="I7" s="83"/>
      <c r="J7" s="83"/>
      <c r="K7" s="83"/>
      <c r="L7" s="83"/>
      <c r="M7" s="83"/>
      <c r="N7" s="83"/>
      <c r="O7" s="83"/>
      <c r="P7" s="112">
        <v>92.35900000000002</v>
      </c>
      <c r="Q7" s="112"/>
      <c r="R7" s="83"/>
      <c r="S7" s="112">
        <v>57.73999999999999</v>
      </c>
      <c r="T7" s="83"/>
    </row>
    <row r="8" ht="15" customHeight="1">
      <c r="A8" s="118">
        <v>39264</v>
      </c>
      <c r="B8" s="119">
        <v>155.7</v>
      </c>
      <c r="C8" s="119">
        <v>678.4</v>
      </c>
      <c r="D8" s="119">
        <v>202.1</v>
      </c>
      <c r="E8" s="120">
        <v>726.1</v>
      </c>
      <c r="F8" s="120">
        <v>2734.2</v>
      </c>
      <c r="G8" s="83"/>
      <c r="H8" s="83"/>
      <c r="I8" s="83"/>
      <c r="J8" s="83"/>
      <c r="K8" s="83"/>
      <c r="L8" s="83"/>
      <c r="M8" s="83"/>
      <c r="N8" s="83"/>
      <c r="O8" s="83"/>
      <c r="P8" s="112">
        <v>86.66499999999998</v>
      </c>
      <c r="Q8" s="112"/>
      <c r="R8" s="83"/>
      <c r="S8" s="112">
        <v>53.498</v>
      </c>
      <c r="T8" s="83"/>
    </row>
    <row r="9" ht="15" customHeight="1">
      <c r="A9" s="118">
        <v>39295</v>
      </c>
      <c r="B9" s="119">
        <v>146.4</v>
      </c>
      <c r="C9" s="119">
        <v>695</v>
      </c>
      <c r="D9" s="119">
        <v>209.8</v>
      </c>
      <c r="E9" s="120">
        <v>732.2</v>
      </c>
      <c r="F9" s="120">
        <v>2773.6</v>
      </c>
      <c r="G9" s="83"/>
      <c r="H9" s="83"/>
      <c r="I9" s="83"/>
      <c r="J9" s="83"/>
      <c r="K9" s="83"/>
      <c r="L9" s="83"/>
      <c r="M9" s="83"/>
      <c r="N9" s="83"/>
      <c r="O9" s="83"/>
      <c r="P9" s="112">
        <v>71.69100000000002</v>
      </c>
      <c r="Q9" s="112"/>
      <c r="R9" s="83"/>
      <c r="S9" s="112">
        <v>53.16000000000002</v>
      </c>
      <c r="T9" s="83"/>
    </row>
    <row r="10" ht="15" customHeight="1">
      <c r="A10" s="118">
        <v>39326</v>
      </c>
      <c r="B10" s="119">
        <v>139.2</v>
      </c>
      <c r="C10" s="119">
        <v>656</v>
      </c>
      <c r="D10" s="119">
        <v>191.8</v>
      </c>
      <c r="E10" s="120">
        <v>690</v>
      </c>
      <c r="F10" s="120">
        <v>2664.3</v>
      </c>
      <c r="G10" s="83"/>
      <c r="H10" s="83"/>
      <c r="I10" s="83"/>
      <c r="J10" s="83"/>
      <c r="K10" s="83"/>
      <c r="L10" s="83"/>
      <c r="M10" s="83"/>
      <c r="N10" s="83"/>
      <c r="O10" s="83"/>
      <c r="P10" s="112">
        <v>60.602</v>
      </c>
      <c r="Q10" s="112"/>
      <c r="R10" s="83"/>
      <c r="S10" s="112">
        <v>50.218</v>
      </c>
      <c r="T10" s="83"/>
    </row>
    <row r="11" ht="15" customHeight="1">
      <c r="A11" s="118">
        <v>39356</v>
      </c>
      <c r="B11" s="119">
        <v>150.6</v>
      </c>
      <c r="C11" s="119">
        <v>698</v>
      </c>
      <c r="D11" s="119">
        <v>214.7</v>
      </c>
      <c r="E11" s="120">
        <v>741.9</v>
      </c>
      <c r="F11" s="120">
        <v>2839.8</v>
      </c>
      <c r="G11" s="83"/>
      <c r="H11" s="83"/>
      <c r="I11" s="83"/>
      <c r="J11" s="83"/>
      <c r="K11" s="83"/>
      <c r="L11" s="83"/>
      <c r="M11" s="83"/>
      <c r="N11" s="83"/>
      <c r="O11" s="83"/>
      <c r="P11" s="112">
        <v>54.99699999999999</v>
      </c>
      <c r="Q11" s="112"/>
      <c r="R11" s="83"/>
      <c r="S11" s="112">
        <v>55.84200000000001</v>
      </c>
      <c r="T11" s="83"/>
    </row>
    <row r="12" ht="15" customHeight="1">
      <c r="A12" s="118">
        <v>39387</v>
      </c>
      <c r="B12" s="119">
        <v>145.8</v>
      </c>
      <c r="C12" s="119">
        <v>655.3</v>
      </c>
      <c r="D12" s="119">
        <v>202</v>
      </c>
      <c r="E12" s="120">
        <v>672.5</v>
      </c>
      <c r="F12" s="120">
        <v>2787.9</v>
      </c>
      <c r="G12" s="83"/>
      <c r="H12" s="83"/>
      <c r="I12" s="83"/>
      <c r="J12" s="83"/>
      <c r="K12" s="83"/>
      <c r="L12" s="83"/>
      <c r="M12" s="83"/>
      <c r="N12" s="83"/>
      <c r="O12" s="83"/>
      <c r="P12" s="112">
        <v>52.441</v>
      </c>
      <c r="Q12" s="112"/>
      <c r="R12" s="83"/>
      <c r="S12" s="112">
        <v>55.33200000000001</v>
      </c>
      <c r="T12" s="83"/>
    </row>
    <row r="13" ht="15" customHeight="1">
      <c r="A13" s="118">
        <v>39417</v>
      </c>
      <c r="B13" s="119">
        <v>161.1</v>
      </c>
      <c r="C13" s="119">
        <v>632.7</v>
      </c>
      <c r="D13" s="119">
        <v>207.1</v>
      </c>
      <c r="E13" s="120">
        <v>565.7</v>
      </c>
      <c r="F13" s="120">
        <v>2797.1</v>
      </c>
      <c r="G13" s="83"/>
      <c r="H13" s="121">
        <f>AVERAGE(B2:B13)</f>
        <v>156.7333333333333</v>
      </c>
      <c r="I13" s="121">
        <f>AVERAGE(C2:C13)</f>
        <v>676.2333333333333</v>
      </c>
      <c r="J13" s="121">
        <f>AVERAGE(D2:D13)</f>
        <v>205.0666666666666</v>
      </c>
      <c r="K13" s="121">
        <f>AVERAGE(E2:E13)</f>
        <v>707.6999999999999</v>
      </c>
      <c r="L13" s="121">
        <f>AVERAGE(F2:F13)</f>
        <v>2779.05</v>
      </c>
      <c r="M13" s="83"/>
      <c r="N13" s="83"/>
      <c r="O13" s="83"/>
      <c r="P13" s="112">
        <v>81.239</v>
      </c>
      <c r="Q13" s="112">
        <f>SUM(P2:P13)</f>
        <v>936.136</v>
      </c>
      <c r="R13" s="83"/>
      <c r="S13" s="112">
        <v>66.205</v>
      </c>
      <c r="T13" s="112">
        <f>SUM(S2:S13)</f>
        <v>723.552</v>
      </c>
    </row>
    <row r="14" ht="15" customHeight="1">
      <c r="A14" s="118">
        <v>39448</v>
      </c>
      <c r="B14" s="119">
        <v>171</v>
      </c>
      <c r="C14" s="119">
        <v>680.2</v>
      </c>
      <c r="D14" s="119">
        <v>186.3</v>
      </c>
      <c r="E14" s="120">
        <v>739.8</v>
      </c>
      <c r="F14" s="120">
        <v>2855.7</v>
      </c>
      <c r="G14" s="83"/>
      <c r="H14" s="121">
        <f>AVERAGE(B3:B14)</f>
        <v>157.3833333333333</v>
      </c>
      <c r="I14" s="121">
        <f>AVERAGE(C3:C14)</f>
        <v>676.4416666666666</v>
      </c>
      <c r="J14" s="121">
        <f>AVERAGE(D3:D14)</f>
        <v>204.0916666666667</v>
      </c>
      <c r="K14" s="121">
        <f>AVERAGE(E3:E14)</f>
        <v>709.8499999999999</v>
      </c>
      <c r="L14" s="121">
        <f>AVERAGE(F3:F14)</f>
        <v>2778.466666666667</v>
      </c>
      <c r="M14" s="83"/>
      <c r="N14" s="83"/>
      <c r="O14" s="83"/>
      <c r="P14" s="112">
        <v>75.077</v>
      </c>
      <c r="Q14" s="112">
        <f>SUM(P3:P14)</f>
        <v>932.5190000000001</v>
      </c>
      <c r="R14" s="83"/>
      <c r="S14" s="112">
        <v>49.668</v>
      </c>
      <c r="T14" s="112">
        <f>SUM(S3:S14)</f>
        <v>704.2840000000001</v>
      </c>
    </row>
    <row r="15" ht="15" customHeight="1">
      <c r="A15" s="118">
        <v>39479</v>
      </c>
      <c r="B15" s="119">
        <v>161.2</v>
      </c>
      <c r="C15" s="119">
        <v>656.1</v>
      </c>
      <c r="D15" s="119">
        <v>181.3</v>
      </c>
      <c r="E15" s="120">
        <v>703.5</v>
      </c>
      <c r="F15" s="120">
        <v>2727</v>
      </c>
      <c r="G15" s="83"/>
      <c r="H15" s="121">
        <f>AVERAGE(B4:B15)</f>
        <v>158.6083333333333</v>
      </c>
      <c r="I15" s="121">
        <f>AVERAGE(C4:C15)</f>
        <v>678.7416666666667</v>
      </c>
      <c r="J15" s="121">
        <f>AVERAGE(D4:D15)</f>
        <v>203.6833333333334</v>
      </c>
      <c r="K15" s="121">
        <f>AVERAGE(E4:E15)</f>
        <v>713.1</v>
      </c>
      <c r="L15" s="121">
        <f>AVERAGE(F4:F15)</f>
        <v>2787.091666666667</v>
      </c>
      <c r="M15" s="83"/>
      <c r="N15" s="83"/>
      <c r="O15" s="83"/>
      <c r="P15" s="112">
        <v>75.90500000000003</v>
      </c>
      <c r="Q15" s="112">
        <f>SUM(P4:P15)</f>
        <v>943.0810000000001</v>
      </c>
      <c r="R15" s="83"/>
      <c r="S15" s="112">
        <v>48.43299999999999</v>
      </c>
      <c r="T15" s="112">
        <f>SUM(S4:S15)</f>
        <v>690.6480000000001</v>
      </c>
    </row>
    <row r="16" ht="15" customHeight="1">
      <c r="A16" s="118">
        <v>39508</v>
      </c>
      <c r="B16" s="119">
        <v>165.9</v>
      </c>
      <c r="C16" s="119">
        <v>705.2</v>
      </c>
      <c r="D16" s="119">
        <v>203.1</v>
      </c>
      <c r="E16" s="120">
        <v>726.8</v>
      </c>
      <c r="F16" s="120">
        <v>2817.3</v>
      </c>
      <c r="G16" s="83"/>
      <c r="H16" s="121">
        <f>AVERAGE(B5:B16)</f>
        <v>158.9</v>
      </c>
      <c r="I16" s="121">
        <f>AVERAGE(C5:C16)</f>
        <v>678.4833333333332</v>
      </c>
      <c r="J16" s="121">
        <f>AVERAGE(D5:D16)</f>
        <v>202.5916666666667</v>
      </c>
      <c r="K16" s="121">
        <f>AVERAGE(E5:E16)</f>
        <v>710.1666666666666</v>
      </c>
      <c r="L16" s="121">
        <f>AVERAGE(F5:F16)</f>
        <v>2777.85</v>
      </c>
      <c r="M16" s="83"/>
      <c r="N16" s="83"/>
      <c r="O16" s="83"/>
      <c r="P16" s="112">
        <v>81.36200000000001</v>
      </c>
      <c r="Q16" s="112">
        <f>SUM(P5:P16)</f>
        <v>941.603</v>
      </c>
      <c r="R16" s="83"/>
      <c r="S16" s="112">
        <v>56.684</v>
      </c>
      <c r="T16" s="112">
        <f>SUM(S5:S16)</f>
        <v>682.556</v>
      </c>
    </row>
    <row r="17" ht="15" customHeight="1">
      <c r="A17" s="118">
        <v>39539</v>
      </c>
      <c r="B17" s="119">
        <v>174.1</v>
      </c>
      <c r="C17" s="119">
        <v>699.5</v>
      </c>
      <c r="D17" s="119">
        <v>202.5</v>
      </c>
      <c r="E17" s="120">
        <v>748.8</v>
      </c>
      <c r="F17" s="120">
        <v>2787.7</v>
      </c>
      <c r="G17" s="83"/>
      <c r="H17" s="121">
        <f>AVERAGE(B6:B17)</f>
        <v>159.1916666666667</v>
      </c>
      <c r="I17" s="121">
        <f>AVERAGE(C6:C17)</f>
        <v>679.2916666666666</v>
      </c>
      <c r="J17" s="121">
        <f>AVERAGE(D6:D17)</f>
        <v>202.6416666666667</v>
      </c>
      <c r="K17" s="121">
        <f>AVERAGE(E6:E17)</f>
        <v>714.0749999999999</v>
      </c>
      <c r="L17" s="121">
        <f>AVERAGE(F6:F17)</f>
        <v>2779.241666666667</v>
      </c>
      <c r="M17" s="83"/>
      <c r="N17" s="83"/>
      <c r="O17" s="83"/>
      <c r="P17" s="112">
        <v>85.654</v>
      </c>
      <c r="Q17" s="112">
        <f>SUM(P6:P17)</f>
        <v>926.5950000000001</v>
      </c>
      <c r="R17" s="83"/>
      <c r="S17" s="112">
        <v>58.39299999999999</v>
      </c>
      <c r="T17" s="112">
        <f>SUM(S6:S17)</f>
        <v>673.4690000000001</v>
      </c>
    </row>
    <row r="18" ht="15" customHeight="1">
      <c r="A18" s="118">
        <v>39569</v>
      </c>
      <c r="B18" s="119">
        <v>169.8</v>
      </c>
      <c r="C18" s="119">
        <v>712.1</v>
      </c>
      <c r="D18" s="119">
        <v>209.2</v>
      </c>
      <c r="E18" s="120">
        <v>759.9</v>
      </c>
      <c r="F18" s="120">
        <v>2825.6</v>
      </c>
      <c r="G18" s="83"/>
      <c r="H18" s="121">
        <f>AVERAGE(B7:B18)</f>
        <v>158.3</v>
      </c>
      <c r="I18" s="121">
        <f>AVERAGE(C7:C18)</f>
        <v>678.6</v>
      </c>
      <c r="J18" s="121">
        <f>AVERAGE(D7:D18)</f>
        <v>201.8</v>
      </c>
      <c r="K18" s="121">
        <f>AVERAGE(E7:E18)</f>
        <v>711.8000000000001</v>
      </c>
      <c r="L18" s="121">
        <f>AVERAGE(F7:F18)</f>
        <v>2776.183333333333</v>
      </c>
      <c r="M18" s="83"/>
      <c r="N18" s="83"/>
      <c r="O18" s="83"/>
      <c r="P18" s="112">
        <v>92.21999999999998</v>
      </c>
      <c r="Q18" s="112">
        <f>SUM(P7:P18)</f>
        <v>910.2120000000001</v>
      </c>
      <c r="R18" s="83"/>
      <c r="S18" s="112">
        <v>64.649</v>
      </c>
      <c r="T18" s="112">
        <f>SUM(S7:S18)</f>
        <v>669.822</v>
      </c>
    </row>
    <row r="19" ht="15" customHeight="1">
      <c r="A19" s="118">
        <v>39600</v>
      </c>
      <c r="B19" s="119">
        <v>145.5</v>
      </c>
      <c r="C19" s="119">
        <v>677</v>
      </c>
      <c r="D19" s="119">
        <v>204.7</v>
      </c>
      <c r="E19" s="120">
        <v>707.1</v>
      </c>
      <c r="F19" s="120">
        <v>2680</v>
      </c>
      <c r="G19" s="83"/>
      <c r="H19" s="121">
        <f>AVERAGE(B8:B19)</f>
        <v>157.1916666666667</v>
      </c>
      <c r="I19" s="121">
        <f>AVERAGE(C8:C19)</f>
        <v>678.7916666666666</v>
      </c>
      <c r="J19" s="121">
        <f>AVERAGE(D8:D19)</f>
        <v>201.2166666666666</v>
      </c>
      <c r="K19" s="121">
        <f>AVERAGE(E8:E19)</f>
        <v>709.5250000000001</v>
      </c>
      <c r="L19" s="121">
        <f>AVERAGE(F8:F19)</f>
        <v>2774.183333333333</v>
      </c>
      <c r="M19" s="83"/>
      <c r="N19" s="83"/>
      <c r="O19" s="83"/>
      <c r="P19" s="112">
        <v>75.11</v>
      </c>
      <c r="Q19" s="112">
        <f>SUM(P8:P19)</f>
        <v>892.963</v>
      </c>
      <c r="R19" s="83"/>
      <c r="S19" s="112">
        <v>50.201</v>
      </c>
      <c r="T19" s="112">
        <f>SUM(S8:S19)</f>
        <v>662.2830000000001</v>
      </c>
    </row>
    <row r="20" ht="15" customHeight="1">
      <c r="A20" s="118">
        <v>39630</v>
      </c>
      <c r="B20" s="119">
        <v>152.7</v>
      </c>
      <c r="C20" s="119">
        <v>711.1</v>
      </c>
      <c r="D20" s="119">
        <v>202.9</v>
      </c>
      <c r="E20" s="120">
        <v>745.8</v>
      </c>
      <c r="F20" s="120">
        <v>2719.1</v>
      </c>
      <c r="G20" s="83"/>
      <c r="H20" s="121">
        <f>AVERAGE(B9:B20)</f>
        <v>156.9416666666667</v>
      </c>
      <c r="I20" s="121">
        <f>AVERAGE(C9:C20)</f>
        <v>681.5166666666668</v>
      </c>
      <c r="J20" s="121">
        <f>AVERAGE(D9:D20)</f>
        <v>201.2833333333333</v>
      </c>
      <c r="K20" s="121">
        <f>AVERAGE(E9:E20)</f>
        <v>711.1666666666666</v>
      </c>
      <c r="L20" s="121">
        <f>AVERAGE(F9:F20)</f>
        <v>2772.925</v>
      </c>
      <c r="M20" s="83"/>
      <c r="N20" s="83"/>
      <c r="O20" s="83"/>
      <c r="P20" s="112">
        <v>74.012</v>
      </c>
      <c r="Q20" s="112">
        <f>SUM(P9:P20)</f>
        <v>880.3100000000002</v>
      </c>
      <c r="R20" s="83"/>
      <c r="S20" s="112">
        <v>46.492</v>
      </c>
      <c r="T20" s="112">
        <f>SUM(S9:S20)</f>
        <v>655.277</v>
      </c>
    </row>
    <row r="21" ht="15" customHeight="1">
      <c r="A21" s="118">
        <v>39661</v>
      </c>
      <c r="B21" s="119">
        <v>140.1</v>
      </c>
      <c r="C21" s="119">
        <v>676.6</v>
      </c>
      <c r="D21" s="119">
        <v>199</v>
      </c>
      <c r="E21" s="120">
        <v>704.1</v>
      </c>
      <c r="F21" s="120">
        <v>2627.3</v>
      </c>
      <c r="G21" s="83"/>
      <c r="H21" s="121">
        <f>AVERAGE(B10:B21)</f>
        <v>156.4166666666667</v>
      </c>
      <c r="I21" s="121">
        <f>AVERAGE(C10:C21)</f>
        <v>679.9833333333335</v>
      </c>
      <c r="J21" s="121">
        <f>AVERAGE(D10:D21)</f>
        <v>200.3833333333333</v>
      </c>
      <c r="K21" s="121">
        <f>AVERAGE(E10:E21)</f>
        <v>708.8250000000002</v>
      </c>
      <c r="L21" s="121">
        <f>AVERAGE(F10:F21)</f>
        <v>2760.733333333333</v>
      </c>
      <c r="M21" s="83"/>
      <c r="N21" s="83"/>
      <c r="O21" s="83"/>
      <c r="P21" s="112">
        <v>66.97000000000001</v>
      </c>
      <c r="Q21" s="112">
        <f>SUM(P10:P21)</f>
        <v>875.5890000000002</v>
      </c>
      <c r="R21" s="83"/>
      <c r="S21" s="112">
        <v>41.833</v>
      </c>
      <c r="T21" s="112">
        <f>SUM(S10:S21)</f>
        <v>643.9499999999999</v>
      </c>
    </row>
    <row r="22" ht="15" customHeight="1">
      <c r="A22" s="118">
        <v>39692</v>
      </c>
      <c r="B22" s="119">
        <v>142.3</v>
      </c>
      <c r="C22" s="119">
        <v>677.5</v>
      </c>
      <c r="D22" s="119">
        <v>199.7</v>
      </c>
      <c r="E22" s="120">
        <v>722.9</v>
      </c>
      <c r="F22" s="120">
        <v>2684.9</v>
      </c>
      <c r="G22" s="83"/>
      <c r="H22" s="121">
        <f>AVERAGE(B11:B22)</f>
        <v>156.675</v>
      </c>
      <c r="I22" s="121">
        <f>AVERAGE(C11:C22)</f>
        <v>681.7750000000001</v>
      </c>
      <c r="J22" s="121">
        <f>AVERAGE(D11:D22)</f>
        <v>201.0416666666667</v>
      </c>
      <c r="K22" s="121">
        <f>AVERAGE(E11:E22)</f>
        <v>711.5666666666667</v>
      </c>
      <c r="L22" s="121">
        <f>AVERAGE(F11:F22)</f>
        <v>2762.449999999999</v>
      </c>
      <c r="M22" s="83"/>
      <c r="N22" s="83"/>
      <c r="O22" s="83"/>
      <c r="P22" s="112">
        <v>56.515</v>
      </c>
      <c r="Q22" s="112">
        <f>SUM(P11:P22)</f>
        <v>871.5020000000001</v>
      </c>
      <c r="R22" s="83"/>
      <c r="S22" s="112">
        <v>36.786</v>
      </c>
      <c r="T22" s="112">
        <f>SUM(S11:S22)</f>
        <v>630.518</v>
      </c>
    </row>
    <row r="23" ht="15" customHeight="1">
      <c r="A23" s="118">
        <v>39722</v>
      </c>
      <c r="B23" s="119">
        <v>153.7</v>
      </c>
      <c r="C23" s="119">
        <v>685.2</v>
      </c>
      <c r="D23" s="119">
        <v>205.5</v>
      </c>
      <c r="E23" s="120">
        <v>726.1</v>
      </c>
      <c r="F23" s="120">
        <v>2823</v>
      </c>
      <c r="G23" s="83"/>
      <c r="H23" s="121">
        <f>AVERAGE(B12:B23)</f>
        <v>156.9333333333333</v>
      </c>
      <c r="I23" s="121">
        <f>AVERAGE(C12:C23)</f>
        <v>680.7083333333334</v>
      </c>
      <c r="J23" s="121">
        <f>AVERAGE(D12:D23)</f>
        <v>200.275</v>
      </c>
      <c r="K23" s="121">
        <f>AVERAGE(E12:E23)</f>
        <v>710.25</v>
      </c>
      <c r="L23" s="121">
        <f>AVERAGE(F12:F23)</f>
        <v>2761.05</v>
      </c>
      <c r="M23" s="83"/>
      <c r="N23" s="83"/>
      <c r="O23" s="83"/>
      <c r="P23" s="112">
        <v>58.64800000000001</v>
      </c>
      <c r="Q23" s="112">
        <f>SUM(P12:P23)</f>
        <v>875.153</v>
      </c>
      <c r="R23" s="83"/>
      <c r="S23" s="112">
        <v>43.94600000000001</v>
      </c>
      <c r="T23" s="112">
        <f>SUM(S12:S23)</f>
        <v>618.622</v>
      </c>
    </row>
    <row r="24" ht="15" customHeight="1">
      <c r="A24" s="118">
        <v>39753</v>
      </c>
      <c r="B24" s="119">
        <v>138.7</v>
      </c>
      <c r="C24" s="119">
        <v>637.1</v>
      </c>
      <c r="D24" s="119">
        <v>191.4</v>
      </c>
      <c r="E24" s="120">
        <v>653.7</v>
      </c>
      <c r="F24" s="120">
        <v>2698.9</v>
      </c>
      <c r="G24" s="83"/>
      <c r="H24" s="121">
        <f>AVERAGE(B13:B24)</f>
        <v>156.3416666666667</v>
      </c>
      <c r="I24" s="121">
        <f>AVERAGE(C13:C24)</f>
        <v>679.1916666666667</v>
      </c>
      <c r="J24" s="121">
        <f>AVERAGE(D13:D24)</f>
        <v>199.3916666666667</v>
      </c>
      <c r="K24" s="121">
        <f>AVERAGE(E13:E24)</f>
        <v>708.6833333333334</v>
      </c>
      <c r="L24" s="121">
        <f>AVERAGE(F13:F24)</f>
        <v>2753.633333333333</v>
      </c>
      <c r="M24" s="83"/>
      <c r="N24" s="83"/>
      <c r="O24" s="83"/>
      <c r="P24" s="112">
        <v>47.7</v>
      </c>
      <c r="Q24" s="112">
        <f>SUM(P13:P24)</f>
        <v>870.412</v>
      </c>
      <c r="R24" s="83"/>
      <c r="S24" s="112">
        <v>43.632</v>
      </c>
      <c r="T24" s="112">
        <f>SUM(S13:S24)</f>
        <v>606.922</v>
      </c>
    </row>
    <row r="25" ht="15" customHeight="1">
      <c r="A25" s="118">
        <v>39783</v>
      </c>
      <c r="B25" s="119">
        <v>165.1</v>
      </c>
      <c r="C25" s="119">
        <v>650.6</v>
      </c>
      <c r="D25" s="122">
        <v>215.4</v>
      </c>
      <c r="E25" s="120">
        <v>613.6</v>
      </c>
      <c r="F25" s="120">
        <v>2944.4</v>
      </c>
      <c r="G25" s="83"/>
      <c r="H25" s="121">
        <f>AVERAGE(B14:B25)</f>
        <v>156.675</v>
      </c>
      <c r="I25" s="121">
        <f>AVERAGE(C14:C25)</f>
        <v>680.6833333333335</v>
      </c>
      <c r="J25" s="121">
        <f>AVERAGE(D14:D25)</f>
        <v>200.0833333333334</v>
      </c>
      <c r="K25" s="121">
        <f>AVERAGE(E14:E25)</f>
        <v>712.6750000000001</v>
      </c>
      <c r="L25" s="121">
        <f>AVERAGE(F14:F25)</f>
        <v>2765.908333333333</v>
      </c>
      <c r="M25" s="83"/>
      <c r="N25" s="83"/>
      <c r="O25" s="83"/>
      <c r="P25" s="112">
        <v>83.46199999999999</v>
      </c>
      <c r="Q25" s="112">
        <f>SUM(P14:P25)</f>
        <v>872.6350000000001</v>
      </c>
      <c r="R25" s="83"/>
      <c r="S25" s="112">
        <v>52.733</v>
      </c>
      <c r="T25" s="112">
        <f>SUM(S14:S25)</f>
        <v>593.45</v>
      </c>
    </row>
    <row r="26" ht="15" customHeight="1">
      <c r="A26" s="118">
        <v>39814</v>
      </c>
      <c r="B26" s="119">
        <v>173.6</v>
      </c>
      <c r="C26" s="119">
        <v>666.8</v>
      </c>
      <c r="D26" s="119">
        <v>183.5</v>
      </c>
      <c r="E26" s="120">
        <v>715.1</v>
      </c>
      <c r="F26" s="120">
        <v>2775.5</v>
      </c>
      <c r="G26" s="83"/>
      <c r="H26" s="121">
        <f>AVERAGE(B15:B26)</f>
        <v>156.8916666666667</v>
      </c>
      <c r="I26" s="121">
        <f>AVERAGE(C15:C26)</f>
        <v>679.5666666666667</v>
      </c>
      <c r="J26" s="121">
        <f>AVERAGE(D15:D26)</f>
        <v>199.85</v>
      </c>
      <c r="K26" s="121">
        <f>AVERAGE(E15:E26)</f>
        <v>710.6166666666667</v>
      </c>
      <c r="L26" s="121">
        <f>AVERAGE(F15:F26)</f>
        <v>2759.225</v>
      </c>
      <c r="M26" s="83"/>
      <c r="N26" s="83"/>
      <c r="O26" s="83"/>
      <c r="P26" s="112">
        <v>92.676</v>
      </c>
      <c r="Q26" s="112">
        <f>SUM(P15:P26)</f>
        <v>890.2340000000002</v>
      </c>
      <c r="R26" s="83"/>
      <c r="S26" s="112">
        <v>62.064</v>
      </c>
      <c r="T26" s="112">
        <f>SUM(S15:S26)</f>
        <v>605.8460000000001</v>
      </c>
    </row>
    <row r="27" ht="15" customHeight="1">
      <c r="A27" s="118">
        <v>39845</v>
      </c>
      <c r="B27" s="119">
        <v>162.2</v>
      </c>
      <c r="C27" s="119">
        <v>625.7</v>
      </c>
      <c r="D27" s="119">
        <v>174</v>
      </c>
      <c r="E27" s="120">
        <v>667.1</v>
      </c>
      <c r="F27" s="120">
        <v>2599.1</v>
      </c>
      <c r="G27" s="83"/>
      <c r="H27" s="121">
        <f>AVERAGE(B16:B27)</f>
        <v>156.975</v>
      </c>
      <c r="I27" s="121">
        <f>AVERAGE(C16:C27)</f>
        <v>677.0333333333334</v>
      </c>
      <c r="J27" s="121">
        <f>AVERAGE(D16:D27)</f>
        <v>199.2416666666667</v>
      </c>
      <c r="K27" s="121">
        <f>AVERAGE(E16:E27)</f>
        <v>707.5833333333334</v>
      </c>
      <c r="L27" s="121">
        <f>AVERAGE(F16:F27)</f>
        <v>2748.566666666667</v>
      </c>
      <c r="M27" s="83"/>
      <c r="N27" s="83"/>
      <c r="O27" s="83"/>
      <c r="P27" s="112">
        <v>94.904</v>
      </c>
      <c r="Q27" s="112">
        <f>SUM(P16:P27)</f>
        <v>909.2330000000002</v>
      </c>
      <c r="R27" s="83"/>
      <c r="S27" s="112">
        <v>45.94899999999999</v>
      </c>
      <c r="T27" s="112">
        <f>SUM(S16:S27)</f>
        <v>603.362</v>
      </c>
    </row>
    <row r="28" ht="15" customHeight="1">
      <c r="A28" s="118">
        <v>39873</v>
      </c>
      <c r="B28" s="119">
        <v>173.6</v>
      </c>
      <c r="C28" s="119">
        <v>709.6</v>
      </c>
      <c r="D28" s="119">
        <v>200.6</v>
      </c>
      <c r="E28" s="120">
        <v>748.3</v>
      </c>
      <c r="F28" s="120">
        <v>2870.9</v>
      </c>
      <c r="G28" s="83"/>
      <c r="H28" s="121">
        <f>AVERAGE(B17:B28)</f>
        <v>157.6166666666666</v>
      </c>
      <c r="I28" s="121">
        <f>AVERAGE(C17:C28)</f>
        <v>677.4</v>
      </c>
      <c r="J28" s="121">
        <f>AVERAGE(D17:D28)</f>
        <v>199.0333333333333</v>
      </c>
      <c r="K28" s="121">
        <f>AVERAGE(E17:E28)</f>
        <v>709.375</v>
      </c>
      <c r="L28" s="121">
        <f>AVERAGE(F17:F28)</f>
        <v>2753.033333333333</v>
      </c>
      <c r="M28" s="83"/>
      <c r="N28" s="83"/>
      <c r="O28" s="83"/>
      <c r="P28" s="112">
        <v>105.415</v>
      </c>
      <c r="Q28" s="112">
        <f>SUM(P17:P28)</f>
        <v>933.2860000000001</v>
      </c>
      <c r="R28" s="83"/>
      <c r="S28" s="112">
        <v>52.696</v>
      </c>
      <c r="T28" s="112">
        <f>SUM(S17:S28)</f>
        <v>599.374</v>
      </c>
    </row>
    <row r="29" ht="15" customHeight="1">
      <c r="A29" s="118">
        <v>39904</v>
      </c>
      <c r="B29" s="119">
        <v>168.7</v>
      </c>
      <c r="C29" s="119">
        <v>700.3</v>
      </c>
      <c r="D29" s="119">
        <v>204.9</v>
      </c>
      <c r="E29" s="120">
        <v>745.9</v>
      </c>
      <c r="F29" s="120">
        <v>2793.2</v>
      </c>
      <c r="G29" s="83"/>
      <c r="H29" s="121">
        <f>AVERAGE(B18:B29)</f>
        <v>157.1666666666667</v>
      </c>
      <c r="I29" s="121">
        <f>AVERAGE(C18:C29)</f>
        <v>677.4666666666668</v>
      </c>
      <c r="J29" s="121">
        <f>AVERAGE(D18:D29)</f>
        <v>199.2333333333333</v>
      </c>
      <c r="K29" s="121">
        <f>AVERAGE(E18:E29)</f>
        <v>709.1333333333336</v>
      </c>
      <c r="L29" s="121">
        <f>AVERAGE(F18:F29)</f>
        <v>2753.491666666667</v>
      </c>
      <c r="M29" s="83"/>
      <c r="N29" s="83"/>
      <c r="O29" s="83"/>
      <c r="P29" s="112">
        <v>113.969</v>
      </c>
      <c r="Q29" s="112">
        <f>SUM(P18:P29)</f>
        <v>961.601</v>
      </c>
      <c r="R29" s="83"/>
      <c r="S29" s="112">
        <v>58.13399999999999</v>
      </c>
      <c r="T29" s="112">
        <f>SUM(S18:S29)</f>
        <v>599.115</v>
      </c>
    </row>
    <row r="30" ht="15" customHeight="1">
      <c r="A30" s="118">
        <v>39934</v>
      </c>
      <c r="B30" s="119">
        <v>166.1</v>
      </c>
      <c r="C30" s="119">
        <v>715.2</v>
      </c>
      <c r="D30" s="119">
        <v>201.1</v>
      </c>
      <c r="E30" s="120">
        <v>756.8</v>
      </c>
      <c r="F30" s="120">
        <v>2825.2</v>
      </c>
      <c r="G30" s="83"/>
      <c r="H30" s="121">
        <f>AVERAGE(B19:B30)</f>
        <v>156.8583333333333</v>
      </c>
      <c r="I30" s="121">
        <f>AVERAGE(C19:C30)</f>
        <v>677.725</v>
      </c>
      <c r="J30" s="121">
        <f>AVERAGE(D19:D30)</f>
        <v>198.5583333333333</v>
      </c>
      <c r="K30" s="121">
        <f>AVERAGE(E19:E30)</f>
        <v>708.875</v>
      </c>
      <c r="L30" s="121">
        <f>AVERAGE(F19:F30)</f>
        <v>2753.458333333333</v>
      </c>
      <c r="M30" s="83"/>
      <c r="N30" s="83"/>
      <c r="O30" s="83"/>
      <c r="P30" s="112">
        <v>119.777</v>
      </c>
      <c r="Q30" s="112">
        <f>SUM(P19:P30)</f>
        <v>989.1580000000001</v>
      </c>
      <c r="R30" s="83"/>
      <c r="S30" s="112">
        <v>63.07099999999999</v>
      </c>
      <c r="T30" s="112">
        <f>SUM(S19:S30)</f>
        <v>597.537</v>
      </c>
    </row>
    <row r="31" ht="15" customHeight="1">
      <c r="A31" s="118">
        <v>39965</v>
      </c>
      <c r="B31" s="119">
        <v>157</v>
      </c>
      <c r="C31" s="119">
        <v>704.1</v>
      </c>
      <c r="D31" s="119">
        <v>208.6</v>
      </c>
      <c r="E31" s="120">
        <v>720.6</v>
      </c>
      <c r="F31" s="120">
        <v>2736.9</v>
      </c>
      <c r="G31" s="83"/>
      <c r="H31" s="121">
        <f>AVERAGE(B20:B31)</f>
        <v>157.8166666666667</v>
      </c>
      <c r="I31" s="121">
        <f>AVERAGE(C20:C31)</f>
        <v>679.9833333333333</v>
      </c>
      <c r="J31" s="121">
        <f>AVERAGE(D20:D31)</f>
        <v>198.8833333333333</v>
      </c>
      <c r="K31" s="121">
        <f>AVERAGE(E20:E31)</f>
        <v>710.0000000000001</v>
      </c>
      <c r="L31" s="121">
        <f>AVERAGE(F20:F31)</f>
        <v>2758.2</v>
      </c>
      <c r="M31" s="83"/>
      <c r="N31" s="83"/>
      <c r="O31" s="83"/>
      <c r="P31" s="112">
        <v>109.233</v>
      </c>
      <c r="Q31" s="112">
        <f>SUM(P20:P31)</f>
        <v>1023.281</v>
      </c>
      <c r="R31" s="83"/>
      <c r="S31" s="112">
        <v>54.15799999999999</v>
      </c>
      <c r="T31" s="112">
        <f>SUM(S20:S31)</f>
        <v>601.4940000000001</v>
      </c>
    </row>
    <row r="32" ht="15" customHeight="1">
      <c r="A32" s="118">
        <v>39995</v>
      </c>
      <c r="B32" s="119">
        <v>153</v>
      </c>
      <c r="C32" s="119">
        <v>704.1</v>
      </c>
      <c r="D32" s="119">
        <v>197.9</v>
      </c>
      <c r="E32" s="120">
        <v>750.8</v>
      </c>
      <c r="F32" s="120">
        <v>2726.1</v>
      </c>
      <c r="G32" s="83"/>
      <c r="H32" s="121">
        <f>AVERAGE(B21:B32)</f>
        <v>157.8416666666667</v>
      </c>
      <c r="I32" s="121">
        <f>AVERAGE(C21:C32)</f>
        <v>679.4000000000001</v>
      </c>
      <c r="J32" s="121">
        <f>AVERAGE(D21:D32)</f>
        <v>198.4666666666667</v>
      </c>
      <c r="K32" s="121">
        <f>AVERAGE(E21:E32)</f>
        <v>710.4166666666666</v>
      </c>
      <c r="L32" s="121">
        <f>AVERAGE(F21:F32)</f>
        <v>2758.783333333333</v>
      </c>
      <c r="M32" s="83"/>
      <c r="N32" s="83"/>
      <c r="O32" s="83"/>
      <c r="P32" s="112">
        <v>104.521</v>
      </c>
      <c r="Q32" s="112">
        <f>SUM(P21:P32)</f>
        <v>1053.79</v>
      </c>
      <c r="R32" s="83"/>
      <c r="S32" s="112">
        <v>55.40800000000001</v>
      </c>
      <c r="T32" s="112">
        <f>SUM(S21:S32)</f>
        <v>610.41</v>
      </c>
    </row>
    <row r="33" ht="15" customHeight="1">
      <c r="A33" s="118">
        <v>40026</v>
      </c>
      <c r="B33" s="119">
        <v>132.2</v>
      </c>
      <c r="C33" s="119">
        <v>683.6</v>
      </c>
      <c r="D33" s="119">
        <v>192.1</v>
      </c>
      <c r="E33" s="120">
        <v>714.6</v>
      </c>
      <c r="F33" s="120">
        <v>2670.1</v>
      </c>
      <c r="G33" s="83"/>
      <c r="H33" s="121">
        <f>AVERAGE(B22:B33)</f>
        <v>157.1833333333333</v>
      </c>
      <c r="I33" s="121">
        <f>AVERAGE(C22:C33)</f>
        <v>679.9833333333335</v>
      </c>
      <c r="J33" s="121">
        <f>AVERAGE(D22:D33)</f>
        <v>197.8916666666667</v>
      </c>
      <c r="K33" s="121">
        <f>AVERAGE(E22:E33)</f>
        <v>711.2916666666666</v>
      </c>
      <c r="L33" s="121">
        <f>AVERAGE(F22:F33)</f>
        <v>2762.35</v>
      </c>
      <c r="M33" s="83"/>
      <c r="N33" s="83"/>
      <c r="O33" s="83"/>
      <c r="P33" s="112">
        <v>86.98400000000002</v>
      </c>
      <c r="Q33" s="112">
        <f>SUM(P22:P33)</f>
        <v>1073.804</v>
      </c>
      <c r="R33" s="83"/>
      <c r="S33" s="112">
        <v>44.16399999999999</v>
      </c>
      <c r="T33" s="112">
        <f>SUM(S22:S33)</f>
        <v>612.741</v>
      </c>
    </row>
    <row r="34" ht="15" customHeight="1">
      <c r="A34" s="118">
        <v>40057</v>
      </c>
      <c r="B34" s="119">
        <v>130.2</v>
      </c>
      <c r="C34" s="119">
        <v>677.5</v>
      </c>
      <c r="D34" s="119">
        <v>193.4</v>
      </c>
      <c r="E34" s="120">
        <v>742.8</v>
      </c>
      <c r="F34" s="120">
        <v>2755.2</v>
      </c>
      <c r="G34" s="83"/>
      <c r="H34" s="121">
        <f>AVERAGE(B23:B34)</f>
        <v>156.175</v>
      </c>
      <c r="I34" s="121">
        <f>AVERAGE(C23:C34)</f>
        <v>679.9833333333333</v>
      </c>
      <c r="J34" s="121">
        <f>AVERAGE(D23:D34)</f>
        <v>197.3666666666667</v>
      </c>
      <c r="K34" s="121">
        <f>AVERAGE(E23:E34)</f>
        <v>712.9499999999999</v>
      </c>
      <c r="L34" s="121">
        <f>AVERAGE(F23:F34)</f>
        <v>2768.208333333333</v>
      </c>
      <c r="M34" s="83"/>
      <c r="N34" s="83"/>
      <c r="O34" s="83"/>
      <c r="P34" s="112">
        <v>60.54799999999999</v>
      </c>
      <c r="Q34" s="112">
        <f>SUM(P23:P34)</f>
        <v>1077.837</v>
      </c>
      <c r="R34" s="83"/>
      <c r="S34" s="112">
        <v>44.61800000000002</v>
      </c>
      <c r="T34" s="112">
        <f>SUM(S23:S34)</f>
        <v>620.573</v>
      </c>
    </row>
    <row r="35" ht="15" customHeight="1">
      <c r="A35" s="118">
        <v>40087</v>
      </c>
      <c r="B35" s="119">
        <v>137.8</v>
      </c>
      <c r="C35" s="119">
        <v>689.4</v>
      </c>
      <c r="D35" s="119">
        <v>204.4</v>
      </c>
      <c r="E35" s="120">
        <v>731.2</v>
      </c>
      <c r="F35" s="120">
        <v>2824</v>
      </c>
      <c r="G35" s="83"/>
      <c r="H35" s="121">
        <f>AVERAGE(B24:B35)</f>
        <v>154.85</v>
      </c>
      <c r="I35" s="121">
        <f>AVERAGE(C24:C35)</f>
        <v>680.3333333333334</v>
      </c>
      <c r="J35" s="121">
        <f>AVERAGE(D24:D35)</f>
        <v>197.275</v>
      </c>
      <c r="K35" s="121">
        <f>AVERAGE(E24:E35)</f>
        <v>713.3750000000001</v>
      </c>
      <c r="L35" s="121">
        <f>AVERAGE(F24:F35)</f>
        <v>2768.291666666667</v>
      </c>
      <c r="M35" s="83"/>
      <c r="N35" s="83"/>
      <c r="O35" s="83"/>
      <c r="P35" s="112">
        <v>62.22000000000001</v>
      </c>
      <c r="Q35" s="112">
        <f>SUM(P24:P35)</f>
        <v>1081.409</v>
      </c>
      <c r="R35" s="83"/>
      <c r="S35" s="112">
        <v>49.50600000000001</v>
      </c>
      <c r="T35" s="112">
        <f>SUM(S24:S35)</f>
        <v>626.1329999999999</v>
      </c>
    </row>
    <row r="36" ht="15" customHeight="1">
      <c r="A36" s="118">
        <v>40118</v>
      </c>
      <c r="B36" s="119">
        <v>131.2</v>
      </c>
      <c r="C36" s="119">
        <v>648.8</v>
      </c>
      <c r="D36" s="119">
        <v>195.9</v>
      </c>
      <c r="E36" s="120">
        <v>677.9</v>
      </c>
      <c r="F36" s="120">
        <v>2711.7</v>
      </c>
      <c r="G36" s="83"/>
      <c r="H36" s="121">
        <f>AVERAGE(B25:B36)</f>
        <v>154.225</v>
      </c>
      <c r="I36" s="121">
        <f>AVERAGE(C25:C36)</f>
        <v>681.3083333333334</v>
      </c>
      <c r="J36" s="121">
        <f>AVERAGE(D25:D36)</f>
        <v>197.65</v>
      </c>
      <c r="K36" s="121">
        <f>AVERAGE(E25:E36)</f>
        <v>715.3916666666668</v>
      </c>
      <c r="L36" s="121">
        <f>AVERAGE(F25:F36)</f>
        <v>2769.358333333333</v>
      </c>
      <c r="M36" s="83"/>
      <c r="N36" s="83"/>
      <c r="O36" s="83"/>
      <c r="P36" s="112">
        <v>60.47400000000001</v>
      </c>
      <c r="Q36" s="112">
        <f>SUM(P25:P36)</f>
        <v>1094.183</v>
      </c>
      <c r="R36" s="83"/>
      <c r="S36" s="112">
        <v>47.888</v>
      </c>
      <c r="T36" s="112">
        <f>SUM(S25:S36)</f>
        <v>630.389</v>
      </c>
    </row>
    <row r="37" ht="15" customHeight="1">
      <c r="A37" s="118">
        <v>40148</v>
      </c>
      <c r="B37" s="119">
        <v>156</v>
      </c>
      <c r="C37" s="119">
        <v>655.2</v>
      </c>
      <c r="D37" s="119">
        <v>214</v>
      </c>
      <c r="E37" s="120">
        <v>626.7</v>
      </c>
      <c r="F37" s="120">
        <v>2915.9</v>
      </c>
      <c r="G37" s="83"/>
      <c r="H37" s="121">
        <f>AVERAGE(B26:B37)</f>
        <v>153.4666666666667</v>
      </c>
      <c r="I37" s="121">
        <f>AVERAGE(C26:C37)</f>
        <v>681.6916666666667</v>
      </c>
      <c r="J37" s="121">
        <f>AVERAGE(D26:D37)</f>
        <v>197.5333333333333</v>
      </c>
      <c r="K37" s="121">
        <f>AVERAGE(E26:E37)</f>
        <v>716.4833333333335</v>
      </c>
      <c r="L37" s="121">
        <f>AVERAGE(F26:F37)</f>
        <v>2766.983333333334</v>
      </c>
      <c r="M37" s="83"/>
      <c r="N37" s="83"/>
      <c r="O37" s="83"/>
      <c r="P37" s="112">
        <v>90.759</v>
      </c>
      <c r="Q37" s="112">
        <f>SUM(P26:P37)</f>
        <v>1101.48</v>
      </c>
      <c r="R37" s="83"/>
      <c r="S37" s="112">
        <v>55.22799999999999</v>
      </c>
      <c r="T37" s="112">
        <f>SUM(S26:S37)</f>
        <v>632.884</v>
      </c>
    </row>
    <row r="38" ht="15" customHeight="1">
      <c r="A38" s="118">
        <v>40179</v>
      </c>
      <c r="B38" s="119">
        <v>158.5</v>
      </c>
      <c r="C38" s="119">
        <v>649.7</v>
      </c>
      <c r="D38" s="119">
        <v>182.5</v>
      </c>
      <c r="E38" s="120">
        <v>711.3</v>
      </c>
      <c r="F38" s="120">
        <v>2733.6</v>
      </c>
      <c r="G38" s="83"/>
      <c r="H38" s="121">
        <f>AVERAGE(B27:B38)</f>
        <v>152.2083333333333</v>
      </c>
      <c r="I38" s="121">
        <f>AVERAGE(C27:C38)</f>
        <v>680.2666666666667</v>
      </c>
      <c r="J38" s="121">
        <f>AVERAGE(D27:D38)</f>
        <v>197.45</v>
      </c>
      <c r="K38" s="121">
        <f>AVERAGE(E27:E38)</f>
        <v>716.1666666666666</v>
      </c>
      <c r="L38" s="121">
        <f>AVERAGE(F27:F38)</f>
        <v>2763.491666666667</v>
      </c>
      <c r="M38" s="83"/>
      <c r="N38" s="83"/>
      <c r="O38" s="83"/>
      <c r="P38" s="112">
        <v>86.523</v>
      </c>
      <c r="Q38" s="112">
        <f>SUM(P27:P38)</f>
        <v>1095.327</v>
      </c>
      <c r="R38" s="83"/>
      <c r="S38" s="112">
        <v>58.495</v>
      </c>
      <c r="T38" s="112">
        <f>SUM(S27:S38)</f>
        <v>629.3149999999999</v>
      </c>
    </row>
    <row r="39" ht="15" customHeight="1">
      <c r="A39" s="118">
        <v>40210</v>
      </c>
      <c r="B39" s="119">
        <v>151.4</v>
      </c>
      <c r="C39" s="119">
        <v>633</v>
      </c>
      <c r="D39" s="119">
        <v>181.2</v>
      </c>
      <c r="E39" s="120">
        <v>670.1</v>
      </c>
      <c r="F39" s="120">
        <v>2614.6</v>
      </c>
      <c r="G39" s="83"/>
      <c r="H39" s="121">
        <f>AVERAGE(B28:B39)</f>
        <v>151.3083333333333</v>
      </c>
      <c r="I39" s="121">
        <f>AVERAGE(C28:C39)</f>
        <v>680.875</v>
      </c>
      <c r="J39" s="121">
        <f>AVERAGE(D28:D39)</f>
        <v>198.05</v>
      </c>
      <c r="K39" s="121">
        <f>AVERAGE(E28:E39)</f>
        <v>716.4166666666666</v>
      </c>
      <c r="L39" s="121">
        <f>AVERAGE(F28:F39)</f>
        <v>2764.783333333333</v>
      </c>
      <c r="M39" s="83"/>
      <c r="N39" s="83"/>
      <c r="O39" s="83"/>
      <c r="P39" s="112">
        <v>71.10499999999999</v>
      </c>
      <c r="Q39" s="112">
        <f>SUM(P28:P39)</f>
        <v>1071.528</v>
      </c>
      <c r="R39" s="83"/>
      <c r="S39" s="112">
        <v>53.35300000000001</v>
      </c>
      <c r="T39" s="112">
        <f>SUM(S28:S39)</f>
        <v>636.7190000000001</v>
      </c>
    </row>
    <row r="40" ht="15" customHeight="1">
      <c r="A40" s="118">
        <v>40238</v>
      </c>
      <c r="B40" s="119">
        <v>166.6</v>
      </c>
      <c r="C40" s="119">
        <v>741.3</v>
      </c>
      <c r="D40" s="119">
        <v>220</v>
      </c>
      <c r="E40" s="120">
        <v>811.9</v>
      </c>
      <c r="F40" s="120">
        <v>2910.6</v>
      </c>
      <c r="G40" s="83"/>
      <c r="H40" s="121">
        <f>AVERAGE(B29:B40)</f>
        <v>150.725</v>
      </c>
      <c r="I40" s="121">
        <f>AVERAGE(C29:C40)</f>
        <v>683.5166666666665</v>
      </c>
      <c r="J40" s="121">
        <f>AVERAGE(D29:D40)</f>
        <v>199.6666666666667</v>
      </c>
      <c r="K40" s="121">
        <f>AVERAGE(E29:E40)</f>
        <v>721.7166666666666</v>
      </c>
      <c r="L40" s="121">
        <f>AVERAGE(F29:F40)</f>
        <v>2768.091666666667</v>
      </c>
      <c r="M40" s="83"/>
      <c r="N40" s="83"/>
      <c r="O40" s="83"/>
      <c r="P40" s="112">
        <v>87.685</v>
      </c>
      <c r="Q40" s="112">
        <f>SUM(P29:P40)</f>
        <v>1053.798</v>
      </c>
      <c r="R40" s="83"/>
      <c r="S40" s="112">
        <v>51.224</v>
      </c>
      <c r="T40" s="112">
        <f>SUM(S29:S40)</f>
        <v>635.247</v>
      </c>
    </row>
    <row r="41" ht="15" customHeight="1">
      <c r="A41" s="118">
        <v>40269</v>
      </c>
      <c r="B41" s="119">
        <v>170.1</v>
      </c>
      <c r="C41" s="119">
        <v>704.7</v>
      </c>
      <c r="D41" s="119">
        <v>195.1</v>
      </c>
      <c r="E41" s="120">
        <v>739.1</v>
      </c>
      <c r="F41" s="120">
        <v>2730.4</v>
      </c>
      <c r="G41" s="83"/>
      <c r="H41" s="121">
        <f>AVERAGE(B30:B41)</f>
        <v>150.8416666666667</v>
      </c>
      <c r="I41" s="121">
        <f>AVERAGE(C30:C41)</f>
        <v>683.8833333333333</v>
      </c>
      <c r="J41" s="121">
        <f>AVERAGE(D30:D41)</f>
        <v>198.85</v>
      </c>
      <c r="K41" s="121">
        <f>AVERAGE(E30:E41)</f>
        <v>721.15</v>
      </c>
      <c r="L41" s="121">
        <f>AVERAGE(F30:F41)</f>
        <v>2762.858333333333</v>
      </c>
      <c r="M41" s="83"/>
      <c r="N41" s="83"/>
      <c r="O41" s="83"/>
      <c r="P41" s="112">
        <v>106.225</v>
      </c>
      <c r="Q41" s="112">
        <f>SUM(P30:P41)</f>
        <v>1046.054</v>
      </c>
      <c r="R41" s="83"/>
      <c r="S41" s="112">
        <v>56.71700000000001</v>
      </c>
      <c r="T41" s="112">
        <f>SUM(S30:S41)</f>
        <v>633.83</v>
      </c>
    </row>
    <row r="42" ht="15" customHeight="1">
      <c r="A42" s="118">
        <v>40299</v>
      </c>
      <c r="B42" s="119">
        <v>168.3</v>
      </c>
      <c r="C42" s="119">
        <v>737.4</v>
      </c>
      <c r="D42" s="119">
        <v>203.4</v>
      </c>
      <c r="E42" s="120">
        <v>767.5</v>
      </c>
      <c r="F42" s="120">
        <v>2784.1</v>
      </c>
      <c r="G42" s="83"/>
      <c r="H42" s="121">
        <f>AVERAGE(B31:B42)</f>
        <v>151.025</v>
      </c>
      <c r="I42" s="121">
        <f>AVERAGE(C31:C42)</f>
        <v>685.7333333333332</v>
      </c>
      <c r="J42" s="121">
        <f>AVERAGE(D31:D42)</f>
        <v>199.0416666666667</v>
      </c>
      <c r="K42" s="121">
        <f>AVERAGE(E31:E42)</f>
        <v>722.0416666666666</v>
      </c>
      <c r="L42" s="121">
        <f>AVERAGE(F31:F42)</f>
        <v>2759.433333333333</v>
      </c>
      <c r="M42" s="83"/>
      <c r="N42" s="83"/>
      <c r="O42" s="83"/>
      <c r="P42" s="112">
        <v>118.122</v>
      </c>
      <c r="Q42" s="112">
        <f>SUM(P31:P42)</f>
        <v>1044.399</v>
      </c>
      <c r="R42" s="83"/>
      <c r="S42" s="112">
        <v>56.93200000000001</v>
      </c>
      <c r="T42" s="112">
        <f>SUM(S31:S42)</f>
        <v>627.691</v>
      </c>
    </row>
    <row r="43" ht="15" customHeight="1">
      <c r="A43" s="118">
        <v>40330</v>
      </c>
      <c r="B43" s="119">
        <v>160</v>
      </c>
      <c r="C43" s="119">
        <v>723.9</v>
      </c>
      <c r="D43" s="119">
        <v>205.4</v>
      </c>
      <c r="E43" s="120">
        <v>767.1</v>
      </c>
      <c r="F43" s="120">
        <v>2622.2</v>
      </c>
      <c r="G43" s="83"/>
      <c r="H43" s="121">
        <f>AVERAGE(B32:B43)</f>
        <v>151.275</v>
      </c>
      <c r="I43" s="121">
        <f>AVERAGE(C32:C43)</f>
        <v>687.3833333333332</v>
      </c>
      <c r="J43" s="121">
        <f>AVERAGE(D32:D43)</f>
        <v>198.775</v>
      </c>
      <c r="K43" s="121">
        <f>AVERAGE(E32:E43)</f>
        <v>725.9166666666666</v>
      </c>
      <c r="L43" s="121">
        <f>AVERAGE(F32:F43)</f>
        <v>2749.875</v>
      </c>
      <c r="M43" s="83"/>
      <c r="N43" s="83"/>
      <c r="O43" s="83"/>
      <c r="P43" s="112">
        <v>100.537</v>
      </c>
      <c r="Q43" s="112">
        <f>SUM(P32:P43)</f>
        <v>1035.703</v>
      </c>
      <c r="R43" s="83"/>
      <c r="S43" s="112">
        <v>55.428</v>
      </c>
      <c r="T43" s="112">
        <f>SUM(S32:S43)</f>
        <v>628.961</v>
      </c>
    </row>
    <row r="44" ht="15" customHeight="1">
      <c r="A44" s="118">
        <v>40360</v>
      </c>
      <c r="B44" s="119">
        <v>147.7</v>
      </c>
      <c r="C44" s="119">
        <v>709.2</v>
      </c>
      <c r="D44" s="119">
        <v>194.3</v>
      </c>
      <c r="E44" s="120">
        <v>779.7</v>
      </c>
      <c r="F44" s="120">
        <v>2635.3</v>
      </c>
      <c r="G44" s="83"/>
      <c r="H44" s="121">
        <f>AVERAGE(B33:B44)</f>
        <v>150.8333333333333</v>
      </c>
      <c r="I44" s="121">
        <f>AVERAGE(C33:C44)</f>
        <v>687.8083333333333</v>
      </c>
      <c r="J44" s="121">
        <f>AVERAGE(D33:D44)</f>
        <v>198.475</v>
      </c>
      <c r="K44" s="121">
        <f>AVERAGE(E33:E44)</f>
        <v>728.3250000000002</v>
      </c>
      <c r="L44" s="121">
        <f>AVERAGE(F33:F44)</f>
        <v>2742.308333333333</v>
      </c>
      <c r="M44" s="83"/>
      <c r="N44" s="83"/>
      <c r="O44" s="83"/>
      <c r="P44" s="112">
        <v>83.27900000000001</v>
      </c>
      <c r="Q44" s="112">
        <f>SUM(P33:P44)</f>
        <v>1014.461</v>
      </c>
      <c r="R44" s="83"/>
      <c r="S44" s="112">
        <v>50.5</v>
      </c>
      <c r="T44" s="112">
        <f>SUM(S33:S44)</f>
        <v>624.053</v>
      </c>
    </row>
    <row r="45" ht="15" customHeight="1">
      <c r="A45" s="118">
        <v>40391</v>
      </c>
      <c r="B45" s="119">
        <v>146.5</v>
      </c>
      <c r="C45" s="119">
        <v>706.1</v>
      </c>
      <c r="D45" s="119">
        <v>191.8</v>
      </c>
      <c r="E45" s="120">
        <v>743.7</v>
      </c>
      <c r="F45" s="120">
        <v>2658.4</v>
      </c>
      <c r="G45" s="83"/>
      <c r="H45" s="121">
        <f>AVERAGE(B34:B45)</f>
        <v>152.025</v>
      </c>
      <c r="I45" s="121">
        <f>AVERAGE(C34:C45)</f>
        <v>689.6833333333333</v>
      </c>
      <c r="J45" s="121">
        <f>AVERAGE(D34:D45)</f>
        <v>198.45</v>
      </c>
      <c r="K45" s="121">
        <f>AVERAGE(E34:E45)</f>
        <v>730.7500000000001</v>
      </c>
      <c r="L45" s="121">
        <f>AVERAGE(F34:F45)</f>
        <v>2741.333333333333</v>
      </c>
      <c r="M45" s="83"/>
      <c r="N45" s="83"/>
      <c r="O45" s="83"/>
      <c r="P45" s="112">
        <v>81.818</v>
      </c>
      <c r="Q45" s="112">
        <f>SUM(P34:P45)</f>
        <v>1009.295</v>
      </c>
      <c r="R45" s="83"/>
      <c r="S45" s="112">
        <v>48.049</v>
      </c>
      <c r="T45" s="112">
        <f>SUM(S34:S45)</f>
        <v>627.938</v>
      </c>
    </row>
    <row r="46" ht="15" customHeight="1">
      <c r="A46" s="118">
        <v>40422</v>
      </c>
      <c r="B46" s="119">
        <v>146.4</v>
      </c>
      <c r="C46" s="119">
        <v>690.8</v>
      </c>
      <c r="D46" s="119">
        <v>195.7</v>
      </c>
      <c r="E46" s="120">
        <v>746.6</v>
      </c>
      <c r="F46" s="120">
        <v>2655.7</v>
      </c>
      <c r="G46" s="83"/>
      <c r="H46" s="121">
        <f>AVERAGE(B35:B46)</f>
        <v>153.375</v>
      </c>
      <c r="I46" s="121">
        <f>AVERAGE(C35:C46)</f>
        <v>690.7916666666665</v>
      </c>
      <c r="J46" s="121">
        <f>AVERAGE(D35:D46)</f>
        <v>198.6416666666667</v>
      </c>
      <c r="K46" s="121">
        <f>AVERAGE(E35:E46)</f>
        <v>731.0666666666666</v>
      </c>
      <c r="L46" s="121">
        <f>AVERAGE(F35:F46)</f>
        <v>2733.041666666667</v>
      </c>
      <c r="M46" s="83"/>
      <c r="N46" s="83"/>
      <c r="O46" s="83"/>
      <c r="P46" s="112">
        <v>72.61499999999999</v>
      </c>
      <c r="Q46" s="112">
        <f>SUM(P35:P46)</f>
        <v>1021.362</v>
      </c>
      <c r="R46" s="83"/>
      <c r="S46" s="112">
        <v>47.56400000000001</v>
      </c>
      <c r="T46" s="112">
        <f>SUM(S35:S46)</f>
        <v>630.8839999999999</v>
      </c>
    </row>
    <row r="47" ht="15" customHeight="1">
      <c r="A47" s="118">
        <v>40452</v>
      </c>
      <c r="B47" s="119">
        <v>145.6</v>
      </c>
      <c r="C47" s="119">
        <v>692.5</v>
      </c>
      <c r="D47" s="119">
        <v>201.1</v>
      </c>
      <c r="E47" s="120">
        <v>712.2</v>
      </c>
      <c r="F47" s="120">
        <v>2744.1</v>
      </c>
      <c r="G47" s="83"/>
      <c r="H47" s="121">
        <f>AVERAGE(B36:B47)</f>
        <v>154.025</v>
      </c>
      <c r="I47" s="121">
        <f>AVERAGE(C36:C47)</f>
        <v>691.0499999999998</v>
      </c>
      <c r="J47" s="121">
        <f>AVERAGE(D36:D47)</f>
        <v>198.3666666666666</v>
      </c>
      <c r="K47" s="121">
        <f>AVERAGE(E36:E47)</f>
        <v>729.4833333333335</v>
      </c>
      <c r="L47" s="121">
        <f>AVERAGE(F36:F47)</f>
        <v>2726.383333333334</v>
      </c>
      <c r="M47" s="83"/>
      <c r="N47" s="83"/>
      <c r="O47" s="83"/>
      <c r="P47" s="112">
        <v>66.98399999999998</v>
      </c>
      <c r="Q47" s="112">
        <f>SUM(P36:P47)</f>
        <v>1026.126</v>
      </c>
      <c r="R47" s="83"/>
      <c r="S47" s="112">
        <v>51.37700000000001</v>
      </c>
      <c r="T47" s="112">
        <f>SUM(S36:S47)</f>
        <v>632.7549999999999</v>
      </c>
    </row>
    <row r="48" ht="15" customHeight="1">
      <c r="A48" s="118">
        <v>40483</v>
      </c>
      <c r="B48" s="119">
        <v>142.8</v>
      </c>
      <c r="C48" s="119">
        <v>683.5</v>
      </c>
      <c r="D48" s="119">
        <v>207</v>
      </c>
      <c r="E48" s="120">
        <v>713.1</v>
      </c>
      <c r="F48" s="120">
        <v>2745.7</v>
      </c>
      <c r="G48" s="83"/>
      <c r="H48" s="121">
        <f>AVERAGE(B37:B48)</f>
        <v>154.9916666666667</v>
      </c>
      <c r="I48" s="121">
        <f>AVERAGE(C37:C48)</f>
        <v>693.9416666666666</v>
      </c>
      <c r="J48" s="121">
        <f>AVERAGE(D37:D48)</f>
        <v>199.2916666666667</v>
      </c>
      <c r="K48" s="121">
        <f>AVERAGE(E37:E48)</f>
        <v>732.4166666666666</v>
      </c>
      <c r="L48" s="121">
        <f>AVERAGE(F37:F48)</f>
        <v>2729.216666666667</v>
      </c>
      <c r="M48" s="83"/>
      <c r="N48" s="83"/>
      <c r="O48" s="83"/>
      <c r="P48" s="112">
        <v>57.401</v>
      </c>
      <c r="Q48" s="112">
        <f>SUM(P37:P48)</f>
        <v>1023.053</v>
      </c>
      <c r="R48" s="83"/>
      <c r="S48" s="112">
        <v>48.404</v>
      </c>
      <c r="T48" s="112">
        <f>SUM(S37:S48)</f>
        <v>633.271</v>
      </c>
    </row>
    <row r="49" ht="15" customHeight="1">
      <c r="A49" s="118">
        <v>40513</v>
      </c>
      <c r="B49" s="119">
        <v>159.4</v>
      </c>
      <c r="C49" s="119">
        <v>669</v>
      </c>
      <c r="D49" s="119">
        <v>223.3</v>
      </c>
      <c r="E49" s="120">
        <v>631.6</v>
      </c>
      <c r="F49" s="120">
        <v>2834.1</v>
      </c>
      <c r="G49" s="83"/>
      <c r="H49" s="121">
        <f>AVERAGE(B38:B49)</f>
        <v>155.275</v>
      </c>
      <c r="I49" s="121">
        <f>AVERAGE(C38:C49)</f>
        <v>695.0916666666667</v>
      </c>
      <c r="J49" s="121">
        <f>AVERAGE(D38:D49)</f>
        <v>200.0666666666667</v>
      </c>
      <c r="K49" s="121">
        <f>AVERAGE(E38:E49)</f>
        <v>732.8249999999999</v>
      </c>
      <c r="L49" s="121">
        <f>AVERAGE(F38:F49)</f>
        <v>2722.4</v>
      </c>
      <c r="M49" s="83"/>
      <c r="N49" s="83"/>
      <c r="O49" s="83"/>
      <c r="P49" s="112">
        <v>83.36800000000002</v>
      </c>
      <c r="Q49" s="112">
        <f>SUM(P38:P49)</f>
        <v>1015.662</v>
      </c>
      <c r="R49" s="83"/>
      <c r="S49" s="112">
        <v>52.733</v>
      </c>
      <c r="T49" s="112">
        <f>SUM(S38:S49)</f>
        <v>630.776</v>
      </c>
    </row>
    <row r="50" ht="15" customHeight="1">
      <c r="A50" s="118">
        <v>40544</v>
      </c>
      <c r="B50" s="119">
        <v>167.6</v>
      </c>
      <c r="C50" s="119">
        <v>677</v>
      </c>
      <c r="D50" s="119">
        <v>183.5</v>
      </c>
      <c r="E50" s="120">
        <v>721.8</v>
      </c>
      <c r="F50" s="120">
        <v>2798.7</v>
      </c>
      <c r="G50" s="83"/>
      <c r="H50" s="121">
        <f>AVERAGE(B39:B50)</f>
        <v>156.0333333333333</v>
      </c>
      <c r="I50" s="121">
        <f>AVERAGE(C39:C50)</f>
        <v>697.3666666666668</v>
      </c>
      <c r="J50" s="121">
        <f>AVERAGE(D39:D50)</f>
        <v>200.15</v>
      </c>
      <c r="K50" s="121">
        <f>AVERAGE(E39:E50)</f>
        <v>733.6999999999999</v>
      </c>
      <c r="L50" s="121">
        <f>AVERAGE(F39:F50)</f>
        <v>2727.825</v>
      </c>
      <c r="M50" s="83"/>
      <c r="N50" s="83"/>
      <c r="O50" s="83"/>
      <c r="P50" s="112">
        <v>94.181</v>
      </c>
      <c r="Q50" s="112">
        <f>SUM(P39:P50)</f>
        <v>1023.32</v>
      </c>
      <c r="R50" s="83"/>
      <c r="S50" s="112">
        <v>57.519</v>
      </c>
      <c r="T50" s="112">
        <f>SUM(S39:S50)</f>
        <v>629.8</v>
      </c>
    </row>
    <row r="51" ht="15" customHeight="1">
      <c r="A51" s="118">
        <v>40575</v>
      </c>
      <c r="B51" s="119">
        <v>151</v>
      </c>
      <c r="C51" s="119">
        <v>653.1</v>
      </c>
      <c r="D51" s="119">
        <v>185.6</v>
      </c>
      <c r="E51" s="120">
        <v>706.3</v>
      </c>
      <c r="F51" s="120">
        <v>2622.8</v>
      </c>
      <c r="G51" s="83"/>
      <c r="H51" s="121">
        <f>AVERAGE(B40:B51)</f>
        <v>156</v>
      </c>
      <c r="I51" s="121">
        <f>AVERAGE(C40:C51)</f>
        <v>699.0416666666666</v>
      </c>
      <c r="J51" s="121">
        <f>AVERAGE(D40:D51)</f>
        <v>200.5166666666667</v>
      </c>
      <c r="K51" s="121">
        <f>AVERAGE(E40:E51)</f>
        <v>736.7166666666667</v>
      </c>
      <c r="L51" s="121">
        <f>AVERAGE(F40:F51)</f>
        <v>2728.508333333333</v>
      </c>
      <c r="M51" s="83"/>
      <c r="N51" s="83"/>
      <c r="O51" s="83"/>
      <c r="P51" s="112">
        <v>85.22199999999998</v>
      </c>
      <c r="Q51" s="112">
        <f>SUM(P40:P51)</f>
        <v>1037.437</v>
      </c>
      <c r="R51" s="83"/>
      <c r="S51" s="112">
        <v>53.424</v>
      </c>
      <c r="T51" s="112">
        <f>SUM(S40:S51)</f>
        <v>629.871</v>
      </c>
    </row>
    <row r="52" ht="15" customHeight="1">
      <c r="A52" s="118">
        <v>40603</v>
      </c>
      <c r="B52" s="119">
        <v>175.4</v>
      </c>
      <c r="C52" s="119">
        <v>735.6</v>
      </c>
      <c r="D52" s="119">
        <v>216.1</v>
      </c>
      <c r="E52" s="120">
        <v>808.2</v>
      </c>
      <c r="F52" s="120">
        <v>2916.7</v>
      </c>
      <c r="G52" s="83"/>
      <c r="H52" s="121">
        <f>AVERAGE(B41:B52)</f>
        <v>156.7333333333333</v>
      </c>
      <c r="I52" s="121">
        <f>AVERAGE(C41:C52)</f>
        <v>698.5666666666666</v>
      </c>
      <c r="J52" s="121">
        <f>AVERAGE(D41:D52)</f>
        <v>200.1916666666666</v>
      </c>
      <c r="K52" s="121">
        <f>AVERAGE(E41:E52)</f>
        <v>736.4083333333334</v>
      </c>
      <c r="L52" s="121">
        <f>AVERAGE(F41:F52)</f>
        <v>2729.016666666666</v>
      </c>
      <c r="M52" s="83"/>
      <c r="N52" s="83"/>
      <c r="O52" s="83"/>
      <c r="P52" s="112">
        <v>101.137</v>
      </c>
      <c r="Q52" s="112">
        <f>SUM(P41:P52)</f>
        <v>1050.889</v>
      </c>
      <c r="R52" s="83"/>
      <c r="S52" s="112">
        <v>60.362</v>
      </c>
      <c r="T52" s="112">
        <f>SUM(S41:S52)</f>
        <v>639.009</v>
      </c>
    </row>
    <row r="53" ht="15" customHeight="1">
      <c r="A53" s="118">
        <v>40634</v>
      </c>
      <c r="B53" s="119">
        <v>165.3</v>
      </c>
      <c r="C53" s="119">
        <v>728.7</v>
      </c>
      <c r="D53" s="119">
        <v>213</v>
      </c>
      <c r="E53" s="120">
        <v>769.6</v>
      </c>
      <c r="F53" s="120">
        <v>2754.8</v>
      </c>
      <c r="G53" s="83"/>
      <c r="H53" s="121">
        <f>AVERAGE(B42:B53)</f>
        <v>156.3333333333333</v>
      </c>
      <c r="I53" s="121">
        <f>AVERAGE(C42:C53)</f>
        <v>700.5666666666667</v>
      </c>
      <c r="J53" s="121">
        <f>AVERAGE(D42:D53)</f>
        <v>201.6833333333333</v>
      </c>
      <c r="K53" s="121">
        <f>AVERAGE(E42:E53)</f>
        <v>738.9500000000002</v>
      </c>
      <c r="L53" s="121">
        <f>AVERAGE(F42:F53)</f>
        <v>2731.05</v>
      </c>
      <c r="M53" s="83"/>
      <c r="N53" s="83"/>
      <c r="O53" s="83"/>
      <c r="P53" s="112">
        <v>107.357</v>
      </c>
      <c r="Q53" s="112">
        <f>SUM(P42:P53)</f>
        <v>1052.021</v>
      </c>
      <c r="R53" s="83"/>
      <c r="S53" s="112">
        <v>53.48199999999999</v>
      </c>
      <c r="T53" s="112">
        <f>SUM(S42:S53)</f>
        <v>635.774</v>
      </c>
    </row>
    <row r="54" ht="15" customHeight="1">
      <c r="A54" s="118">
        <v>40664</v>
      </c>
      <c r="B54" s="119">
        <v>174</v>
      </c>
      <c r="C54" s="119">
        <v>748.1</v>
      </c>
      <c r="D54" s="119">
        <v>215.3</v>
      </c>
      <c r="E54" s="120">
        <v>802.4</v>
      </c>
      <c r="F54" s="120">
        <v>2843.4</v>
      </c>
      <c r="G54" s="83"/>
      <c r="H54" s="121">
        <f>AVERAGE(B43:B54)</f>
        <v>156.8083333333333</v>
      </c>
      <c r="I54" s="121">
        <f>AVERAGE(C43:C54)</f>
        <v>701.4583333333334</v>
      </c>
      <c r="J54" s="121">
        <f>AVERAGE(D43:D54)</f>
        <v>202.675</v>
      </c>
      <c r="K54" s="121">
        <f>AVERAGE(E43:E54)</f>
        <v>741.8583333333335</v>
      </c>
      <c r="L54" s="121">
        <f>AVERAGE(F43:F54)</f>
        <v>2735.991666666666</v>
      </c>
      <c r="M54" s="83"/>
      <c r="N54" s="83"/>
      <c r="O54" s="83"/>
      <c r="P54" s="112">
        <v>116.079</v>
      </c>
      <c r="Q54" s="112">
        <f>SUM(P43:P54)</f>
        <v>1049.978</v>
      </c>
      <c r="R54" s="83"/>
      <c r="S54" s="112">
        <v>49.597</v>
      </c>
      <c r="T54" s="112">
        <f>SUM(S43:S54)</f>
        <v>628.439</v>
      </c>
    </row>
    <row r="55" ht="15" customHeight="1">
      <c r="A55" s="118">
        <v>40695</v>
      </c>
      <c r="B55" s="119">
        <v>161.6</v>
      </c>
      <c r="C55" s="119">
        <v>715.4</v>
      </c>
      <c r="D55" s="119">
        <v>206.8</v>
      </c>
      <c r="E55" s="120">
        <v>773.1</v>
      </c>
      <c r="F55" s="120">
        <v>2672.5</v>
      </c>
      <c r="G55" s="83"/>
      <c r="H55" s="121">
        <f>AVERAGE(B44:B55)</f>
        <v>156.9416666666667</v>
      </c>
      <c r="I55" s="121">
        <f>AVERAGE(C44:C55)</f>
        <v>700.7500000000001</v>
      </c>
      <c r="J55" s="121">
        <f>AVERAGE(D44:D55)</f>
        <v>202.7916666666667</v>
      </c>
      <c r="K55" s="121">
        <f>AVERAGE(E44:E55)</f>
        <v>742.3583333333332</v>
      </c>
      <c r="L55" s="121">
        <f>AVERAGE(F44:F55)</f>
        <v>2740.183333333333</v>
      </c>
      <c r="M55" s="83"/>
      <c r="N55" s="83"/>
      <c r="O55" s="83"/>
      <c r="P55" s="112">
        <v>109.823</v>
      </c>
      <c r="Q55" s="112">
        <f>SUM(P44:P55)</f>
        <v>1059.264</v>
      </c>
      <c r="R55" s="83"/>
      <c r="S55" s="112">
        <v>46.602</v>
      </c>
      <c r="T55" s="112">
        <f>SUM(S44:S55)</f>
        <v>619.6129999999999</v>
      </c>
    </row>
    <row r="56" ht="15" customHeight="1">
      <c r="A56" s="118">
        <v>40725</v>
      </c>
      <c r="B56" s="119">
        <v>159.3</v>
      </c>
      <c r="C56" s="119">
        <v>701</v>
      </c>
      <c r="D56" s="119">
        <v>196.3</v>
      </c>
      <c r="E56" s="120">
        <v>728.1</v>
      </c>
      <c r="F56" s="120">
        <v>2678.9</v>
      </c>
      <c r="G56" s="83"/>
      <c r="H56" s="121">
        <f>AVERAGE(B45:B56)</f>
        <v>157.9083333333333</v>
      </c>
      <c r="I56" s="121">
        <f>AVERAGE(C45:C56)</f>
        <v>700.0666666666666</v>
      </c>
      <c r="J56" s="121">
        <f>AVERAGE(D45:D56)</f>
        <v>202.9583333333333</v>
      </c>
      <c r="K56" s="121">
        <f>AVERAGE(E45:E56)</f>
        <v>738.0583333333334</v>
      </c>
      <c r="L56" s="121">
        <f>AVERAGE(F45:F56)</f>
        <v>2743.816666666667</v>
      </c>
      <c r="M56" s="83"/>
      <c r="N56" s="83"/>
      <c r="O56" s="83"/>
      <c r="P56" s="112">
        <v>108.169</v>
      </c>
      <c r="Q56" s="112">
        <f>SUM(P45:P56)</f>
        <v>1084.154</v>
      </c>
      <c r="R56" s="83"/>
      <c r="S56" s="112">
        <v>49.44200000000001</v>
      </c>
      <c r="T56" s="112">
        <f>SUM(S45:S56)</f>
        <v>618.5549999999999</v>
      </c>
    </row>
    <row r="57" ht="15" customHeight="1">
      <c r="A57" s="118">
        <v>40756</v>
      </c>
      <c r="B57" s="119">
        <v>155.3</v>
      </c>
      <c r="C57" s="119">
        <v>721.7</v>
      </c>
      <c r="D57" s="119">
        <v>207.2</v>
      </c>
      <c r="E57" s="120">
        <v>761.7</v>
      </c>
      <c r="F57" s="120">
        <v>2734.3</v>
      </c>
      <c r="G57" s="83"/>
      <c r="H57" s="121">
        <f>AVERAGE(B46:B57)</f>
        <v>158.6416666666667</v>
      </c>
      <c r="I57" s="121">
        <f>AVERAGE(C46:C57)</f>
        <v>701.3666666666667</v>
      </c>
      <c r="J57" s="121">
        <f>AVERAGE(D46:D57)</f>
        <v>204.2416666666666</v>
      </c>
      <c r="K57" s="121">
        <f>AVERAGE(E46:E57)</f>
        <v>739.5583333333334</v>
      </c>
      <c r="L57" s="121">
        <f>AVERAGE(F46:F57)</f>
        <v>2750.141666666667</v>
      </c>
      <c r="M57" s="83"/>
      <c r="N57" s="83"/>
      <c r="O57" s="83"/>
      <c r="P57" s="112">
        <v>95.87700000000002</v>
      </c>
      <c r="Q57" s="112">
        <f>SUM(P46:P57)</f>
        <v>1098.213</v>
      </c>
      <c r="R57" s="83"/>
      <c r="S57" s="112">
        <v>47.21900000000001</v>
      </c>
      <c r="T57" s="112">
        <f>SUM(S46:S57)</f>
        <v>617.725</v>
      </c>
    </row>
    <row r="58" ht="15" customHeight="1">
      <c r="A58" s="118">
        <v>40787</v>
      </c>
      <c r="B58" s="119">
        <v>147.6</v>
      </c>
      <c r="C58" s="119">
        <v>697</v>
      </c>
      <c r="D58" s="119">
        <v>198.4</v>
      </c>
      <c r="E58" s="120">
        <v>762.1</v>
      </c>
      <c r="F58" s="120">
        <v>2680.6</v>
      </c>
      <c r="G58" s="83"/>
      <c r="H58" s="121">
        <f>AVERAGE(B47:B58)</f>
        <v>158.7416666666666</v>
      </c>
      <c r="I58" s="121">
        <f>AVERAGE(C47:C58)</f>
        <v>701.8833333333332</v>
      </c>
      <c r="J58" s="121">
        <f>AVERAGE(D47:D58)</f>
        <v>204.4666666666667</v>
      </c>
      <c r="K58" s="121">
        <f>AVERAGE(E47:E58)</f>
        <v>740.85</v>
      </c>
      <c r="L58" s="121">
        <f>AVERAGE(F47:F58)</f>
        <v>2752.216666666667</v>
      </c>
      <c r="M58" s="83"/>
      <c r="N58" s="83"/>
      <c r="O58" s="83"/>
      <c r="P58" s="112">
        <v>79.01499999999999</v>
      </c>
      <c r="Q58" s="112">
        <f>SUM(P47:P58)</f>
        <v>1104.613</v>
      </c>
      <c r="R58" s="83"/>
      <c r="S58" s="112">
        <v>43.349</v>
      </c>
      <c r="T58" s="112">
        <f>SUM(S47:S58)</f>
        <v>613.5100000000001</v>
      </c>
    </row>
    <row r="59" ht="15" customHeight="1">
      <c r="A59" s="118">
        <v>40817</v>
      </c>
      <c r="B59" s="119">
        <v>148.3</v>
      </c>
      <c r="C59" s="119">
        <v>693.1</v>
      </c>
      <c r="D59" s="119">
        <v>207.4</v>
      </c>
      <c r="E59" s="120">
        <v>738.5</v>
      </c>
      <c r="F59" s="120">
        <v>2759.3</v>
      </c>
      <c r="G59" s="83"/>
      <c r="H59" s="121">
        <f>AVERAGE(B48:B59)</f>
        <v>158.9666666666666</v>
      </c>
      <c r="I59" s="121">
        <f>AVERAGE(C48:C59)</f>
        <v>701.9333333333333</v>
      </c>
      <c r="J59" s="121">
        <f>AVERAGE(D48:D59)</f>
        <v>204.9916666666667</v>
      </c>
      <c r="K59" s="121">
        <f>AVERAGE(E48:E59)</f>
        <v>743.0416666666666</v>
      </c>
      <c r="L59" s="121">
        <f>AVERAGE(F48:F59)</f>
        <v>2753.483333333334</v>
      </c>
      <c r="M59" s="83"/>
      <c r="N59" s="83"/>
      <c r="O59" s="83"/>
      <c r="P59" s="112">
        <v>76.91</v>
      </c>
      <c r="Q59" s="112">
        <f>SUM(P48:P59)</f>
        <v>1114.539</v>
      </c>
      <c r="R59" s="83"/>
      <c r="S59" s="112">
        <v>49.20699999999999</v>
      </c>
      <c r="T59" s="112">
        <f>SUM(S48:S59)</f>
        <v>611.34</v>
      </c>
    </row>
    <row r="60" ht="15" customHeight="1">
      <c r="A60" s="118">
        <v>40848</v>
      </c>
      <c r="B60" s="119">
        <v>149.4</v>
      </c>
      <c r="C60" s="119">
        <v>689.8</v>
      </c>
      <c r="D60" s="119">
        <v>207.1</v>
      </c>
      <c r="E60" s="120">
        <v>715.6</v>
      </c>
      <c r="F60" s="120">
        <v>2777.6</v>
      </c>
      <c r="G60" s="83"/>
      <c r="H60" s="121">
        <f>AVERAGE(B49:B60)</f>
        <v>159.5166666666667</v>
      </c>
      <c r="I60" s="121">
        <f>AVERAGE(C49:C60)</f>
        <v>702.4583333333334</v>
      </c>
      <c r="J60" s="121">
        <f>AVERAGE(D49:D60)</f>
        <v>205</v>
      </c>
      <c r="K60" s="121">
        <f>AVERAGE(E49:E60)</f>
        <v>743.2500000000001</v>
      </c>
      <c r="L60" s="121">
        <f>AVERAGE(F49:F60)</f>
        <v>2756.141666666666</v>
      </c>
      <c r="M60" s="83"/>
      <c r="N60" s="83"/>
      <c r="O60" s="83"/>
      <c r="P60" s="112">
        <v>70.13599999999998</v>
      </c>
      <c r="Q60" s="112">
        <f>SUM(P49:P60)</f>
        <v>1127.274</v>
      </c>
      <c r="R60" s="83"/>
      <c r="S60" s="112">
        <v>48.001</v>
      </c>
      <c r="T60" s="112">
        <f>SUM(S49:S60)</f>
        <v>610.9369999999999</v>
      </c>
    </row>
    <row r="61" ht="15" customHeight="1">
      <c r="A61" s="118">
        <v>40878</v>
      </c>
      <c r="B61" s="119">
        <v>163.7</v>
      </c>
      <c r="C61" s="119">
        <v>671.8</v>
      </c>
      <c r="D61" s="119">
        <v>218.7</v>
      </c>
      <c r="E61" s="120">
        <v>627.3</v>
      </c>
      <c r="F61" s="120">
        <v>2837.5</v>
      </c>
      <c r="G61" s="83"/>
      <c r="H61" s="121">
        <f>AVERAGE(B50:B61)</f>
        <v>159.875</v>
      </c>
      <c r="I61" s="121">
        <f>AVERAGE(C50:C61)</f>
        <v>702.6916666666666</v>
      </c>
      <c r="J61" s="121">
        <f>AVERAGE(D50:D61)</f>
        <v>204.6166666666667</v>
      </c>
      <c r="K61" s="121">
        <f>AVERAGE(E50:E61)</f>
        <v>742.8916666666668</v>
      </c>
      <c r="L61" s="121">
        <f>AVERAGE(F50:F61)</f>
        <v>2756.425</v>
      </c>
      <c r="M61" s="83"/>
      <c r="N61" s="83"/>
      <c r="O61" s="83"/>
      <c r="P61" s="112">
        <v>96.506</v>
      </c>
      <c r="Q61" s="112">
        <f>SUM(P50:P61)</f>
        <v>1140.412</v>
      </c>
      <c r="R61" s="83"/>
      <c r="S61" s="112">
        <v>52.249</v>
      </c>
      <c r="T61" s="112">
        <f>SUM(S50:S61)</f>
        <v>610.453</v>
      </c>
    </row>
    <row r="62" ht="15" customHeight="1">
      <c r="A62" s="118">
        <v>40909</v>
      </c>
      <c r="B62" s="119">
        <v>172.7</v>
      </c>
      <c r="C62" s="119">
        <v>699.7</v>
      </c>
      <c r="D62" s="119">
        <v>196.6</v>
      </c>
      <c r="E62" s="120">
        <v>724.3</v>
      </c>
      <c r="F62" s="120">
        <v>2811.022909373744</v>
      </c>
      <c r="G62" s="83"/>
      <c r="H62" s="121">
        <f>AVERAGE(B51:B62)</f>
        <v>160.3</v>
      </c>
      <c r="I62" s="121">
        <f>AVERAGE(C51:C62)</f>
        <v>704.5833333333334</v>
      </c>
      <c r="J62" s="121">
        <f>AVERAGE(D51:D62)</f>
        <v>205.7083333333333</v>
      </c>
      <c r="K62" s="121">
        <f>AVERAGE(E51:E62)</f>
        <v>743.0999999999999</v>
      </c>
      <c r="L62" s="121">
        <f>AVERAGE(F51:F62)</f>
        <v>2757.451909114478</v>
      </c>
      <c r="M62" s="83"/>
      <c r="N62" s="83"/>
      <c r="O62" s="83"/>
      <c r="P62" s="112">
        <v>108.74</v>
      </c>
      <c r="Q62" s="112">
        <f>SUM(P51:P62)</f>
        <v>1154.971</v>
      </c>
      <c r="R62" s="83"/>
      <c r="S62" s="112">
        <v>57.84400000000001</v>
      </c>
      <c r="T62" s="112">
        <f>SUM(S51:S62)</f>
        <v>610.778</v>
      </c>
    </row>
    <row r="63" ht="15" customHeight="1">
      <c r="A63" s="118">
        <v>40940</v>
      </c>
      <c r="B63" s="119">
        <v>168.5</v>
      </c>
      <c r="C63" s="119">
        <v>681.1</v>
      </c>
      <c r="D63" s="119">
        <v>197</v>
      </c>
      <c r="E63" s="120">
        <v>700.8</v>
      </c>
      <c r="F63" s="120">
        <v>2698.053297121721</v>
      </c>
      <c r="G63" s="83"/>
      <c r="H63" s="121">
        <f>AVERAGE(B52:B63)</f>
        <v>161.7583333333334</v>
      </c>
      <c r="I63" s="121">
        <f>AVERAGE(C52:C63)</f>
        <v>706.9166666666666</v>
      </c>
      <c r="J63" s="121">
        <f>AVERAGE(D52:D63)</f>
        <v>206.6583333333333</v>
      </c>
      <c r="K63" s="121">
        <f>AVERAGE(E52:E63)</f>
        <v>742.6416666666668</v>
      </c>
      <c r="L63" s="121">
        <f>AVERAGE(F52:F63)</f>
        <v>2763.723017207955</v>
      </c>
      <c r="M63" s="83"/>
      <c r="N63" s="83"/>
      <c r="O63" s="83"/>
      <c r="P63" s="112">
        <v>98.28800000000001</v>
      </c>
      <c r="Q63" s="112">
        <f>SUM(P52:P63)</f>
        <v>1168.037</v>
      </c>
      <c r="R63" s="83"/>
      <c r="S63" s="112">
        <v>48.614</v>
      </c>
      <c r="T63" s="112">
        <f>SUM(S52:S63)</f>
        <v>605.9680000000001</v>
      </c>
    </row>
    <row r="64" ht="15" customHeight="1">
      <c r="A64" s="118">
        <v>40969</v>
      </c>
      <c r="B64" s="119">
        <v>185.4</v>
      </c>
      <c r="C64" s="119">
        <v>750</v>
      </c>
      <c r="D64" s="119">
        <v>219.2</v>
      </c>
      <c r="E64" s="120">
        <v>781.1</v>
      </c>
      <c r="F64" s="120">
        <v>2906.975509361855</v>
      </c>
      <c r="G64" s="83"/>
      <c r="H64" s="121">
        <f>AVERAGE(B53:B64)</f>
        <v>162.5916666666667</v>
      </c>
      <c r="I64" s="121">
        <f>AVERAGE(C53:C64)</f>
        <v>708.1166666666668</v>
      </c>
      <c r="J64" s="121">
        <f>AVERAGE(D53:D64)</f>
        <v>206.9166666666667</v>
      </c>
      <c r="K64" s="121">
        <f>AVERAGE(E53:E64)</f>
        <v>740.3833333333333</v>
      </c>
      <c r="L64" s="121">
        <f>AVERAGE(F53:F64)</f>
        <v>2762.912642988110</v>
      </c>
      <c r="M64" s="83"/>
      <c r="N64" s="83"/>
      <c r="O64" s="83"/>
      <c r="P64" s="112">
        <v>102.976</v>
      </c>
      <c r="Q64" s="112">
        <f>SUM(P53:P64)</f>
        <v>1169.876</v>
      </c>
      <c r="R64" s="83"/>
      <c r="S64" s="112">
        <v>55.729</v>
      </c>
      <c r="T64" s="112">
        <f>SUM(S53:S64)</f>
        <v>601.335</v>
      </c>
    </row>
    <row r="65" ht="15" customHeight="1">
      <c r="A65" s="118">
        <v>41000</v>
      </c>
      <c r="B65" s="119">
        <v>175.5</v>
      </c>
      <c r="C65" s="119">
        <v>729.4</v>
      </c>
      <c r="D65" s="119">
        <v>210.4</v>
      </c>
      <c r="E65" s="120">
        <v>717.3</v>
      </c>
      <c r="F65" s="120">
        <v>2738.937845778938</v>
      </c>
      <c r="G65" s="83"/>
      <c r="H65" s="121">
        <f>AVERAGE(B54:B65)</f>
        <v>163.4416666666667</v>
      </c>
      <c r="I65" s="121">
        <f>AVERAGE(C54:C65)</f>
        <v>708.1750000000001</v>
      </c>
      <c r="J65" s="121">
        <f>AVERAGE(D54:D65)</f>
        <v>206.7</v>
      </c>
      <c r="K65" s="121">
        <f>AVERAGE(E54:E65)</f>
        <v>736.0250000000001</v>
      </c>
      <c r="L65" s="121">
        <f>AVERAGE(F54:F65)</f>
        <v>2761.590796803021</v>
      </c>
      <c r="M65" s="83"/>
      <c r="N65" s="83"/>
      <c r="O65" s="83"/>
      <c r="P65" s="112">
        <v>119.537</v>
      </c>
      <c r="Q65" s="112">
        <f>SUM(P54:P65)</f>
        <v>1182.056</v>
      </c>
      <c r="R65" s="83"/>
      <c r="S65" s="112">
        <v>56.723</v>
      </c>
      <c r="T65" s="112">
        <f>SUM(S54:S65)</f>
        <v>604.576</v>
      </c>
    </row>
    <row r="66" ht="15" customHeight="1">
      <c r="A66" s="118">
        <v>41030</v>
      </c>
      <c r="B66" s="119">
        <v>181.4</v>
      </c>
      <c r="C66" s="119">
        <v>774.3</v>
      </c>
      <c r="D66" s="119">
        <v>231.9</v>
      </c>
      <c r="E66" s="120">
        <v>804.7</v>
      </c>
      <c r="F66" s="120">
        <v>2887.270991819144</v>
      </c>
      <c r="G66" s="83"/>
      <c r="H66" s="121">
        <f>AVERAGE(B55:B66)</f>
        <v>164.0583333333333</v>
      </c>
      <c r="I66" s="121">
        <f>AVERAGE(C55:C66)</f>
        <v>710.3583333333332</v>
      </c>
      <c r="J66" s="121">
        <f>AVERAGE(D55:D66)</f>
        <v>208.0833333333333</v>
      </c>
      <c r="K66" s="121">
        <f>AVERAGE(E55:E66)</f>
        <v>736.2166666666668</v>
      </c>
      <c r="L66" s="121">
        <f>AVERAGE(F55:F66)</f>
        <v>2765.246712787950</v>
      </c>
      <c r="M66" s="83"/>
      <c r="N66" s="83"/>
      <c r="O66" s="83"/>
      <c r="P66" s="112">
        <v>125.019</v>
      </c>
      <c r="Q66" s="112">
        <f>SUM(P55:P66)</f>
        <v>1190.996</v>
      </c>
      <c r="R66" s="83"/>
      <c r="S66" s="112">
        <v>48.46400000000001</v>
      </c>
      <c r="T66" s="112">
        <f>SUM(S55:S66)</f>
        <v>603.4430000000001</v>
      </c>
    </row>
    <row r="67" ht="15" customHeight="1">
      <c r="A67" s="118">
        <v>41061</v>
      </c>
      <c r="B67" s="119">
        <v>168</v>
      </c>
      <c r="C67" s="119">
        <v>735.3</v>
      </c>
      <c r="D67" s="119">
        <v>212.1</v>
      </c>
      <c r="E67" s="120">
        <v>739.2</v>
      </c>
      <c r="F67" s="120">
        <v>2662.650058110602</v>
      </c>
      <c r="G67" s="83"/>
      <c r="H67" s="121">
        <f>AVERAGE(B56:B67)</f>
        <v>164.5916666666667</v>
      </c>
      <c r="I67" s="121">
        <f>AVERAGE(C56:C67)</f>
        <v>712.0166666666665</v>
      </c>
      <c r="J67" s="121">
        <f>AVERAGE(D56:D67)</f>
        <v>208.525</v>
      </c>
      <c r="K67" s="121">
        <f>AVERAGE(E56:E67)</f>
        <v>733.3916666666668</v>
      </c>
      <c r="L67" s="121">
        <f>AVERAGE(F56:F67)</f>
        <v>2764.425884297167</v>
      </c>
      <c r="M67" s="83"/>
      <c r="N67" s="83"/>
      <c r="O67" s="83"/>
      <c r="P67" s="112">
        <v>116.571</v>
      </c>
      <c r="Q67" s="112">
        <f>SUM(P56:P67)</f>
        <v>1197.744</v>
      </c>
      <c r="R67" s="83"/>
      <c r="S67" s="112">
        <v>47.279</v>
      </c>
      <c r="T67" s="112">
        <f>SUM(S56:S67)</f>
        <v>604.12</v>
      </c>
    </row>
    <row r="68" ht="15" customHeight="1">
      <c r="A68" s="118">
        <v>41091</v>
      </c>
      <c r="B68" s="119">
        <v>155.2</v>
      </c>
      <c r="C68" s="119">
        <v>727.1</v>
      </c>
      <c r="D68" s="119">
        <v>211.4</v>
      </c>
      <c r="E68" s="120">
        <v>752.89</v>
      </c>
      <c r="F68" s="120">
        <v>2647.005848613107</v>
      </c>
      <c r="G68" s="83"/>
      <c r="H68" s="121">
        <f>AVERAGE(B57:B68)</f>
        <v>164.25</v>
      </c>
      <c r="I68" s="121">
        <f>AVERAGE(C57:C68)</f>
        <v>714.1916666666667</v>
      </c>
      <c r="J68" s="121">
        <f>AVERAGE(D57:D68)</f>
        <v>209.7833333333333</v>
      </c>
      <c r="K68" s="121">
        <f>AVERAGE(E57:E68)</f>
        <v>735.4575</v>
      </c>
      <c r="L68" s="121">
        <f>AVERAGE(F57:F68)</f>
        <v>2761.768038348259</v>
      </c>
      <c r="M68" s="83"/>
      <c r="N68" s="83"/>
      <c r="O68" s="83"/>
      <c r="P68" s="112">
        <v>104.21</v>
      </c>
      <c r="Q68" s="112">
        <f>SUM(P57:P68)</f>
        <v>1193.785</v>
      </c>
      <c r="R68" s="83"/>
      <c r="S68" s="112">
        <v>52.24599999999999</v>
      </c>
      <c r="T68" s="112">
        <f>SUM(S57:S68)</f>
        <v>606.924</v>
      </c>
    </row>
    <row r="69" ht="15" customHeight="1">
      <c r="A69" s="118">
        <v>41122</v>
      </c>
      <c r="B69" s="119">
        <v>146.4</v>
      </c>
      <c r="C69" s="119">
        <v>730.6</v>
      </c>
      <c r="D69" s="119">
        <v>214</v>
      </c>
      <c r="E69" s="120">
        <v>777.7</v>
      </c>
      <c r="F69" s="120">
        <v>2738.750826944770</v>
      </c>
      <c r="G69" s="83"/>
      <c r="H69" s="121">
        <f>AVERAGE(B58:B69)</f>
        <v>163.5083333333334</v>
      </c>
      <c r="I69" s="121">
        <f>AVERAGE(C58:C69)</f>
        <v>714.9333333333334</v>
      </c>
      <c r="J69" s="121">
        <f>AVERAGE(D58:D69)</f>
        <v>210.35</v>
      </c>
      <c r="K69" s="121">
        <f>AVERAGE(E58:E69)</f>
        <v>736.7908333333335</v>
      </c>
      <c r="L69" s="121">
        <f>AVERAGE(F58:F69)</f>
        <v>2762.138940593657</v>
      </c>
      <c r="M69" s="83"/>
      <c r="N69" s="83"/>
      <c r="O69" s="83"/>
      <c r="P69" s="112">
        <v>91.30900000000001</v>
      </c>
      <c r="Q69" s="112">
        <f>SUM(P58:P69)</f>
        <v>1189.217</v>
      </c>
      <c r="R69" s="83"/>
      <c r="S69" s="112">
        <v>45.32000000000001</v>
      </c>
      <c r="T69" s="112">
        <f>SUM(S58:S69)</f>
        <v>605.0250000000001</v>
      </c>
    </row>
    <row r="70" ht="15" customHeight="1">
      <c r="A70" s="118">
        <v>41153</v>
      </c>
      <c r="B70" s="119">
        <v>136</v>
      </c>
      <c r="C70" s="119">
        <v>686.3</v>
      </c>
      <c r="D70" s="119">
        <v>195.9</v>
      </c>
      <c r="E70" s="120">
        <v>716</v>
      </c>
      <c r="F70" s="120">
        <v>2608.720426030190</v>
      </c>
      <c r="G70" s="83"/>
      <c r="H70" s="121">
        <f>AVERAGE(B59:B70)</f>
        <v>162.5416666666667</v>
      </c>
      <c r="I70" s="121">
        <f>AVERAGE(C59:C70)</f>
        <v>714.0416666666666</v>
      </c>
      <c r="J70" s="121">
        <f>AVERAGE(D59:D70)</f>
        <v>210.1416666666667</v>
      </c>
      <c r="K70" s="121">
        <f>AVERAGE(E59:E70)</f>
        <v>732.9491666666667</v>
      </c>
      <c r="L70" s="121">
        <f>AVERAGE(F59:F70)</f>
        <v>2756.148976096173</v>
      </c>
      <c r="M70" s="83"/>
      <c r="N70" s="83"/>
      <c r="O70" s="83"/>
      <c r="P70" s="112">
        <v>73.74099999999999</v>
      </c>
      <c r="Q70" s="112">
        <f>SUM(P59:P70)</f>
        <v>1183.943</v>
      </c>
      <c r="R70" s="83"/>
      <c r="S70" s="112">
        <v>43.539</v>
      </c>
      <c r="T70" s="112">
        <f>SUM(S59:S70)</f>
        <v>605.215</v>
      </c>
    </row>
    <row r="71" ht="15" customHeight="1">
      <c r="A71" s="118">
        <v>41183</v>
      </c>
      <c r="B71" s="119">
        <v>148.6</v>
      </c>
      <c r="C71" s="119">
        <v>719.8</v>
      </c>
      <c r="D71" s="119">
        <v>220.9</v>
      </c>
      <c r="E71" s="120">
        <v>755.5</v>
      </c>
      <c r="F71" s="120">
        <v>2815.785670244770</v>
      </c>
      <c r="G71" s="83"/>
      <c r="H71" s="121">
        <f>AVERAGE(B60:B71)</f>
        <v>162.5666666666667</v>
      </c>
      <c r="I71" s="121">
        <f>AVERAGE(C60:C71)</f>
        <v>716.2666666666668</v>
      </c>
      <c r="J71" s="121">
        <f>AVERAGE(D60:D71)</f>
        <v>211.2666666666667</v>
      </c>
      <c r="K71" s="121">
        <f>AVERAGE(E60:E71)</f>
        <v>734.3658333333333</v>
      </c>
      <c r="L71" s="121">
        <f>AVERAGE(F60:F71)</f>
        <v>2760.856115283237</v>
      </c>
      <c r="M71" s="83"/>
      <c r="N71" s="83"/>
      <c r="O71" s="83"/>
      <c r="P71" s="112">
        <v>71.83799999999998</v>
      </c>
      <c r="Q71" s="112">
        <f>SUM(P60:P71)</f>
        <v>1178.871</v>
      </c>
      <c r="R71" s="83"/>
      <c r="S71" s="112">
        <v>45.335</v>
      </c>
      <c r="T71" s="112">
        <f>SUM(S60:S71)</f>
        <v>601.3430000000001</v>
      </c>
    </row>
    <row r="72" ht="15" customHeight="1">
      <c r="A72" s="118">
        <v>41214</v>
      </c>
      <c r="B72" s="119">
        <v>142.6</v>
      </c>
      <c r="C72" s="119">
        <v>681.4</v>
      </c>
      <c r="D72" s="119">
        <v>213.1</v>
      </c>
      <c r="E72" s="120">
        <v>727</v>
      </c>
      <c r="F72" s="120">
        <v>2746.390744330190</v>
      </c>
      <c r="G72" s="83"/>
      <c r="H72" s="121">
        <f>AVERAGE(B61:B72)</f>
        <v>162</v>
      </c>
      <c r="I72" s="121">
        <f>AVERAGE(C61:C72)</f>
        <v>715.5666666666667</v>
      </c>
      <c r="J72" s="121">
        <f>AVERAGE(D61:D72)</f>
        <v>211.7666666666667</v>
      </c>
      <c r="K72" s="121">
        <f>AVERAGE(E61:E72)</f>
        <v>735.3158333333332</v>
      </c>
      <c r="L72" s="121">
        <f>AVERAGE(F61:F72)</f>
        <v>2758.255343977420</v>
      </c>
      <c r="M72" s="83"/>
      <c r="N72" s="83"/>
      <c r="O72" s="83"/>
      <c r="P72" s="112">
        <v>70.24299999999998</v>
      </c>
      <c r="Q72" s="112">
        <f>SUM(P61:P72)</f>
        <v>1178.978</v>
      </c>
      <c r="R72" s="83"/>
      <c r="S72" s="112">
        <v>45.572</v>
      </c>
      <c r="T72" s="112">
        <f>SUM(S61:S72)</f>
        <v>598.914</v>
      </c>
    </row>
    <row r="73" ht="15" customHeight="1">
      <c r="A73" s="118">
        <v>41244</v>
      </c>
      <c r="B73" s="119">
        <v>157.5</v>
      </c>
      <c r="C73" s="119">
        <v>668.2</v>
      </c>
      <c r="D73" s="119">
        <v>217.4</v>
      </c>
      <c r="E73" s="120">
        <v>588.1</v>
      </c>
      <c r="F73" s="120">
        <v>2783.808961286490</v>
      </c>
      <c r="G73" s="83"/>
      <c r="H73" s="121">
        <f>AVERAGE(B62:B73)</f>
        <v>161.4833333333333</v>
      </c>
      <c r="I73" s="121">
        <f>AVERAGE(C62:C73)</f>
        <v>715.2666666666668</v>
      </c>
      <c r="J73" s="121">
        <f>AVERAGE(D62:D73)</f>
        <v>211.6583333333333</v>
      </c>
      <c r="K73" s="121">
        <f>AVERAGE(E62:E73)</f>
        <v>732.0491666666667</v>
      </c>
      <c r="L73" s="121">
        <f>AVERAGE(F62:F73)</f>
        <v>2753.781090751294</v>
      </c>
      <c r="M73" s="83"/>
      <c r="N73" s="83"/>
      <c r="O73" s="83"/>
      <c r="P73" s="112">
        <v>92.42400000000001</v>
      </c>
      <c r="Q73" s="112">
        <f>SUM(P62:P73)</f>
        <v>1174.896</v>
      </c>
      <c r="R73" s="83"/>
      <c r="S73" s="112">
        <v>51.96699999999999</v>
      </c>
      <c r="T73" s="112">
        <f>SUM(S62:S73)</f>
        <v>598.6319999999999</v>
      </c>
    </row>
    <row r="74" ht="15" customHeight="1">
      <c r="A74" s="118">
        <v>41275</v>
      </c>
      <c r="B74" s="119">
        <v>166.2</v>
      </c>
      <c r="C74" s="119">
        <v>723.6</v>
      </c>
      <c r="D74" s="119">
        <v>206.5</v>
      </c>
      <c r="E74" s="120">
        <v>755.1</v>
      </c>
      <c r="F74" s="120">
        <v>2824.836974916832</v>
      </c>
      <c r="G74" s="83"/>
      <c r="H74" s="121">
        <f>AVERAGE(B63:B74)</f>
        <v>160.9416666666667</v>
      </c>
      <c r="I74" s="121">
        <f>AVERAGE(C63:C74)</f>
        <v>717.2583333333333</v>
      </c>
      <c r="J74" s="121">
        <f>AVERAGE(D63:D74)</f>
        <v>212.4833333333333</v>
      </c>
      <c r="K74" s="121">
        <f>AVERAGE(E63:E74)</f>
        <v>734.6158333333333</v>
      </c>
      <c r="L74" s="121">
        <f>AVERAGE(F63:F74)</f>
        <v>2754.932262879884</v>
      </c>
      <c r="M74" s="83"/>
      <c r="N74" s="83"/>
      <c r="O74" s="83"/>
      <c r="P74" s="112">
        <v>95.651</v>
      </c>
      <c r="Q74" s="112">
        <f>SUM(P63:P74)</f>
        <v>1161.807</v>
      </c>
      <c r="R74" s="83"/>
      <c r="S74" s="112">
        <v>52.76</v>
      </c>
      <c r="T74" s="112">
        <f>SUM(S63:S74)</f>
        <v>593.5479999999999</v>
      </c>
    </row>
    <row r="75" ht="15" customHeight="1">
      <c r="A75" s="118">
        <v>41306</v>
      </c>
      <c r="B75" s="119">
        <v>152.3</v>
      </c>
      <c r="C75" s="119">
        <v>662.9</v>
      </c>
      <c r="D75" s="119">
        <v>197.7</v>
      </c>
      <c r="E75" s="120">
        <v>672.5</v>
      </c>
      <c r="F75" s="120">
        <v>2611.623245187367</v>
      </c>
      <c r="G75" s="83"/>
      <c r="H75" s="121">
        <f>AVERAGE(B64:B75)</f>
        <v>159.5916666666667</v>
      </c>
      <c r="I75" s="121">
        <f>AVERAGE(C64:C75)</f>
        <v>715.7416666666667</v>
      </c>
      <c r="J75" s="121">
        <f>AVERAGE(D64:D75)</f>
        <v>212.5416666666667</v>
      </c>
      <c r="K75" s="121">
        <f>AVERAGE(E64:E75)</f>
        <v>732.2575000000001</v>
      </c>
      <c r="L75" s="121">
        <f>AVERAGE(F64:F75)</f>
        <v>2747.729758552021</v>
      </c>
      <c r="M75" s="83"/>
      <c r="N75" s="83"/>
      <c r="O75" s="83"/>
      <c r="P75" s="112">
        <v>84.26300000000001</v>
      </c>
      <c r="Q75" s="112">
        <f>SUM(P64:P75)</f>
        <v>1147.782</v>
      </c>
      <c r="R75" s="83"/>
      <c r="S75" s="112">
        <v>49.824</v>
      </c>
      <c r="T75" s="112">
        <f>SUM(S64:S75)</f>
        <v>594.7579999999999</v>
      </c>
    </row>
    <row r="76" ht="15" customHeight="1">
      <c r="A76" s="118">
        <v>41334</v>
      </c>
      <c r="B76" s="119">
        <v>169.9</v>
      </c>
      <c r="C76" s="119">
        <v>737.2</v>
      </c>
      <c r="D76" s="119">
        <v>221.7</v>
      </c>
      <c r="E76" s="120">
        <v>739.6</v>
      </c>
      <c r="F76" s="120">
        <v>2881.075884284088</v>
      </c>
      <c r="G76" s="83"/>
      <c r="H76" s="121">
        <f>AVERAGE(B65:B76)</f>
        <v>158.3</v>
      </c>
      <c r="I76" s="121">
        <f>AVERAGE(C65:C76)</f>
        <v>714.6750000000001</v>
      </c>
      <c r="J76" s="121">
        <f>AVERAGE(D65:D76)</f>
        <v>212.75</v>
      </c>
      <c r="K76" s="121">
        <f>AVERAGE(E65:E76)</f>
        <v>728.7991666666667</v>
      </c>
      <c r="L76" s="121">
        <f>AVERAGE(F65:F76)</f>
        <v>2745.571456462207</v>
      </c>
      <c r="M76" s="83"/>
      <c r="N76" s="83"/>
      <c r="O76" s="83"/>
      <c r="P76" s="112">
        <v>100.61</v>
      </c>
      <c r="Q76" s="112">
        <f>SUM(P65:P76)</f>
        <v>1145.416</v>
      </c>
      <c r="R76" s="83"/>
      <c r="S76" s="112">
        <v>54.406</v>
      </c>
      <c r="T76" s="112">
        <f>SUM(S65:S76)</f>
        <v>593.4349999999998</v>
      </c>
    </row>
    <row r="77" ht="15" customHeight="1">
      <c r="A77" s="118">
        <v>41365</v>
      </c>
      <c r="B77" s="119">
        <v>175.4</v>
      </c>
      <c r="C77" s="119">
        <v>734.5</v>
      </c>
      <c r="D77" s="119">
        <v>211.8</v>
      </c>
      <c r="E77" s="120">
        <v>753</v>
      </c>
      <c r="F77" s="120">
        <v>2820.901456084593</v>
      </c>
      <c r="G77" s="83"/>
      <c r="H77" s="121">
        <f>AVERAGE(B66:B77)</f>
        <v>158.2916666666667</v>
      </c>
      <c r="I77" s="121">
        <f>AVERAGE(C66:C77)</f>
        <v>715.0999999999999</v>
      </c>
      <c r="J77" s="121">
        <f>AVERAGE(D66:D77)</f>
        <v>212.8666666666667</v>
      </c>
      <c r="K77" s="121">
        <f>AVERAGE(E66:E77)</f>
        <v>731.7741666666667</v>
      </c>
      <c r="L77" s="121">
        <f>AVERAGE(F66:F77)</f>
        <v>2752.401757321011</v>
      </c>
      <c r="M77" s="83"/>
      <c r="N77" s="83"/>
      <c r="O77" s="83"/>
      <c r="P77" s="112">
        <v>103.626</v>
      </c>
      <c r="Q77" s="112">
        <f>SUM(P66:P77)</f>
        <v>1129.505</v>
      </c>
      <c r="R77" s="83"/>
      <c r="S77" s="112">
        <v>58.861</v>
      </c>
      <c r="T77" s="112">
        <f>SUM(S66:S77)</f>
        <v>595.573</v>
      </c>
    </row>
    <row r="78" ht="15" customHeight="1">
      <c r="A78" s="118">
        <v>41395</v>
      </c>
      <c r="B78" s="119">
        <v>182.5</v>
      </c>
      <c r="C78" s="119">
        <v>778.7</v>
      </c>
      <c r="D78" s="119">
        <v>228</v>
      </c>
      <c r="E78" s="120">
        <v>797.8</v>
      </c>
      <c r="F78" s="120">
        <v>2915.615781782825</v>
      </c>
      <c r="G78" s="83"/>
      <c r="H78" s="121">
        <f>AVERAGE(B67:B78)</f>
        <v>158.3833333333334</v>
      </c>
      <c r="I78" s="121">
        <f>AVERAGE(C67:C78)</f>
        <v>715.4666666666667</v>
      </c>
      <c r="J78" s="121">
        <f>AVERAGE(D67:D78)</f>
        <v>212.5416666666667</v>
      </c>
      <c r="K78" s="121">
        <f>AVERAGE(E67:E78)</f>
        <v>731.1991666666668</v>
      </c>
      <c r="L78" s="121">
        <f>AVERAGE(F67:F78)</f>
        <v>2754.763823151319</v>
      </c>
      <c r="M78" s="83"/>
      <c r="N78" s="83"/>
      <c r="O78" s="83"/>
      <c r="P78" s="112">
        <v>119.065</v>
      </c>
      <c r="Q78" s="112">
        <f>SUM(P67:P78)</f>
        <v>1123.551</v>
      </c>
      <c r="R78" s="83"/>
      <c r="S78" s="112">
        <v>62.07000000000001</v>
      </c>
      <c r="T78" s="112">
        <f>SUM(S67:S78)</f>
        <v>609.1790000000001</v>
      </c>
    </row>
    <row r="79" ht="15" customHeight="1">
      <c r="A79" s="118">
        <v>41426</v>
      </c>
      <c r="B79" s="119">
        <v>161.7</v>
      </c>
      <c r="C79" s="119">
        <v>728.1</v>
      </c>
      <c r="D79" s="119">
        <v>212.9</v>
      </c>
      <c r="E79" s="120">
        <v>717.3</v>
      </c>
      <c r="F79" s="120">
        <v>2654.198247882572</v>
      </c>
      <c r="G79" s="83"/>
      <c r="H79" s="121">
        <f>AVERAGE(B68:B79)</f>
        <v>157.8583333333333</v>
      </c>
      <c r="I79" s="121">
        <f>AVERAGE(C68:C79)</f>
        <v>714.8666666666667</v>
      </c>
      <c r="J79" s="121">
        <f>AVERAGE(D68:D79)</f>
        <v>212.6083333333333</v>
      </c>
      <c r="K79" s="121">
        <f>AVERAGE(E68:E79)</f>
        <v>729.3741666666668</v>
      </c>
      <c r="L79" s="121">
        <f>AVERAGE(F68:F79)</f>
        <v>2754.059505632316</v>
      </c>
      <c r="M79" s="83"/>
      <c r="N79" s="83"/>
      <c r="O79" s="83"/>
      <c r="P79" s="112">
        <v>102.066</v>
      </c>
      <c r="Q79" s="112">
        <f>SUM(P68:P79)</f>
        <v>1109.046</v>
      </c>
      <c r="R79" s="83"/>
      <c r="S79" s="112">
        <v>52.4</v>
      </c>
      <c r="T79" s="112">
        <f>SUM(S68:S79)</f>
        <v>614.3000000000001</v>
      </c>
    </row>
    <row r="80" ht="15" customHeight="1">
      <c r="A80" s="118">
        <v>41456</v>
      </c>
      <c r="B80" s="119">
        <v>160.6</v>
      </c>
      <c r="C80" s="119">
        <v>748.8</v>
      </c>
      <c r="D80" s="119">
        <v>213.7</v>
      </c>
      <c r="E80" s="120">
        <v>782</v>
      </c>
      <c r="F80" s="120">
        <v>2704.790877685603</v>
      </c>
      <c r="G80" s="83"/>
      <c r="H80" s="121">
        <f>AVERAGE(B69:B80)</f>
        <v>158.3083333333333</v>
      </c>
      <c r="I80" s="121">
        <f>AVERAGE(C69:C80)</f>
        <v>716.6750000000001</v>
      </c>
      <c r="J80" s="121">
        <f>AVERAGE(D69:D80)</f>
        <v>212.8</v>
      </c>
      <c r="K80" s="121">
        <f>AVERAGE(E69:E80)</f>
        <v>731.8000000000001</v>
      </c>
      <c r="L80" s="121">
        <f>AVERAGE(F69:F80)</f>
        <v>2758.874924721691</v>
      </c>
      <c r="M80" s="83"/>
      <c r="N80" s="83"/>
      <c r="O80" s="83"/>
      <c r="P80" s="112">
        <v>104.262</v>
      </c>
      <c r="Q80" s="112">
        <f>SUM(P69:P80)</f>
        <v>1109.098</v>
      </c>
      <c r="R80" s="83"/>
      <c r="S80" s="112">
        <v>55.36</v>
      </c>
      <c r="T80" s="112">
        <f>SUM(S69:S80)</f>
        <v>617.414</v>
      </c>
    </row>
    <row r="81" ht="15" customHeight="1">
      <c r="A81" s="118">
        <v>41487</v>
      </c>
      <c r="B81" s="119">
        <v>148.4</v>
      </c>
      <c r="C81" s="119">
        <v>736.7</v>
      </c>
      <c r="D81" s="119">
        <v>205.3</v>
      </c>
      <c r="E81" s="120">
        <v>763.4</v>
      </c>
      <c r="F81" s="120">
        <v>2729.175048483583</v>
      </c>
      <c r="G81" s="83"/>
      <c r="H81" s="121">
        <f>AVERAGE(B70:B81)</f>
        <v>158.475</v>
      </c>
      <c r="I81" s="121">
        <f>AVERAGE(C70:C81)</f>
        <v>717.1833333333334</v>
      </c>
      <c r="J81" s="121">
        <f>AVERAGE(D70:D81)</f>
        <v>212.075</v>
      </c>
      <c r="K81" s="121">
        <f>AVERAGE(E70:E81)</f>
        <v>730.6083333333335</v>
      </c>
      <c r="L81" s="121">
        <f>AVERAGE(F70:F81)</f>
        <v>2758.076943183258</v>
      </c>
      <c r="M81" s="83"/>
      <c r="N81" s="83"/>
      <c r="O81" s="83"/>
      <c r="P81" s="112">
        <v>89.509</v>
      </c>
      <c r="Q81" s="112">
        <f>SUM(P70:P81)</f>
        <v>1107.298</v>
      </c>
      <c r="R81" s="83"/>
      <c r="S81" s="112">
        <v>51.77699999999999</v>
      </c>
      <c r="T81" s="112">
        <f>SUM(S70:S81)</f>
        <v>623.871</v>
      </c>
    </row>
    <row r="82" ht="15" customHeight="1">
      <c r="A82" s="118">
        <v>41518</v>
      </c>
      <c r="B82" s="119">
        <v>145.7</v>
      </c>
      <c r="C82" s="119">
        <v>711.4</v>
      </c>
      <c r="D82" s="119">
        <v>202.4</v>
      </c>
      <c r="E82" s="120">
        <v>707.9</v>
      </c>
      <c r="F82" s="120">
        <v>2697.320334486109</v>
      </c>
      <c r="G82" s="83"/>
      <c r="H82" s="121">
        <f>AVERAGE(B71:B82)</f>
        <v>159.2833333333333</v>
      </c>
      <c r="I82" s="121">
        <f>AVERAGE(C71:C82)</f>
        <v>719.275</v>
      </c>
      <c r="J82" s="121">
        <f>AVERAGE(D71:D82)</f>
        <v>212.6166666666667</v>
      </c>
      <c r="K82" s="121">
        <f>AVERAGE(E71:E82)</f>
        <v>729.9333333333334</v>
      </c>
      <c r="L82" s="121">
        <f>AVERAGE(F71:F82)</f>
        <v>2765.460268887919</v>
      </c>
      <c r="M82" s="83"/>
      <c r="N82" s="83"/>
      <c r="O82" s="83"/>
      <c r="P82" s="112">
        <v>78.188</v>
      </c>
      <c r="Q82" s="112">
        <f>SUM(P71:P82)</f>
        <v>1111.745</v>
      </c>
      <c r="R82" s="83"/>
      <c r="S82" s="112">
        <v>52.355</v>
      </c>
      <c r="T82" s="112">
        <f>SUM(S71:S82)</f>
        <v>632.687</v>
      </c>
    </row>
    <row r="83" ht="15" customHeight="1">
      <c r="A83" s="118">
        <v>41548</v>
      </c>
      <c r="B83" s="119">
        <v>158.7</v>
      </c>
      <c r="C83" s="119">
        <v>735.8</v>
      </c>
      <c r="D83" s="119">
        <v>220.1</v>
      </c>
      <c r="E83" s="120">
        <v>751.9</v>
      </c>
      <c r="F83" s="120">
        <v>2803.657778050422</v>
      </c>
      <c r="G83" s="83"/>
      <c r="H83" s="121">
        <f>AVERAGE(B72:B83)</f>
        <v>160.125</v>
      </c>
      <c r="I83" s="121">
        <f>AVERAGE(C72:C83)</f>
        <v>720.6083333333332</v>
      </c>
      <c r="J83" s="121">
        <f>AVERAGE(D72:D83)</f>
        <v>212.55</v>
      </c>
      <c r="K83" s="121">
        <f>AVERAGE(E72:E83)</f>
        <v>729.6333333333332</v>
      </c>
      <c r="L83" s="121">
        <f>AVERAGE(F72:F83)</f>
        <v>2764.449611205056</v>
      </c>
      <c r="M83" s="83"/>
      <c r="N83" s="83"/>
      <c r="O83" s="83"/>
      <c r="P83" s="112">
        <v>85.25200000000001</v>
      </c>
      <c r="Q83" s="112">
        <f>SUM(P72:P83)</f>
        <v>1125.159</v>
      </c>
      <c r="R83" s="83"/>
      <c r="S83" s="112">
        <v>53.38099999999999</v>
      </c>
      <c r="T83" s="112">
        <f>SUM(S72:S83)</f>
        <v>640.7329999999999</v>
      </c>
    </row>
    <row r="84" ht="15" customHeight="1">
      <c r="A84" s="118">
        <v>41579</v>
      </c>
      <c r="B84" s="119">
        <v>146.3</v>
      </c>
      <c r="C84" s="119">
        <v>695.5</v>
      </c>
      <c r="D84" s="119">
        <v>214.2</v>
      </c>
      <c r="E84" s="120">
        <v>669.3</v>
      </c>
      <c r="F84" s="79">
        <v>2725.066369052949</v>
      </c>
      <c r="G84" s="83"/>
      <c r="H84" s="121">
        <f>AVERAGE(B73:B84)</f>
        <v>160.4333333333333</v>
      </c>
      <c r="I84" s="121">
        <f>AVERAGE(C73:C84)</f>
        <v>721.7833333333334</v>
      </c>
      <c r="J84" s="121">
        <f>AVERAGE(D73:D84)</f>
        <v>212.6416666666667</v>
      </c>
      <c r="K84" s="121">
        <f>AVERAGE(E73:E84)</f>
        <v>724.8249999999999</v>
      </c>
      <c r="L84" s="121">
        <f>AVERAGE(F73:F84)</f>
        <v>2762.672579931952</v>
      </c>
      <c r="M84" s="83"/>
      <c r="N84" s="83"/>
      <c r="O84" s="83"/>
      <c r="P84" s="112">
        <v>80.63699999999999</v>
      </c>
      <c r="Q84" s="112">
        <f>SUM(P73:P84)</f>
        <v>1135.553</v>
      </c>
      <c r="R84" s="83"/>
      <c r="S84" s="112">
        <v>52.50599999999999</v>
      </c>
      <c r="T84" s="112">
        <f>SUM(S73:S84)</f>
        <v>647.6669999999999</v>
      </c>
    </row>
    <row r="85" ht="15" customHeight="1">
      <c r="A85" s="118">
        <v>41609</v>
      </c>
      <c r="B85" s="119">
        <v>167.8</v>
      </c>
      <c r="C85" s="119">
        <v>682.5</v>
      </c>
      <c r="D85" s="119">
        <v>225.9</v>
      </c>
      <c r="E85" s="120">
        <v>603.9</v>
      </c>
      <c r="F85" s="79">
        <v>2809.483392672525</v>
      </c>
      <c r="G85" s="83"/>
      <c r="H85" s="121">
        <f>AVERAGE(B74:B85)</f>
        <v>161.2916666666667</v>
      </c>
      <c r="I85" s="121">
        <f>AVERAGE(C74:C85)</f>
        <v>722.975</v>
      </c>
      <c r="J85" s="121">
        <f>AVERAGE(D74:D85)</f>
        <v>213.35</v>
      </c>
      <c r="K85" s="121">
        <f>AVERAGE(E74:E85)</f>
        <v>726.1416666666665</v>
      </c>
      <c r="L85" s="121">
        <f>AVERAGE(F74:F85)</f>
        <v>2764.812115880788</v>
      </c>
      <c r="M85" s="83"/>
      <c r="N85" s="83"/>
      <c r="O85" s="83"/>
      <c r="P85" s="83"/>
      <c r="Q85" s="83"/>
      <c r="R85" s="83"/>
      <c r="S85" s="83"/>
      <c r="T85" s="83"/>
    </row>
    <row r="86" ht="15" customHeight="1">
      <c r="A86" s="118">
        <v>41640</v>
      </c>
      <c r="B86" s="122">
        <v>171.7</v>
      </c>
      <c r="C86" s="122">
        <v>739.8</v>
      </c>
      <c r="D86" s="122">
        <v>215.8</v>
      </c>
      <c r="E86" s="122">
        <v>732.2</v>
      </c>
      <c r="F86" s="79">
        <v>2832.9</v>
      </c>
      <c r="G86" s="83"/>
      <c r="H86" s="121">
        <f>AVERAGE(B75:B86)</f>
        <v>161.75</v>
      </c>
      <c r="I86" s="121">
        <f>AVERAGE(C75:C86)</f>
        <v>724.3249999999999</v>
      </c>
      <c r="J86" s="121">
        <f>AVERAGE(D75:D86)</f>
        <v>214.125</v>
      </c>
      <c r="K86" s="121">
        <f>AVERAGE(E75:E86)</f>
        <v>724.2333333333332</v>
      </c>
      <c r="L86" s="121">
        <f>AVERAGE(F75:F86)</f>
        <v>2765.484034637720</v>
      </c>
      <c r="M86" s="83"/>
      <c r="N86" s="83"/>
      <c r="O86" s="83"/>
      <c r="P86" s="83"/>
      <c r="Q86" s="83"/>
      <c r="R86" s="83"/>
      <c r="S86" s="83"/>
      <c r="T86" s="83"/>
    </row>
    <row r="87" ht="15" customHeight="1">
      <c r="A87" s="118">
        <v>41671</v>
      </c>
      <c r="B87" s="122">
        <v>157.9</v>
      </c>
      <c r="C87" s="122">
        <v>670.1</v>
      </c>
      <c r="D87" s="122">
        <v>204.7</v>
      </c>
      <c r="E87" s="122">
        <v>672.9</v>
      </c>
      <c r="F87" s="79">
        <v>2639.8</v>
      </c>
      <c r="G87" s="83"/>
      <c r="H87" s="121">
        <f>AVERAGE(B76:B87)</f>
        <v>162.2166666666667</v>
      </c>
      <c r="I87" s="121">
        <f>AVERAGE(C76:C87)</f>
        <v>724.9250000000001</v>
      </c>
      <c r="J87" s="121">
        <f>AVERAGE(D76:D87)</f>
        <v>214.7083333333333</v>
      </c>
      <c r="K87" s="121">
        <f>AVERAGE(E76:E87)</f>
        <v>724.2666666666665</v>
      </c>
      <c r="L87" s="121">
        <f>AVERAGE(F76:F87)</f>
        <v>2767.832097538773</v>
      </c>
      <c r="M87" s="83"/>
      <c r="N87" s="83"/>
      <c r="O87" s="83"/>
      <c r="P87" s="83"/>
      <c r="Q87" s="83"/>
      <c r="R87" s="83"/>
      <c r="S87" s="83"/>
      <c r="T87" s="83"/>
    </row>
    <row r="88" ht="15" customHeight="1">
      <c r="A88" s="118">
        <v>41699</v>
      </c>
      <c r="B88" s="122">
        <v>179.2</v>
      </c>
      <c r="C88" s="122">
        <v>760.8</v>
      </c>
      <c r="D88" s="122">
        <v>224.1</v>
      </c>
      <c r="E88" s="122">
        <v>726.1</v>
      </c>
      <c r="F88" s="79">
        <v>2876</v>
      </c>
      <c r="G88" s="83"/>
      <c r="H88" s="121">
        <f>AVERAGE(B77:B88)</f>
        <v>162.9916666666667</v>
      </c>
      <c r="I88" s="121">
        <f>AVERAGE(C77:C88)</f>
        <v>726.8916666666668</v>
      </c>
      <c r="J88" s="121">
        <f>AVERAGE(D77:D88)</f>
        <v>214.9083333333333</v>
      </c>
      <c r="K88" s="121">
        <f>AVERAGE(E77:E88)</f>
        <v>723.1416666666665</v>
      </c>
      <c r="L88" s="121">
        <f>AVERAGE(F77:F88)</f>
        <v>2767.409107181765</v>
      </c>
      <c r="M88" s="83"/>
      <c r="N88" s="83"/>
      <c r="O88" s="83"/>
      <c r="P88" s="83"/>
      <c r="Q88" s="83"/>
      <c r="R88" s="83"/>
      <c r="S88" s="83"/>
      <c r="T88" s="83"/>
    </row>
    <row r="89" ht="15" customHeight="1">
      <c r="A89" s="118">
        <v>41730</v>
      </c>
      <c r="B89" s="122">
        <v>181.6</v>
      </c>
      <c r="C89" s="122">
        <v>781.3</v>
      </c>
      <c r="D89" s="122">
        <v>245.2</v>
      </c>
      <c r="E89" s="122">
        <v>743.7</v>
      </c>
      <c r="F89" s="79">
        <v>2843.4</v>
      </c>
      <c r="G89" s="83"/>
      <c r="H89" s="121">
        <f>AVERAGE(B78:B89)</f>
        <v>163.5083333333333</v>
      </c>
      <c r="I89" s="121">
        <f>AVERAGE(C78:C89)</f>
        <v>730.7916666666666</v>
      </c>
      <c r="J89" s="121">
        <f>AVERAGE(D78:D89)</f>
        <v>217.6916666666666</v>
      </c>
      <c r="K89" s="121">
        <f>AVERAGE(E78:E89)</f>
        <v>722.3666666666667</v>
      </c>
      <c r="L89" s="121">
        <f>AVERAGE(F78:F89)</f>
        <v>2769.283985841382</v>
      </c>
      <c r="M89" s="83"/>
      <c r="N89" s="83"/>
      <c r="O89" s="83"/>
      <c r="P89" s="83"/>
      <c r="Q89" s="83"/>
      <c r="R89" s="83"/>
      <c r="S89" s="83"/>
      <c r="T89" s="83"/>
    </row>
    <row r="90" ht="15" customHeight="1">
      <c r="A90" s="118">
        <v>41760</v>
      </c>
      <c r="B90" s="122">
        <v>184.3</v>
      </c>
      <c r="C90" s="122">
        <v>789.4</v>
      </c>
      <c r="D90" s="122">
        <v>237.8</v>
      </c>
      <c r="E90" s="122">
        <v>754.2</v>
      </c>
      <c r="F90" s="79">
        <v>2879.2</v>
      </c>
      <c r="G90" s="83"/>
      <c r="H90" s="121">
        <f>AVERAGE(B79:B90)</f>
        <v>163.6583333333333</v>
      </c>
      <c r="I90" s="121">
        <f>AVERAGE(C79:C90)</f>
        <v>731.6833333333334</v>
      </c>
      <c r="J90" s="121">
        <f>AVERAGE(D79:D90)</f>
        <v>218.5083333333334</v>
      </c>
      <c r="K90" s="121">
        <f>AVERAGE(E79:E90)</f>
        <v>718.7333333333332</v>
      </c>
      <c r="L90" s="121">
        <f>AVERAGE(F79:F90)</f>
        <v>2766.249337359480</v>
      </c>
      <c r="M90" s="83"/>
      <c r="N90" s="83"/>
      <c r="O90" s="83"/>
      <c r="P90" s="83"/>
      <c r="Q90" s="83"/>
      <c r="R90" s="83"/>
      <c r="S90" s="83"/>
      <c r="T90" s="83"/>
    </row>
    <row r="91" ht="15" customHeight="1">
      <c r="A91" s="118">
        <v>41791</v>
      </c>
      <c r="B91" s="122">
        <v>164.7</v>
      </c>
      <c r="C91" s="122">
        <v>758.8</v>
      </c>
      <c r="D91" s="122">
        <v>241.3</v>
      </c>
      <c r="E91" s="122">
        <v>731.7</v>
      </c>
      <c r="F91" s="79">
        <v>2667.6</v>
      </c>
      <c r="G91" s="83"/>
      <c r="H91" s="121">
        <f>AVERAGE(B80:B91)</f>
        <v>163.9083333333333</v>
      </c>
      <c r="I91" s="121">
        <f>AVERAGE(C80:C91)</f>
        <v>734.2416666666667</v>
      </c>
      <c r="J91" s="121">
        <f>AVERAGE(D80:D91)</f>
        <v>220.875</v>
      </c>
      <c r="K91" s="121">
        <f>AVERAGE(E80:E91)</f>
        <v>719.9333333333333</v>
      </c>
      <c r="L91" s="121">
        <f>AVERAGE(F80:F91)</f>
        <v>2767.366150035933</v>
      </c>
      <c r="M91" s="83"/>
      <c r="N91" s="83"/>
      <c r="O91" s="83"/>
      <c r="P91" s="83"/>
      <c r="Q91" s="83"/>
      <c r="R91" s="83"/>
      <c r="S91" s="83"/>
      <c r="T91" s="83"/>
    </row>
    <row r="92" ht="15" customHeight="1">
      <c r="A92" s="118">
        <v>41821</v>
      </c>
      <c r="B92" s="122">
        <v>171.1</v>
      </c>
      <c r="C92" s="122">
        <v>763.4</v>
      </c>
      <c r="D92" s="122">
        <v>230.2</v>
      </c>
      <c r="E92" s="122">
        <v>762.2</v>
      </c>
      <c r="F92" s="79">
        <v>2730.2</v>
      </c>
      <c r="G92" s="83"/>
      <c r="H92" s="121">
        <f>AVERAGE(B81:B92)</f>
        <v>164.7833333333333</v>
      </c>
      <c r="I92" s="121">
        <f>AVERAGE(C81:C92)</f>
        <v>735.4583333333334</v>
      </c>
      <c r="J92" s="121">
        <f>AVERAGE(D81:D92)</f>
        <v>222.25</v>
      </c>
      <c r="K92" s="121">
        <f>AVERAGE(E81:E92)</f>
        <v>718.2833333333333</v>
      </c>
      <c r="L92" s="121">
        <f>AVERAGE(F81:F92)</f>
        <v>2769.483576895465</v>
      </c>
      <c r="M92" s="83"/>
      <c r="N92" s="83"/>
      <c r="O92" s="83"/>
      <c r="P92" s="83"/>
      <c r="Q92" s="83"/>
      <c r="R92" s="83"/>
      <c r="S92" s="83"/>
      <c r="T92" s="83"/>
    </row>
    <row r="93" ht="15" customHeight="1">
      <c r="A93" s="118">
        <v>41852</v>
      </c>
      <c r="B93" s="122">
        <v>154.3</v>
      </c>
      <c r="C93" s="122">
        <v>726</v>
      </c>
      <c r="D93" s="122">
        <v>214.7</v>
      </c>
      <c r="E93" s="122">
        <v>709.2</v>
      </c>
      <c r="F93" s="79">
        <v>2681.6</v>
      </c>
      <c r="G93" s="83"/>
      <c r="H93" s="121">
        <f>AVERAGE(B82:B93)</f>
        <v>165.275</v>
      </c>
      <c r="I93" s="121">
        <f>AVERAGE(C82:C93)</f>
        <v>734.5666666666666</v>
      </c>
      <c r="J93" s="121">
        <f>AVERAGE(D82:D93)</f>
        <v>223.0333333333333</v>
      </c>
      <c r="K93" s="121">
        <f>AVERAGE(E82:E93)</f>
        <v>713.7666666666665</v>
      </c>
      <c r="L93" s="121">
        <f>AVERAGE(F82:F93)</f>
        <v>2765.518989521834</v>
      </c>
      <c r="M93" s="83"/>
      <c r="N93" s="83"/>
      <c r="O93" s="83"/>
      <c r="P93" s="83"/>
      <c r="Q93" s="83"/>
      <c r="R93" s="83"/>
      <c r="S93" s="83"/>
      <c r="T93" s="83"/>
    </row>
    <row r="94" ht="15" customHeight="1">
      <c r="A94" s="118">
        <v>41883</v>
      </c>
      <c r="B94" s="122">
        <v>160.6</v>
      </c>
      <c r="C94" s="122">
        <v>717</v>
      </c>
      <c r="D94" s="122">
        <v>219.5</v>
      </c>
      <c r="E94" s="122">
        <v>717.9</v>
      </c>
      <c r="F94" s="79">
        <v>2666.7</v>
      </c>
      <c r="G94" s="83"/>
      <c r="H94" s="121">
        <f>AVERAGE(B83:B94)</f>
        <v>166.5166666666666</v>
      </c>
      <c r="I94" s="121">
        <f>AVERAGE(C83:C94)</f>
        <v>735.0333333333333</v>
      </c>
      <c r="J94" s="121">
        <f>AVERAGE(D83:D94)</f>
        <v>224.4583333333333</v>
      </c>
      <c r="K94" s="121">
        <f>AVERAGE(E83:E94)</f>
        <v>714.5999999999999</v>
      </c>
      <c r="L94" s="121">
        <f>AVERAGE(F83:F94)</f>
        <v>2762.967294981325</v>
      </c>
      <c r="M94" s="83"/>
      <c r="N94" s="83"/>
      <c r="O94" s="83"/>
      <c r="P94" s="83"/>
      <c r="Q94" s="83"/>
      <c r="R94" s="83"/>
      <c r="S94" s="83"/>
      <c r="T94" s="83"/>
    </row>
    <row r="95" ht="15" customHeight="1">
      <c r="A95" s="118">
        <v>41913</v>
      </c>
      <c r="B95" s="122">
        <v>159.1</v>
      </c>
      <c r="C95" s="122">
        <v>736</v>
      </c>
      <c r="D95" s="122">
        <v>236.5</v>
      </c>
      <c r="E95" s="122">
        <v>727.5</v>
      </c>
      <c r="F95" s="79">
        <v>2788.9</v>
      </c>
      <c r="G95" s="83"/>
      <c r="H95" s="121">
        <f>AVERAGE(B84:B95)</f>
        <v>166.55</v>
      </c>
      <c r="I95" s="121">
        <f>AVERAGE(C84:C95)</f>
        <v>735.0499999999998</v>
      </c>
      <c r="J95" s="121">
        <f>AVERAGE(D84:D95)</f>
        <v>225.825</v>
      </c>
      <c r="K95" s="121">
        <f>AVERAGE(E84:E95)</f>
        <v>712.5666666666666</v>
      </c>
      <c r="L95" s="121">
        <f>AVERAGE(F84:F95)</f>
        <v>2761.737480143790</v>
      </c>
      <c r="M95" s="83"/>
      <c r="N95" s="83"/>
      <c r="O95" s="83"/>
      <c r="P95" s="83"/>
      <c r="Q95" s="83"/>
      <c r="R95" s="83"/>
      <c r="S95" s="83"/>
      <c r="T95" s="83"/>
    </row>
    <row r="96" ht="15" customHeight="1">
      <c r="A96" s="118">
        <v>41944</v>
      </c>
      <c r="B96" s="122"/>
      <c r="C96" s="122"/>
      <c r="D96" s="122"/>
      <c r="E96" s="122"/>
      <c r="F96" s="79"/>
      <c r="G96" s="83"/>
      <c r="H96" s="121"/>
      <c r="I96" s="121"/>
      <c r="J96" s="121"/>
      <c r="K96" s="121"/>
      <c r="L96" s="121"/>
      <c r="M96" s="83"/>
      <c r="N96" s="83"/>
      <c r="O96" s="83"/>
      <c r="P96" s="83"/>
      <c r="Q96" s="83"/>
      <c r="R96" s="83"/>
      <c r="S96" s="83"/>
      <c r="T96" s="83"/>
    </row>
    <row r="97" ht="15" customHeight="1">
      <c r="A97" s="118">
        <v>41974</v>
      </c>
      <c r="B97" s="122"/>
      <c r="C97" s="122"/>
      <c r="D97" s="122"/>
      <c r="E97" s="122"/>
      <c r="F97" s="79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N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3" customWidth="1"/>
    <col min="2" max="2" width="14.5" style="123" customWidth="1"/>
    <col min="3" max="3" width="18.3516" style="123" customWidth="1"/>
    <col min="4" max="4" width="18.3516" style="123" customWidth="1"/>
    <col min="5" max="5" width="9" style="123" customWidth="1"/>
    <col min="6" max="6" width="9" style="123" customWidth="1"/>
    <col min="7" max="7" width="14.5" style="123" customWidth="1"/>
    <col min="8" max="8" width="12.5" style="123" customWidth="1"/>
    <col min="9" max="9" width="8.85156" style="123" customWidth="1"/>
    <col min="10" max="10" width="7.5" style="123" customWidth="1"/>
    <col min="11" max="11" width="7.35156" style="123" customWidth="1"/>
    <col min="12" max="12" width="7.35156" style="123" customWidth="1"/>
    <col min="13" max="13" width="9.35156" style="123" customWidth="1"/>
    <col min="14" max="14" width="9.85156" style="123" customWidth="1"/>
    <col min="15" max="15" width="7.85156" style="123" customWidth="1"/>
    <col min="16" max="16" width="9.5" style="123" customWidth="1"/>
    <col min="17" max="17" width="7.35156" style="123" customWidth="1"/>
    <col min="18" max="18" width="13.8516" style="123" customWidth="1"/>
    <col min="19" max="19" width="13.5" style="123" customWidth="1"/>
    <col min="20" max="20" width="12.3516" style="123" customWidth="1"/>
    <col min="21" max="21" width="9" style="123" customWidth="1"/>
    <col min="22" max="22" width="9" style="123" customWidth="1"/>
    <col min="23" max="23" width="11.8516" style="123" customWidth="1"/>
    <col min="24" max="24" width="7.35156" style="123" customWidth="1"/>
    <col min="25" max="25" width="7.35156" style="123" customWidth="1"/>
    <col min="26" max="26" width="9" style="123" customWidth="1"/>
    <col min="27" max="27" width="9" style="123" customWidth="1"/>
    <col min="28" max="28" width="9" style="123" customWidth="1"/>
    <col min="29" max="29" width="9" style="123" customWidth="1"/>
    <col min="30" max="30" width="9" style="123" customWidth="1"/>
    <col min="31" max="31" width="9" style="123" customWidth="1"/>
    <col min="32" max="32" width="9" style="123" customWidth="1"/>
    <col min="33" max="33" width="9" style="123" customWidth="1"/>
    <col min="34" max="34" width="9" style="123" customWidth="1"/>
    <col min="35" max="35" width="9" style="123" customWidth="1"/>
    <col min="36" max="36" width="9" style="123" customWidth="1"/>
    <col min="37" max="37" width="8.85156" style="123" customWidth="1"/>
    <col min="38" max="38" width="8.85156" style="123" customWidth="1"/>
    <col min="39" max="39" width="8.85156" style="123" customWidth="1"/>
    <col min="40" max="40" width="8.85156" style="123" customWidth="1"/>
    <col min="41" max="256" width="8.85156" style="123" customWidth="1"/>
  </cols>
  <sheetData>
    <row r="1" ht="15" customHeight="1">
      <c r="A1" s="83"/>
      <c r="B1" s="83"/>
      <c r="C1" t="s" s="124">
        <v>31</v>
      </c>
      <c r="D1" s="125"/>
      <c r="E1" s="126"/>
      <c r="F1" s="126"/>
      <c r="G1" s="126"/>
      <c r="H1" s="126"/>
      <c r="I1" s="126"/>
      <c r="J1" s="126"/>
      <c r="K1" s="126"/>
      <c r="L1" s="125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5"/>
      <c r="AD1" s="125"/>
      <c r="AE1" s="125"/>
      <c r="AF1" s="125"/>
      <c r="AG1" s="125"/>
      <c r="AH1" s="125"/>
      <c r="AI1" s="125"/>
      <c r="AJ1" s="125"/>
      <c r="AK1" s="83"/>
      <c r="AL1" s="83"/>
      <c r="AM1" s="83"/>
      <c r="AN1" s="83"/>
    </row>
    <row r="2" ht="15" customHeight="1">
      <c r="A2" s="83"/>
      <c r="B2" t="s" s="109">
        <v>119</v>
      </c>
      <c r="C2" t="s" s="127">
        <v>120</v>
      </c>
      <c r="D2" s="4"/>
      <c r="E2" t="s" s="107">
        <v>81</v>
      </c>
      <c r="F2" t="s" s="107">
        <v>82</v>
      </c>
      <c r="G2" t="s" s="107">
        <v>83</v>
      </c>
      <c r="H2" t="s" s="107">
        <v>84</v>
      </c>
      <c r="I2" t="s" s="107">
        <v>85</v>
      </c>
      <c r="J2" t="s" s="107">
        <v>86</v>
      </c>
      <c r="K2" t="s" s="107">
        <v>87</v>
      </c>
      <c r="L2" s="128"/>
      <c r="M2" t="s" s="108">
        <v>88</v>
      </c>
      <c r="N2" t="s" s="108">
        <v>89</v>
      </c>
      <c r="O2" t="s" s="108">
        <v>90</v>
      </c>
      <c r="P2" t="s" s="108">
        <v>91</v>
      </c>
      <c r="Q2" t="s" s="108">
        <v>92</v>
      </c>
      <c r="R2" t="s" s="108">
        <v>93</v>
      </c>
      <c r="S2" t="s" s="108">
        <v>94</v>
      </c>
      <c r="T2" t="s" s="108">
        <v>95</v>
      </c>
      <c r="U2" t="s" s="108">
        <v>96</v>
      </c>
      <c r="V2" t="s" s="108">
        <v>97</v>
      </c>
      <c r="W2" t="s" s="108">
        <v>98</v>
      </c>
      <c r="X2" t="s" s="108">
        <v>99</v>
      </c>
      <c r="Y2" t="s" s="108">
        <v>100</v>
      </c>
      <c r="Z2" t="s" s="108">
        <v>101</v>
      </c>
      <c r="AA2" t="s" s="108">
        <v>102</v>
      </c>
      <c r="AB2" t="s" s="108">
        <v>103</v>
      </c>
      <c r="AC2" s="129"/>
      <c r="AD2" s="125"/>
      <c r="AE2" s="125"/>
      <c r="AF2" s="125"/>
      <c r="AG2" s="125"/>
      <c r="AH2" s="125"/>
      <c r="AI2" s="125"/>
      <c r="AJ2" s="125"/>
      <c r="AK2" s="83"/>
      <c r="AL2" s="83"/>
      <c r="AM2" s="83"/>
      <c r="AN2" s="83"/>
    </row>
    <row r="3" ht="15" customHeight="1">
      <c r="A3" s="130">
        <v>39083</v>
      </c>
      <c r="B3" s="87">
        <f>('Dairy commodity prices'!D2)</f>
        <v>2527</v>
      </c>
      <c r="C3" s="131">
        <f>(E3*('Milk production'!G6/'Milk production'!AF6))+(F3*('Milk production'!H6/'Milk production'!AF6))+(G3*('Milk production'!I6/'Milk production'!AF6))+(H3*('Milk production'!J6/'Milk production'!AF6))+(I3*('Milk production'!K6/'Milk production'!AF6))+(J3*('Milk production'!L6/'Milk production'!AF6))+(K3*('Milk production'!M6/'Milk production'!AF6))+(M3*('Milk production'!O6/'Milk production'!AF6))+(N3*('Milk production'!P6/'Milk production'!AF6))+(O3*('Milk production'!Q6/'Milk production'!AF6))+(P3*('Milk production'!R6/'Milk production'!AF6))+(Q3*('Milk production'!S6/'Milk production'!AF6))+(S3*('Milk production'!U6/'Milk production'!AF6))+(T3*('Milk production'!V6/'Milk production'!AF6))+(U3*('Milk production'!W6/'Milk production'!AF6))+(V3*('Milk production'!X6/'Milk production'!AF6))+(W3*('Milk production'!Y6/'Milk production'!AF6))+(X3*('Milk production'!Z6/'Milk production'!AF6))+(Y3*('Milk production'!AA6/'Milk production'!AF6))+(Z3*('Milk production'!AB6/'Milk production'!AF6))+(AA3*('Milk production'!AC6/'Milk production'!AF6))+(AB3*('Milk production'!AD6/'Milk production'!AF6))</f>
        <v>4.143365598795159</v>
      </c>
      <c r="D3" s="131"/>
      <c r="E3" s="132">
        <v>4.25</v>
      </c>
      <c r="F3" s="132">
        <v>4.128</v>
      </c>
      <c r="G3" s="132">
        <v>4.13</v>
      </c>
      <c r="H3" s="132">
        <v>4.47</v>
      </c>
      <c r="I3" s="132">
        <v>3.84</v>
      </c>
      <c r="J3" s="132">
        <v>4.06</v>
      </c>
      <c r="K3" s="132">
        <v>3.87</v>
      </c>
      <c r="L3" s="2"/>
      <c r="M3" s="132">
        <v>3.84</v>
      </c>
      <c r="N3" s="132">
        <v>4.29</v>
      </c>
      <c r="O3" s="132">
        <v>4.138</v>
      </c>
      <c r="P3" s="132">
        <v>4.29</v>
      </c>
      <c r="Q3" s="132">
        <v>4.24</v>
      </c>
      <c r="R3" s="69"/>
      <c r="S3" s="132">
        <v>3.97</v>
      </c>
      <c r="T3" s="132">
        <v>4.19</v>
      </c>
      <c r="U3" s="132">
        <v>3.95</v>
      </c>
      <c r="V3" s="132">
        <v>3.72</v>
      </c>
      <c r="W3" s="132">
        <v>3.73</v>
      </c>
      <c r="X3" s="132">
        <v>3.86</v>
      </c>
      <c r="Y3" s="132">
        <v>4</v>
      </c>
      <c r="Z3" s="132">
        <v>3.86</v>
      </c>
      <c r="AA3" s="132">
        <v>4.19</v>
      </c>
      <c r="AB3" s="132">
        <v>3.585</v>
      </c>
      <c r="AC3" s="2"/>
      <c r="AD3" s="131"/>
      <c r="AE3" s="2"/>
      <c r="AF3" s="2"/>
      <c r="AG3" s="2"/>
      <c r="AH3" s="2"/>
      <c r="AI3" s="131">
        <v>3.86</v>
      </c>
      <c r="AJ3" s="131">
        <v>4.1</v>
      </c>
      <c r="AK3" s="131">
        <v>4</v>
      </c>
      <c r="AL3" s="131">
        <v>4.39</v>
      </c>
      <c r="AM3" s="131">
        <v>4.26</v>
      </c>
      <c r="AN3" s="131">
        <v>4.27</v>
      </c>
    </row>
    <row r="4" ht="15" customHeight="1">
      <c r="A4" s="130">
        <v>39114</v>
      </c>
      <c r="B4" s="87">
        <f>('Dairy commodity prices'!D3)</f>
        <v>2490</v>
      </c>
      <c r="C4" s="131">
        <f>(E4*('Milk production'!G7/'Milk production'!AF7))+(F4*('Milk production'!H7/'Milk production'!AF7))+(G4*('Milk production'!I7/'Milk production'!AF7))+(H4*('Milk production'!J7/'Milk production'!AF7))+(I4*('Milk production'!K7/'Milk production'!AF7))+(J4*('Milk production'!L7/'Milk production'!AF7))+(K4*('Milk production'!M7/'Milk production'!AF7))+(M4*('Milk production'!O7/'Milk production'!AF7))+(N4*('Milk production'!P7/'Milk production'!AF7))+(O4*('Milk production'!Q7/'Milk production'!AF7))+(P4*('Milk production'!R7/'Milk production'!AF7))+(Q4*('Milk production'!S7/'Milk production'!AF7))+(S4*('Milk production'!U7/'Milk production'!AF7))+(T4*('Milk production'!V7/'Milk production'!AF7))+(U4*('Milk production'!W7/'Milk production'!AF7))+(V4*('Milk production'!X7/'Milk production'!AF7))+(W4*('Milk production'!Y7/'Milk production'!AF7))+(X4*('Milk production'!Z7/'Milk production'!AF7))+(Y4*('Milk production'!AA7/'Milk production'!AF7))+(Z4*('Milk production'!AB7/'Milk production'!AF7))+(AA4*('Milk production'!AC7/'Milk production'!AF7))+(AB4*('Milk production'!AD7/'Milk production'!AF7))</f>
        <v>4.125840610650125</v>
      </c>
      <c r="D4" s="131"/>
      <c r="E4" s="131">
        <v>4.24</v>
      </c>
      <c r="F4" s="131">
        <v>4.079</v>
      </c>
      <c r="G4" s="131">
        <v>4.08</v>
      </c>
      <c r="H4" s="131">
        <v>4.48</v>
      </c>
      <c r="I4" s="131">
        <v>3.79</v>
      </c>
      <c r="J4" s="131">
        <v>4.08</v>
      </c>
      <c r="K4" s="131">
        <v>3.87</v>
      </c>
      <c r="L4" s="2"/>
      <c r="M4" s="131">
        <v>3.83</v>
      </c>
      <c r="N4" s="131">
        <v>4.31</v>
      </c>
      <c r="O4" s="131">
        <v>4.122</v>
      </c>
      <c r="P4" s="131">
        <v>4.41</v>
      </c>
      <c r="Q4" s="131">
        <v>4.27</v>
      </c>
      <c r="R4" s="2"/>
      <c r="S4" s="131">
        <v>3.97</v>
      </c>
      <c r="T4" s="131">
        <v>4.21</v>
      </c>
      <c r="U4" s="131">
        <v>3.88</v>
      </c>
      <c r="V4" s="131">
        <v>3.678</v>
      </c>
      <c r="W4" s="131">
        <v>3.71</v>
      </c>
      <c r="X4" s="131">
        <v>3.82</v>
      </c>
      <c r="Y4" s="131">
        <v>4</v>
      </c>
      <c r="Z4" s="131">
        <v>3.85</v>
      </c>
      <c r="AA4" s="131">
        <v>4.16</v>
      </c>
      <c r="AB4" s="131">
        <v>3.6</v>
      </c>
      <c r="AC4" s="2"/>
      <c r="AD4" s="131"/>
      <c r="AE4" s="2"/>
      <c r="AF4" s="2"/>
      <c r="AG4" s="2"/>
      <c r="AH4" s="2"/>
      <c r="AI4" s="131">
        <v>3.8</v>
      </c>
      <c r="AJ4" s="131">
        <v>4.1</v>
      </c>
      <c r="AK4" s="131">
        <v>4</v>
      </c>
      <c r="AL4" s="131">
        <v>4.44</v>
      </c>
      <c r="AM4" s="131">
        <v>4.31</v>
      </c>
      <c r="AN4" s="131">
        <v>4.24</v>
      </c>
    </row>
    <row r="5" ht="15" customHeight="1">
      <c r="A5" s="130">
        <v>39142</v>
      </c>
      <c r="B5" s="87">
        <f>('Dairy commodity prices'!D4)</f>
        <v>2548</v>
      </c>
      <c r="C5" s="131">
        <f>(E5*('Milk production'!G8/'Milk production'!AF8))+(F5*('Milk production'!H8/'Milk production'!AF8))+(G5*('Milk production'!I8/'Milk production'!AF8))+(H5*('Milk production'!J8/'Milk production'!AF8))+(I5*('Milk production'!K8/'Milk production'!AF8))+(J5*('Milk production'!L8/'Milk production'!AF8))+(K5*('Milk production'!M8/'Milk production'!AF8))+(M5*('Milk production'!O8/'Milk production'!AF8))+(N5*('Milk production'!P8/'Milk production'!AF8))+(O5*('Milk production'!Q8/'Milk production'!AF8))+(P5*('Milk production'!R8/'Milk production'!AF8))+(Q5*('Milk production'!S8/'Milk production'!AF8))+(S5*('Milk production'!U8/'Milk production'!AF8))+(T5*('Milk production'!V8/'Milk production'!AF8))+(U5*('Milk production'!W8/'Milk production'!AF8))+(V5*('Milk production'!X8/'Milk production'!AF8))+(W5*('Milk production'!Y8/'Milk production'!AF8))+(X5*('Milk production'!Z8/'Milk production'!AF8))+(Y5*('Milk production'!AA8/'Milk production'!AF8))+(Z5*('Milk production'!AB8/'Milk production'!AF8))+(AA5*('Milk production'!AC8/'Milk production'!AF8))+(AB5*('Milk production'!AD8/'Milk production'!AF8))</f>
        <v>4.099484885758279</v>
      </c>
      <c r="D5" s="131"/>
      <c r="E5" s="131">
        <v>4.22</v>
      </c>
      <c r="F5" s="131">
        <v>4.056</v>
      </c>
      <c r="G5" s="131">
        <v>4.1</v>
      </c>
      <c r="H5" s="131">
        <v>4.46</v>
      </c>
      <c r="I5" s="131">
        <v>3.76</v>
      </c>
      <c r="J5" s="131">
        <v>4.05</v>
      </c>
      <c r="K5" s="131">
        <v>3.8</v>
      </c>
      <c r="L5" s="2"/>
      <c r="M5" s="131">
        <v>3.78</v>
      </c>
      <c r="N5" s="131">
        <v>4.31</v>
      </c>
      <c r="O5" s="131">
        <v>4.133</v>
      </c>
      <c r="P5" s="131">
        <v>4.24</v>
      </c>
      <c r="Q5" s="131">
        <v>4.26</v>
      </c>
      <c r="R5" s="2"/>
      <c r="S5" s="131">
        <v>3.94</v>
      </c>
      <c r="T5" s="131">
        <v>4.21</v>
      </c>
      <c r="U5" s="131">
        <v>3.83</v>
      </c>
      <c r="V5" s="131">
        <v>3.702</v>
      </c>
      <c r="W5" s="131">
        <v>3.68</v>
      </c>
      <c r="X5" s="131">
        <v>3.79</v>
      </c>
      <c r="Y5" s="131">
        <v>3.97</v>
      </c>
      <c r="Z5" s="131">
        <v>3.82</v>
      </c>
      <c r="AA5" s="131">
        <v>4.15</v>
      </c>
      <c r="AB5" s="131">
        <v>3.595</v>
      </c>
      <c r="AC5" s="2"/>
      <c r="AD5" s="131"/>
      <c r="AE5" s="2"/>
      <c r="AF5" s="2"/>
      <c r="AG5" s="2"/>
      <c r="AH5" s="2"/>
      <c r="AI5" s="131">
        <v>3.71</v>
      </c>
      <c r="AJ5" s="131">
        <v>4.1</v>
      </c>
      <c r="AK5" s="131">
        <v>4</v>
      </c>
      <c r="AL5" s="131">
        <v>4.36</v>
      </c>
      <c r="AM5" s="131">
        <v>4.24</v>
      </c>
      <c r="AN5" s="131">
        <v>4.24</v>
      </c>
    </row>
    <row r="6" ht="15" customHeight="1">
      <c r="A6" s="130">
        <v>39173</v>
      </c>
      <c r="B6" s="87">
        <f>('Dairy commodity prices'!D5)</f>
        <v>2662</v>
      </c>
      <c r="C6" s="131">
        <f>(E6*('Milk production'!G9/'Milk production'!AF9))+(F6*('Milk production'!H9/'Milk production'!AF9))+(G6*('Milk production'!I9/'Milk production'!AF9))+(H6*('Milk production'!J9/'Milk production'!AF9))+(I6*('Milk production'!K9/'Milk production'!AF9))+(J6*('Milk production'!L9/'Milk production'!AF9))+(K6*('Milk production'!M9/'Milk production'!AF9))+(M6*('Milk production'!O9/'Milk production'!AF9))+(N6*('Milk production'!P9/'Milk production'!AF9))+(O6*('Milk production'!Q9/'Milk production'!AF9))+(P6*('Milk production'!R9/'Milk production'!AF9))+(Q6*('Milk production'!S9/'Milk production'!AF9))+(S6*('Milk production'!U9/'Milk production'!AF9))+(T6*('Milk production'!V9/'Milk production'!AF9))+(U6*('Milk production'!W9/'Milk production'!AF9))+(V6*('Milk production'!X9/'Milk production'!AF9))+(W6*('Milk production'!Y9/'Milk production'!AF9))+(X6*('Milk production'!Z9/'Milk production'!AF9))+(Y6*('Milk production'!AA9/'Milk production'!AF9))+(Z6*('Milk production'!AB9/'Milk production'!AF9))+(AA6*('Milk production'!AC9/'Milk production'!AF9))+(AB6*('Milk production'!AD9/'Milk production'!AF9))</f>
        <v>4.015705487550424</v>
      </c>
      <c r="D6" s="131"/>
      <c r="E6" s="131">
        <v>4.16</v>
      </c>
      <c r="F6" s="131">
        <v>3.949</v>
      </c>
      <c r="G6" s="131">
        <v>4.02</v>
      </c>
      <c r="H6" s="131">
        <v>4.37</v>
      </c>
      <c r="I6" s="131">
        <v>3.74</v>
      </c>
      <c r="J6" s="131">
        <v>4.01</v>
      </c>
      <c r="K6" s="131">
        <v>3.59</v>
      </c>
      <c r="L6" s="2"/>
      <c r="M6" s="131">
        <v>3.74</v>
      </c>
      <c r="N6" s="131">
        <v>4.25</v>
      </c>
      <c r="O6" s="131">
        <v>4.052</v>
      </c>
      <c r="P6" s="131">
        <v>4.18</v>
      </c>
      <c r="Q6" s="131">
        <v>4.24</v>
      </c>
      <c r="R6" s="2"/>
      <c r="S6" s="131">
        <v>3.85</v>
      </c>
      <c r="T6" s="131">
        <v>4.17</v>
      </c>
      <c r="U6" s="131">
        <v>3.8</v>
      </c>
      <c r="V6" s="131">
        <v>3.678</v>
      </c>
      <c r="W6" s="131">
        <v>3.67</v>
      </c>
      <c r="X6" s="131">
        <v>3.77</v>
      </c>
      <c r="Y6" s="131">
        <v>3.92</v>
      </c>
      <c r="Z6" s="131">
        <v>3.84</v>
      </c>
      <c r="AA6" s="131">
        <v>4.12</v>
      </c>
      <c r="AB6" s="131">
        <v>3.613</v>
      </c>
      <c r="AC6" s="2"/>
      <c r="AD6" s="131"/>
      <c r="AE6" s="2"/>
      <c r="AF6" s="2"/>
      <c r="AG6" s="2"/>
      <c r="AH6" s="2"/>
      <c r="AI6" s="131">
        <v>3.71</v>
      </c>
      <c r="AJ6" s="131">
        <v>4.1</v>
      </c>
      <c r="AK6" s="131">
        <v>4</v>
      </c>
      <c r="AL6" s="131">
        <v>4.31</v>
      </c>
      <c r="AM6" s="131">
        <v>4.16</v>
      </c>
      <c r="AN6" s="131">
        <v>4.16</v>
      </c>
    </row>
    <row r="7" ht="15" customHeight="1">
      <c r="A7" s="130">
        <v>39203</v>
      </c>
      <c r="B7" s="87">
        <f>('Dairy commodity prices'!D6)</f>
        <v>2798</v>
      </c>
      <c r="C7" s="131">
        <f>(E7*('Milk production'!G10/'Milk production'!AF10))+(F7*('Milk production'!H10/'Milk production'!AF10))+(G7*('Milk production'!I10/'Milk production'!AF10))+(H7*('Milk production'!J10/'Milk production'!AF10))+(I7*('Milk production'!K10/'Milk production'!AF10))+(J7*('Milk production'!L10/'Milk production'!AF10))+(K7*('Milk production'!M10/'Milk production'!AF10))+(M7*('Milk production'!O10/'Milk production'!AF10))+(N7*('Milk production'!P10/'Milk production'!AF10))+(O7*('Milk production'!Q10/'Milk production'!AF10))+(P7*('Milk production'!R10/'Milk production'!AF10))+(Q7*('Milk production'!S10/'Milk production'!AF10))+(S7*('Milk production'!U10/'Milk production'!AF10))+(T7*('Milk production'!V10/'Milk production'!AF10))+(U7*('Milk production'!W10/'Milk production'!AF10))+(V7*('Milk production'!X10/'Milk production'!AF10))+(W7*('Milk production'!Y10/'Milk production'!AF10))+(X7*('Milk production'!Z10/'Milk production'!AF10))+(Y7*('Milk production'!AA10/'Milk production'!AF10))+(Z7*('Milk production'!AB10/'Milk production'!AF10))+(AA7*('Milk production'!AC10/'Milk production'!AF10))+(AB7*('Milk production'!AD10/'Milk production'!AF10))</f>
        <v>3.938010439926681</v>
      </c>
      <c r="D7" s="131"/>
      <c r="E7" s="131">
        <v>4.07</v>
      </c>
      <c r="F7" s="131">
        <v>3.904</v>
      </c>
      <c r="G7" s="131">
        <v>3.92</v>
      </c>
      <c r="H7" s="131">
        <v>4.26</v>
      </c>
      <c r="I7" s="131">
        <v>3.7</v>
      </c>
      <c r="J7" s="131">
        <v>3.92</v>
      </c>
      <c r="K7" s="131">
        <v>3.62</v>
      </c>
      <c r="L7" s="2"/>
      <c r="M7" s="131">
        <v>3.7</v>
      </c>
      <c r="N7" s="131">
        <v>4.18</v>
      </c>
      <c r="O7" s="131">
        <v>3.969</v>
      </c>
      <c r="P7" s="131">
        <v>4.12</v>
      </c>
      <c r="Q7" s="131">
        <v>4.2</v>
      </c>
      <c r="R7" s="2"/>
      <c r="S7" s="131">
        <v>3.83</v>
      </c>
      <c r="T7" s="131">
        <v>4.15</v>
      </c>
      <c r="U7" s="131">
        <v>3.76</v>
      </c>
      <c r="V7" s="131">
        <v>3.609</v>
      </c>
      <c r="W7" s="131">
        <v>3.66</v>
      </c>
      <c r="X7" s="131">
        <v>3.78</v>
      </c>
      <c r="Y7" s="131">
        <v>3.81</v>
      </c>
      <c r="Z7" s="131">
        <v>3.79</v>
      </c>
      <c r="AA7" s="131">
        <v>4.06</v>
      </c>
      <c r="AB7" s="131">
        <v>3.594</v>
      </c>
      <c r="AC7" s="2"/>
      <c r="AD7" s="131"/>
      <c r="AE7" s="2"/>
      <c r="AF7" s="2"/>
      <c r="AG7" s="2"/>
      <c r="AH7" s="2"/>
      <c r="AI7" s="131">
        <v>3.55</v>
      </c>
      <c r="AJ7" s="131">
        <v>4</v>
      </c>
      <c r="AK7" s="131">
        <v>4</v>
      </c>
      <c r="AL7" s="131">
        <v>4.2</v>
      </c>
      <c r="AM7" s="131">
        <v>4.05</v>
      </c>
      <c r="AN7" s="131">
        <v>4.04</v>
      </c>
    </row>
    <row r="8" ht="15" customHeight="1">
      <c r="A8" s="130">
        <v>39234</v>
      </c>
      <c r="B8" s="87">
        <f>('Dairy commodity prices'!D7)</f>
        <v>3015</v>
      </c>
      <c r="C8" s="131">
        <f>(E8*('Milk production'!G11/'Milk production'!AF11))+(F8*('Milk production'!H11/'Milk production'!AF11))+(G8*('Milk production'!I11/'Milk production'!AF11))+(H8*('Milk production'!J11/'Milk production'!AF11))+(I8*('Milk production'!K11/'Milk production'!AF11))+(J8*('Milk production'!L11/'Milk production'!AF11))+(K8*('Milk production'!M11/'Milk production'!AF11))+(M8*('Milk production'!O11/'Milk production'!AF11))+(N8*('Milk production'!P11/'Milk production'!AF11))+(O8*('Milk production'!Q11/'Milk production'!AF11))+(P8*('Milk production'!R11/'Milk production'!AF11))+(Q8*('Milk production'!S11/'Milk production'!AF11))+(S8*('Milk production'!U11/'Milk production'!AF11))+(T8*('Milk production'!V11/'Milk production'!AF11))+(U8*('Milk production'!W11/'Milk production'!AF11))+(V8*('Milk production'!X11/'Milk production'!AF11))+(W8*('Milk production'!Y11/'Milk production'!AF11))+(X8*('Milk production'!Z11/'Milk production'!AF11))+(Y8*('Milk production'!AA11/'Milk production'!AF11))+(Z8*('Milk production'!AB11/'Milk production'!AF11))+(AA8*('Milk production'!AC11/'Milk production'!AF11))+(AB8*('Milk production'!AD11/'Milk production'!AF11))</f>
        <v>3.883081732360968</v>
      </c>
      <c r="D8" s="131"/>
      <c r="E8" s="131">
        <v>4</v>
      </c>
      <c r="F8" s="131">
        <v>3.886</v>
      </c>
      <c r="G8" s="131">
        <v>3.89</v>
      </c>
      <c r="H8" s="131">
        <v>4.18</v>
      </c>
      <c r="I8" s="131">
        <v>3.67</v>
      </c>
      <c r="J8" s="131">
        <v>3.84</v>
      </c>
      <c r="K8" s="131">
        <v>3.66</v>
      </c>
      <c r="L8" s="2"/>
      <c r="M8" s="131">
        <v>3.66</v>
      </c>
      <c r="N8" s="131">
        <v>4.11</v>
      </c>
      <c r="O8" s="131">
        <v>3.901</v>
      </c>
      <c r="P8" s="131">
        <v>4.1</v>
      </c>
      <c r="Q8" s="131">
        <v>4.11</v>
      </c>
      <c r="R8" s="2"/>
      <c r="S8" s="131">
        <v>3.75</v>
      </c>
      <c r="T8" s="131">
        <v>4.13</v>
      </c>
      <c r="U8" s="131">
        <v>3.78</v>
      </c>
      <c r="V8" s="131">
        <v>3.542</v>
      </c>
      <c r="W8" s="131">
        <v>3.61</v>
      </c>
      <c r="X8" s="131">
        <v>3.63</v>
      </c>
      <c r="Y8" s="131">
        <v>3.77</v>
      </c>
      <c r="Z8" s="131">
        <v>3.78</v>
      </c>
      <c r="AA8" s="131">
        <v>4.01</v>
      </c>
      <c r="AB8" s="131">
        <v>3.598</v>
      </c>
      <c r="AC8" s="2"/>
      <c r="AD8" s="131"/>
      <c r="AE8" s="2"/>
      <c r="AF8" s="2"/>
      <c r="AG8" s="2"/>
      <c r="AH8" s="2"/>
      <c r="AI8" s="131">
        <v>3.48</v>
      </c>
      <c r="AJ8" s="131">
        <v>4</v>
      </c>
      <c r="AK8" s="131">
        <v>4</v>
      </c>
      <c r="AL8" s="131">
        <v>4.12</v>
      </c>
      <c r="AM8" s="131">
        <v>3.93</v>
      </c>
      <c r="AN8" s="131">
        <v>3.95</v>
      </c>
    </row>
    <row r="9" ht="15" customHeight="1">
      <c r="A9" s="130">
        <v>39264</v>
      </c>
      <c r="B9" s="87">
        <f>('Dairy commodity prices'!D8)</f>
        <v>3426</v>
      </c>
      <c r="C9" s="131">
        <f>(E9*('Milk production'!G12/'Milk production'!AF12))+(F9*('Milk production'!H12/'Milk production'!AF12))+(G9*('Milk production'!I12/'Milk production'!AF12))+(H9*('Milk production'!J12/'Milk production'!AF12))+(I9*('Milk production'!K12/'Milk production'!AF12))+(J9*('Milk production'!L12/'Milk production'!AF12))+(K9*('Milk production'!M12/'Milk production'!AF12))+(M9*('Milk production'!O12/'Milk production'!AF12))+(N9*('Milk production'!P12/'Milk production'!AF12))+(O9*('Milk production'!Q12/'Milk production'!AF12))+(P9*('Milk production'!R12/'Milk production'!AF12))+(Q9*('Milk production'!S12/'Milk production'!AF12))+(S9*('Milk production'!U12/'Milk production'!AF12))+(T9*('Milk production'!V12/'Milk production'!AF12))+(U9*('Milk production'!W12/'Milk production'!AF12))+(V9*('Milk production'!X12/'Milk production'!AF12))+(W9*('Milk production'!Y12/'Milk production'!AF12))+(X9*('Milk production'!Z12/'Milk production'!AF12))+(Y9*('Milk production'!AA12/'Milk production'!AF12))+(Z9*('Milk production'!AB12/'Milk production'!AF12))+(AA9*('Milk production'!AC12/'Milk production'!AF12))+(AB9*('Milk production'!AD12/'Milk production'!AF12))</f>
        <v>3.890498375403886</v>
      </c>
      <c r="D9" s="131"/>
      <c r="E9" s="131">
        <v>4.01</v>
      </c>
      <c r="F9" s="131">
        <v>3.914</v>
      </c>
      <c r="G9" s="131">
        <v>3.93</v>
      </c>
      <c r="H9" s="131">
        <v>4.18</v>
      </c>
      <c r="I9" s="131">
        <v>3.68</v>
      </c>
      <c r="J9" s="131">
        <v>3.83</v>
      </c>
      <c r="K9" s="131">
        <v>3.71</v>
      </c>
      <c r="L9" s="2"/>
      <c r="M9" s="131">
        <v>3.66</v>
      </c>
      <c r="N9" s="131">
        <v>4.11</v>
      </c>
      <c r="O9" s="131">
        <v>3.928</v>
      </c>
      <c r="P9" s="131">
        <v>4.02</v>
      </c>
      <c r="Q9" s="131">
        <v>4.09</v>
      </c>
      <c r="R9" s="2"/>
      <c r="S9" s="131">
        <v>3.76</v>
      </c>
      <c r="T9" s="131">
        <v>4.08</v>
      </c>
      <c r="U9" s="131">
        <v>3.75</v>
      </c>
      <c r="V9" s="131">
        <v>3.556</v>
      </c>
      <c r="W9" s="131">
        <v>3.6</v>
      </c>
      <c r="X9" s="131">
        <v>3.6</v>
      </c>
      <c r="Y9" s="131">
        <v>3.67</v>
      </c>
      <c r="Z9" s="131">
        <v>3.81</v>
      </c>
      <c r="AA9" s="131">
        <v>4</v>
      </c>
      <c r="AB9" s="131">
        <v>3.601</v>
      </c>
      <c r="AC9" s="2"/>
      <c r="AD9" s="131"/>
      <c r="AE9" s="2"/>
      <c r="AF9" s="2"/>
      <c r="AG9" s="2"/>
      <c r="AH9" s="2"/>
      <c r="AI9" s="131">
        <v>3.45</v>
      </c>
      <c r="AJ9" s="131">
        <v>3.9</v>
      </c>
      <c r="AK9" s="131">
        <v>4</v>
      </c>
      <c r="AL9" s="131">
        <v>4.14</v>
      </c>
      <c r="AM9" s="131">
        <v>3.98</v>
      </c>
      <c r="AN9" s="131">
        <v>4</v>
      </c>
    </row>
    <row r="10" ht="15" customHeight="1">
      <c r="A10" s="130">
        <v>39295</v>
      </c>
      <c r="B10" s="87">
        <f>('Dairy commodity prices'!D9)</f>
        <v>3880</v>
      </c>
      <c r="C10" s="131">
        <f>(E10*('Milk production'!G13/'Milk production'!AF13))+(F10*('Milk production'!H13/'Milk production'!AF13))+(G10*('Milk production'!I13/'Milk production'!AF13))+(H10*('Milk production'!J13/'Milk production'!AF13))+(I10*('Milk production'!K13/'Milk production'!AF13))+(J10*('Milk production'!L13/'Milk production'!AF13))+(K10*('Milk production'!M13/'Milk production'!AF13))+(M10*('Milk production'!O13/'Milk production'!AF13))+(N10*('Milk production'!P13/'Milk production'!AF13))+(O10*('Milk production'!Q13/'Milk production'!AF13))+(P10*('Milk production'!R13/'Milk production'!AF13))+(Q10*('Milk production'!S13/'Milk production'!AF13))+(S10*('Milk production'!U13/'Milk production'!AF13))+(T10*('Milk production'!V13/'Milk production'!AF13))+(U10*('Milk production'!W13/'Milk production'!AF13))+(V10*('Milk production'!X13/'Milk production'!AF13))+(W10*('Milk production'!Y13/'Milk production'!AF13))+(X10*('Milk production'!Z13/'Milk production'!AF13))+(Y10*('Milk production'!AA13/'Milk production'!AF13))+(Z10*('Milk production'!AB13/'Milk production'!AF13))+(AA10*('Milk production'!AC13/'Milk production'!AF13))+(AB10*('Milk production'!AD13/'Milk production'!AF13))</f>
        <v>3.913234671852031</v>
      </c>
      <c r="D10" s="131"/>
      <c r="E10" s="131">
        <v>4.04</v>
      </c>
      <c r="F10" s="131">
        <v>3.941</v>
      </c>
      <c r="G10" s="131">
        <v>3.97</v>
      </c>
      <c r="H10" s="131">
        <v>4.2</v>
      </c>
      <c r="I10" s="131">
        <v>3.69</v>
      </c>
      <c r="J10" s="131">
        <v>3.84</v>
      </c>
      <c r="K10" s="131">
        <v>3.79</v>
      </c>
      <c r="L10" s="2"/>
      <c r="M10" s="131">
        <v>3.64</v>
      </c>
      <c r="N10" s="131">
        <v>4.14</v>
      </c>
      <c r="O10" s="131">
        <v>3.985</v>
      </c>
      <c r="P10" s="131">
        <v>4.06</v>
      </c>
      <c r="Q10" s="131">
        <v>4.1</v>
      </c>
      <c r="R10" s="2"/>
      <c r="S10" s="131">
        <v>3.73</v>
      </c>
      <c r="T10" s="131">
        <v>4.04</v>
      </c>
      <c r="U10" s="131">
        <v>3.78</v>
      </c>
      <c r="V10" s="131">
        <v>3.567</v>
      </c>
      <c r="W10" s="131">
        <v>3.64</v>
      </c>
      <c r="X10" s="131">
        <v>3.59</v>
      </c>
      <c r="Y10" s="131">
        <v>3.71</v>
      </c>
      <c r="Z10" s="131">
        <v>3.81</v>
      </c>
      <c r="AA10" s="131">
        <v>4.02</v>
      </c>
      <c r="AB10" s="131">
        <v>3.613</v>
      </c>
      <c r="AC10" s="2"/>
      <c r="AD10" s="131"/>
      <c r="AE10" s="2"/>
      <c r="AF10" s="2"/>
      <c r="AG10" s="2"/>
      <c r="AH10" s="2"/>
      <c r="AI10" s="131">
        <v>3.44</v>
      </c>
      <c r="AJ10" s="131">
        <v>3.9</v>
      </c>
      <c r="AK10" s="131">
        <v>4</v>
      </c>
      <c r="AL10" s="131">
        <v>4.16</v>
      </c>
      <c r="AM10" s="131">
        <v>3.94</v>
      </c>
      <c r="AN10" s="131">
        <v>4.08</v>
      </c>
    </row>
    <row r="11" ht="15" customHeight="1">
      <c r="A11" s="130">
        <v>39326</v>
      </c>
      <c r="B11" s="87">
        <f>('Dairy commodity prices'!D10)</f>
        <v>4080</v>
      </c>
      <c r="C11" s="131">
        <f>(E11*('Milk production'!G14/'Milk production'!AF14))+(F11*('Milk production'!H14/'Milk production'!AF14))+(G11*('Milk production'!I14/'Milk production'!AF14))+(H11*('Milk production'!J14/'Milk production'!AF14))+(I11*('Milk production'!K14/'Milk production'!AF14))+(J11*('Milk production'!L14/'Milk production'!AF14))+(K11*('Milk production'!M14/'Milk production'!AF14))+(M11*('Milk production'!O14/'Milk production'!AF14))+(N11*('Milk production'!P14/'Milk production'!AF14))+(O11*('Milk production'!Q14/'Milk production'!AF14))+(P11*('Milk production'!R14/'Milk production'!AF14))+(Q11*('Milk production'!S14/'Milk production'!AF14))+(S11*('Milk production'!U14/'Milk production'!AF14))+(T11*('Milk production'!V14/'Milk production'!AF14))+(U11*('Milk production'!W14/'Milk production'!AF14))+(V11*('Milk production'!X14/'Milk production'!AF14))+(W11*('Milk production'!Y14/'Milk production'!AF14))+(X11*('Milk production'!Z14/'Milk production'!AF14))+(Y11*('Milk production'!AA14/'Milk production'!AF14))+(Z11*('Milk production'!AB14/'Milk production'!AF14))+(AA11*('Milk production'!AC14/'Milk production'!AF14))+(AB11*('Milk production'!AD14/'Milk production'!AF14))</f>
        <v>3.983740100967689</v>
      </c>
      <c r="D11" s="131"/>
      <c r="E11" s="131">
        <v>4.15</v>
      </c>
      <c r="F11" s="131">
        <v>4.015</v>
      </c>
      <c r="G11" s="131">
        <v>4.06</v>
      </c>
      <c r="H11" s="131">
        <v>4.32</v>
      </c>
      <c r="I11" s="131">
        <v>3.74</v>
      </c>
      <c r="J11" s="131">
        <v>3.96</v>
      </c>
      <c r="K11" s="131">
        <v>3.93</v>
      </c>
      <c r="L11" s="2"/>
      <c r="M11" s="131">
        <v>3.7</v>
      </c>
      <c r="N11" s="131">
        <v>4.26</v>
      </c>
      <c r="O11" s="131">
        <v>4.076</v>
      </c>
      <c r="P11" s="131">
        <v>4.2</v>
      </c>
      <c r="Q11" s="131">
        <v>4.24</v>
      </c>
      <c r="R11" s="2"/>
      <c r="S11" s="131">
        <v>3.86</v>
      </c>
      <c r="T11" s="131">
        <v>4.12</v>
      </c>
      <c r="U11" s="131">
        <v>3.84</v>
      </c>
      <c r="V11" s="131">
        <v>3.612</v>
      </c>
      <c r="W11" s="131">
        <v>3.71</v>
      </c>
      <c r="X11" s="131"/>
      <c r="Y11" s="131">
        <v>3.84</v>
      </c>
      <c r="Z11" s="131">
        <v>3.91</v>
      </c>
      <c r="AA11" s="131">
        <v>4.09</v>
      </c>
      <c r="AB11" s="131">
        <v>3.631</v>
      </c>
      <c r="AC11" s="2"/>
      <c r="AD11" s="131"/>
      <c r="AE11" s="2"/>
      <c r="AF11" s="2"/>
      <c r="AG11" s="2"/>
      <c r="AH11" s="2"/>
      <c r="AI11" s="131">
        <v>3.53</v>
      </c>
      <c r="AJ11" s="131">
        <v>4.1</v>
      </c>
      <c r="AK11" s="131">
        <v>4</v>
      </c>
      <c r="AL11" s="131">
        <v>4.35</v>
      </c>
      <c r="AM11" s="131">
        <v>4.1</v>
      </c>
      <c r="AN11" s="131">
        <v>4.21</v>
      </c>
    </row>
    <row r="12" ht="15" customHeight="1">
      <c r="A12" s="130">
        <v>39356</v>
      </c>
      <c r="B12" s="87">
        <f>('Dairy commodity prices'!D11)</f>
        <v>4168</v>
      </c>
      <c r="C12" s="131">
        <f>(E12*('Milk production'!G15/'Milk production'!AF15))+(F12*('Milk production'!H15/'Milk production'!AF15))+(G12*('Milk production'!I15/'Milk production'!AF15))+(H12*('Milk production'!J15/'Milk production'!AF15))+(I12*('Milk production'!K15/'Milk production'!AF15))+(J12*('Milk production'!L15/'Milk production'!AF15))+(K12*('Milk production'!M15/'Milk production'!AF15))+(M12*('Milk production'!O15/'Milk production'!AF15))+(N12*('Milk production'!P15/'Milk production'!AF15))+(O12*('Milk production'!Q15/'Milk production'!AF15))+(P12*('Milk production'!R15/'Milk production'!AF15))+(Q12*('Milk production'!S15/'Milk production'!AF15))+(S12*('Milk production'!U15/'Milk production'!AF15))+(T12*('Milk production'!V15/'Milk production'!AF15))+(U12*('Milk production'!W15/'Milk production'!AF15))+(V12*('Milk production'!X15/'Milk production'!AF15))+(W12*('Milk production'!Y15/'Milk production'!AF15))+(X12*('Milk production'!Z15/'Milk production'!AF15))+(Y12*('Milk production'!AA15/'Milk production'!AF15))+(Z12*('Milk production'!AB15/'Milk production'!AF15))+(AA12*('Milk production'!AC15/'Milk production'!AF15))+(AB12*('Milk production'!AD15/'Milk production'!AF15))</f>
        <v>4.086389725065222</v>
      </c>
      <c r="D12" s="131"/>
      <c r="E12" s="131">
        <v>4.25</v>
      </c>
      <c r="F12" s="131">
        <v>4.092</v>
      </c>
      <c r="G12" s="131">
        <v>4.17</v>
      </c>
      <c r="H12" s="131">
        <v>4.41</v>
      </c>
      <c r="I12" s="131">
        <v>3.77</v>
      </c>
      <c r="J12" s="131">
        <v>4.06</v>
      </c>
      <c r="K12" s="131">
        <v>4.12</v>
      </c>
      <c r="L12" s="2"/>
      <c r="M12" s="131">
        <v>3.74</v>
      </c>
      <c r="N12" s="131">
        <v>4.34</v>
      </c>
      <c r="O12" s="131">
        <v>4.15</v>
      </c>
      <c r="P12" s="131">
        <v>4.27</v>
      </c>
      <c r="Q12" s="131">
        <v>4.34</v>
      </c>
      <c r="R12" s="2"/>
      <c r="S12" s="131">
        <v>3.9</v>
      </c>
      <c r="T12" s="131">
        <v>4.27</v>
      </c>
      <c r="U12" s="131">
        <v>3.93</v>
      </c>
      <c r="V12" s="131">
        <v>3.714</v>
      </c>
      <c r="W12" s="131">
        <v>3.76</v>
      </c>
      <c r="X12" s="131"/>
      <c r="Y12" s="131">
        <v>4.1</v>
      </c>
      <c r="Z12" s="131">
        <v>3.97</v>
      </c>
      <c r="AA12" s="131">
        <v>4.16</v>
      </c>
      <c r="AB12" s="131">
        <v>3.655</v>
      </c>
      <c r="AC12" s="2"/>
      <c r="AD12" s="131"/>
      <c r="AE12" s="2"/>
      <c r="AF12" s="2"/>
      <c r="AG12" s="2"/>
      <c r="AH12" s="2"/>
      <c r="AI12" s="131">
        <v>3.66</v>
      </c>
      <c r="AJ12" s="131">
        <v>4.1</v>
      </c>
      <c r="AK12" s="131">
        <v>4</v>
      </c>
      <c r="AL12" s="131">
        <v>4.53</v>
      </c>
      <c r="AM12" s="131">
        <v>4.29</v>
      </c>
      <c r="AN12" s="131">
        <v>4.31</v>
      </c>
    </row>
    <row r="13" ht="15" customHeight="1">
      <c r="A13" s="130">
        <v>39387</v>
      </c>
      <c r="B13" s="87">
        <f>('Dairy commodity prices'!D12)</f>
        <v>3965</v>
      </c>
      <c r="C13" s="131">
        <f>(E13*('Milk production'!G16/'Milk production'!AF16))+(F13*('Milk production'!H16/'Milk production'!AF16))+(G13*('Milk production'!I16/'Milk production'!AF16))+(H13*('Milk production'!J16/'Milk production'!AF16))+(I13*('Milk production'!K16/'Milk production'!AF16))+(J13*('Milk production'!L16/'Milk production'!AF16))+(K13*('Milk production'!M16/'Milk production'!AF16))+(M13*('Milk production'!O16/'Milk production'!AF16))+(N13*('Milk production'!P16/'Milk production'!AF16))+(O13*('Milk production'!Q16/'Milk production'!AF16))+(P13*('Milk production'!R16/'Milk production'!AF16))+(Q13*('Milk production'!S16/'Milk production'!AF16))+(S13*('Milk production'!U16/'Milk production'!AF16))+(T13*('Milk production'!V16/'Milk production'!AF16))+(U13*('Milk production'!W16/'Milk production'!AF16))+(V13*('Milk production'!X16/'Milk production'!AF16))+(W13*('Milk production'!Y16/'Milk production'!AF16))+(X13*('Milk production'!Z16/'Milk production'!AF16))+(Y13*('Milk production'!AA16/'Milk production'!AF16))+(Z13*('Milk production'!AB16/'Milk production'!AF16))+(AA13*('Milk production'!AC16/'Milk production'!AF16))+(AB13*('Milk production'!AD16/'Milk production'!AF16))</f>
        <v>4.170485197647598</v>
      </c>
      <c r="D13" s="131"/>
      <c r="E13" s="131">
        <v>4.31</v>
      </c>
      <c r="F13" s="131">
        <v>4.188</v>
      </c>
      <c r="G13" s="131">
        <v>4.23</v>
      </c>
      <c r="H13" s="131">
        <v>4.48</v>
      </c>
      <c r="I13" s="131">
        <v>3.82</v>
      </c>
      <c r="J13" s="131">
        <v>4.15</v>
      </c>
      <c r="K13" s="131">
        <v>4.24</v>
      </c>
      <c r="L13" s="2"/>
      <c r="M13" s="131">
        <v>3.82</v>
      </c>
      <c r="N13" s="131">
        <v>4.41</v>
      </c>
      <c r="O13" s="131">
        <v>4.236</v>
      </c>
      <c r="P13" s="131">
        <v>4.28</v>
      </c>
      <c r="Q13" s="131">
        <v>4.35</v>
      </c>
      <c r="R13" s="2"/>
      <c r="S13" s="131">
        <v>4.01</v>
      </c>
      <c r="T13" s="131">
        <v>4.32</v>
      </c>
      <c r="U13" s="131">
        <v>3.98</v>
      </c>
      <c r="V13" s="131">
        <v>3.757</v>
      </c>
      <c r="W13" s="131">
        <v>3.83</v>
      </c>
      <c r="X13" s="131"/>
      <c r="Y13" s="131">
        <v>4.12</v>
      </c>
      <c r="Z13" s="131">
        <v>4.08</v>
      </c>
      <c r="AA13" s="131">
        <v>4.22</v>
      </c>
      <c r="AB13" s="131">
        <v>3.68</v>
      </c>
      <c r="AC13" s="2"/>
      <c r="AD13" s="131"/>
      <c r="AE13" s="2"/>
      <c r="AF13" s="2"/>
      <c r="AG13" s="2"/>
      <c r="AH13" s="2"/>
      <c r="AI13" s="131">
        <v>3.8</v>
      </c>
      <c r="AJ13" s="131">
        <v>4.2</v>
      </c>
      <c r="AK13" s="131">
        <v>4</v>
      </c>
      <c r="AL13" s="131">
        <v>4.51</v>
      </c>
      <c r="AM13" s="131">
        <v>4.42</v>
      </c>
      <c r="AN13" s="131">
        <v>4.41</v>
      </c>
    </row>
    <row r="14" ht="15" customHeight="1">
      <c r="A14" s="130">
        <v>39417</v>
      </c>
      <c r="B14" s="87">
        <f>('Dairy commodity prices'!D13)</f>
        <v>3430</v>
      </c>
      <c r="C14" s="131">
        <f>(E14*('Milk production'!G17/'Milk production'!AF17))+(F14*('Milk production'!H17/'Milk production'!AF17))+(G14*('Milk production'!I17/'Milk production'!AF17))+(H14*('Milk production'!J17/'Milk production'!AF17))+(I14*('Milk production'!K17/'Milk production'!AF17))+(J14*('Milk production'!L17/'Milk production'!AF17))+(K14*('Milk production'!M17/'Milk production'!AF17))+(M14*('Milk production'!O17/'Milk production'!AF17))+(N14*('Milk production'!P17/'Milk production'!AF17))+(O14*('Milk production'!Q17/'Milk production'!AF17))+(P14*('Milk production'!R17/'Milk production'!AF17))+(Q14*('Milk production'!S17/'Milk production'!AF17))+(S14*('Milk production'!U17/'Milk production'!AF17))+(T14*('Milk production'!V17/'Milk production'!AF17))+(U14*('Milk production'!W17/'Milk production'!AF17))+(V14*('Milk production'!X17/'Milk production'!AF17))+(W14*('Milk production'!Y17/'Milk production'!AF17))+(X14*('Milk production'!Z17/'Milk production'!AF17))+(Y14*('Milk production'!AA17/'Milk production'!AF17))+(Z14*('Milk production'!AB17/'Milk production'!AF17))+(AA14*('Milk production'!AC17/'Milk production'!AF17))+(AB14*('Milk production'!AD17/'Milk production'!AF17))</f>
        <v>4.161690657904704</v>
      </c>
      <c r="D14" s="131">
        <f>AVERAGE(C3:C14)</f>
        <v>4.034293956990231</v>
      </c>
      <c r="E14" s="131">
        <v>4.29</v>
      </c>
      <c r="F14" s="131">
        <v>4.187</v>
      </c>
      <c r="G14" s="131">
        <v>4.2</v>
      </c>
      <c r="H14" s="131">
        <v>4.5</v>
      </c>
      <c r="I14" s="131">
        <v>3.84</v>
      </c>
      <c r="J14" s="131">
        <v>4.12</v>
      </c>
      <c r="K14" s="131">
        <v>4.05</v>
      </c>
      <c r="L14" s="2"/>
      <c r="M14" s="131">
        <v>3.81</v>
      </c>
      <c r="N14" s="131">
        <v>4.38</v>
      </c>
      <c r="O14" s="131">
        <v>4.215</v>
      </c>
      <c r="P14" s="131">
        <v>4.38</v>
      </c>
      <c r="Q14" s="131">
        <v>4.29</v>
      </c>
      <c r="R14" s="2"/>
      <c r="S14" s="131">
        <v>3.97</v>
      </c>
      <c r="T14" s="131">
        <v>4.3</v>
      </c>
      <c r="U14" s="131">
        <v>3.97</v>
      </c>
      <c r="V14" s="131">
        <v>3.777</v>
      </c>
      <c r="W14" s="131">
        <v>3.83</v>
      </c>
      <c r="X14" s="131"/>
      <c r="Y14" s="131">
        <v>4.17</v>
      </c>
      <c r="Z14" s="131">
        <v>4.05</v>
      </c>
      <c r="AA14" s="131">
        <v>4.23</v>
      </c>
      <c r="AB14" s="131">
        <v>3.68</v>
      </c>
      <c r="AC14" s="2"/>
      <c r="AD14" s="131"/>
      <c r="AE14" s="2"/>
      <c r="AF14" s="2"/>
      <c r="AG14" s="2"/>
      <c r="AH14" s="2"/>
      <c r="AI14" s="131">
        <v>3.87</v>
      </c>
      <c r="AJ14" s="131">
        <v>4.1</v>
      </c>
      <c r="AK14" s="131">
        <v>4</v>
      </c>
      <c r="AL14" s="131">
        <v>4.43</v>
      </c>
      <c r="AM14" s="131">
        <v>4.35</v>
      </c>
      <c r="AN14" s="131">
        <v>4.36</v>
      </c>
    </row>
    <row r="15" ht="15" customHeight="1">
      <c r="A15" s="130">
        <v>39448</v>
      </c>
      <c r="B15" s="87">
        <f>('Dairy commodity prices'!D14)</f>
        <v>2945</v>
      </c>
      <c r="C15" s="131">
        <f>(E15*('Milk production'!G18/'Milk production'!AF18))+(F15*('Milk production'!H18/'Milk production'!AF18))+(G15*('Milk production'!I18/'Milk production'!AF18))+(H15*('Milk production'!J18/'Milk production'!AF18))+(I15*('Milk production'!K18/'Milk production'!AF18))+(J15*('Milk production'!L18/'Milk production'!AF18))+(K15*('Milk production'!M18/'Milk production'!AF18))+(M15*('Milk production'!O18/'Milk production'!AF18))+(N15*('Milk production'!P18/'Milk production'!AF18))+(O15*('Milk production'!Q18/'Milk production'!AF18))+(P15*('Milk production'!R18/'Milk production'!AF18))+(Q15*('Milk production'!S18/'Milk production'!AF18))+(S15*('Milk production'!U18/'Milk production'!AF18))+(T15*('Milk production'!V18/'Milk production'!AF18))+(U15*('Milk production'!W18/'Milk production'!AF18))+(V15*('Milk production'!X18/'Milk production'!AF18))+(W15*('Milk production'!Y18/'Milk production'!AF18))+(X15*('Milk production'!Z18/'Milk production'!AF18))+(Y15*('Milk production'!AA18/'Milk production'!AF18))+(Z15*('Milk production'!AB18/'Milk production'!AF18))+(AA15*('Milk production'!AC18/'Milk production'!AF18))+(AB15*('Milk production'!AD18/'Milk production'!AF18))</f>
        <v>4.140727247073387</v>
      </c>
      <c r="D15" s="131">
        <f>AVERAGE(C4:C15)</f>
        <v>4.03407409434675</v>
      </c>
      <c r="E15" s="131">
        <v>4.23</v>
      </c>
      <c r="F15" s="131">
        <v>4.106</v>
      </c>
      <c r="G15" s="131">
        <v>4.13</v>
      </c>
      <c r="H15" s="131">
        <v>4.48</v>
      </c>
      <c r="I15" s="131">
        <v>3.84</v>
      </c>
      <c r="J15" s="131">
        <v>4.09</v>
      </c>
      <c r="K15" s="131">
        <v>3.88</v>
      </c>
      <c r="L15" s="2"/>
      <c r="M15" s="131">
        <v>3.758</v>
      </c>
      <c r="N15" s="131">
        <v>4.33</v>
      </c>
      <c r="O15" s="131">
        <v>4.153</v>
      </c>
      <c r="P15" s="131">
        <v>4.36</v>
      </c>
      <c r="Q15" s="131">
        <v>4.24</v>
      </c>
      <c r="R15" s="2"/>
      <c r="S15" s="131">
        <v>3.93</v>
      </c>
      <c r="T15" s="131">
        <v>4.26</v>
      </c>
      <c r="U15" s="131">
        <v>3.93</v>
      </c>
      <c r="V15" s="131">
        <v>3.737</v>
      </c>
      <c r="W15" s="131">
        <v>3.84</v>
      </c>
      <c r="X15" s="131">
        <v>3.88</v>
      </c>
      <c r="Y15" s="131">
        <v>4.15</v>
      </c>
      <c r="Z15" s="131">
        <v>4.08</v>
      </c>
      <c r="AA15" s="131">
        <v>4.23</v>
      </c>
      <c r="AB15" s="131">
        <v>3.8</v>
      </c>
      <c r="AC15" s="2"/>
      <c r="AD15" s="131"/>
      <c r="AE15" s="2"/>
      <c r="AF15" s="2"/>
      <c r="AG15" s="2"/>
      <c r="AH15" s="2"/>
      <c r="AI15" s="131">
        <v>3.88</v>
      </c>
      <c r="AJ15" s="131">
        <v>4.1</v>
      </c>
      <c r="AK15" s="131">
        <v>4</v>
      </c>
      <c r="AL15" s="131">
        <v>4.38</v>
      </c>
      <c r="AM15" s="131">
        <v>4.28</v>
      </c>
      <c r="AN15" s="131">
        <v>4.3</v>
      </c>
    </row>
    <row r="16" ht="15" customHeight="1">
      <c r="A16" s="130">
        <v>39479</v>
      </c>
      <c r="B16" s="87">
        <f>('Dairy commodity prices'!D15)</f>
        <v>2943</v>
      </c>
      <c r="C16" s="131">
        <f>(E16*('Milk production'!G19/'Milk production'!AF19))+(F16*('Milk production'!H19/'Milk production'!AF19))+(G16*('Milk production'!I19/'Milk production'!AF19))+(H16*('Milk production'!J19/'Milk production'!AF19))+(I16*('Milk production'!K19/'Milk production'!AF19))+(J16*('Milk production'!L19/'Milk production'!AF19))+(K16*('Milk production'!M19/'Milk production'!AF19))+(M16*('Milk production'!O19/'Milk production'!AF19))+(N16*('Milk production'!P19/'Milk production'!AF19))+(O16*('Milk production'!Q19/'Milk production'!AF19))+(P16*('Milk production'!R19/'Milk production'!AF19))+(Q16*('Milk production'!S19/'Milk production'!AF19))+(S16*('Milk production'!U19/'Milk production'!AF19))+(T16*('Milk production'!V19/'Milk production'!AF19))+(U16*('Milk production'!W19/'Milk production'!AF19))+(V16*('Milk production'!X19/'Milk production'!AF19))+(W16*('Milk production'!Y19/'Milk production'!AF19))+(X16*('Milk production'!Z19/'Milk production'!AF19))+(Y16*('Milk production'!AA19/'Milk production'!AF19))+(Z16*('Milk production'!AB19/'Milk production'!AF19))+(AA16*('Milk production'!AC19/'Milk production'!AF19))+(AB16*('Milk production'!AD19/'Milk production'!AF19))</f>
        <v>4.095927925222417</v>
      </c>
      <c r="D16" s="131">
        <f>AVERAGE(C5:C16)</f>
        <v>4.031581370561107</v>
      </c>
      <c r="E16" s="131">
        <v>4.2</v>
      </c>
      <c r="F16" s="131">
        <v>4.059</v>
      </c>
      <c r="G16" s="131">
        <v>4.1</v>
      </c>
      <c r="H16" s="131">
        <v>4.44</v>
      </c>
      <c r="I16" s="131">
        <v>3.79</v>
      </c>
      <c r="J16" s="131">
        <v>4.04</v>
      </c>
      <c r="K16" s="131">
        <v>3.87</v>
      </c>
      <c r="L16" s="2"/>
      <c r="M16" s="131">
        <v>3.721</v>
      </c>
      <c r="N16" s="131">
        <v>4.34</v>
      </c>
      <c r="O16" s="131">
        <v>4.144</v>
      </c>
      <c r="P16" s="131">
        <v>4.02</v>
      </c>
      <c r="Q16" s="131">
        <v>4.24</v>
      </c>
      <c r="R16" s="2"/>
      <c r="S16" s="131">
        <v>3.89</v>
      </c>
      <c r="T16" s="131">
        <v>4.24</v>
      </c>
      <c r="U16" s="131">
        <v>3.87</v>
      </c>
      <c r="V16" s="131">
        <v>3.717</v>
      </c>
      <c r="W16" s="131">
        <v>3.78</v>
      </c>
      <c r="X16" s="131">
        <v>3.83</v>
      </c>
      <c r="Y16" s="131">
        <v>4.07</v>
      </c>
      <c r="Z16" s="131">
        <v>4.04</v>
      </c>
      <c r="AA16" s="131">
        <v>4.19</v>
      </c>
      <c r="AB16" s="131">
        <v>3.71</v>
      </c>
      <c r="AC16" s="2"/>
      <c r="AD16" s="131"/>
      <c r="AE16" s="2"/>
      <c r="AF16" s="2"/>
      <c r="AG16" s="2"/>
      <c r="AH16" s="2"/>
      <c r="AI16" s="131">
        <v>3.79</v>
      </c>
      <c r="AJ16" s="131">
        <v>4</v>
      </c>
      <c r="AK16" s="131">
        <v>4</v>
      </c>
      <c r="AL16" s="131">
        <v>4.28</v>
      </c>
      <c r="AM16" s="131">
        <v>4.22</v>
      </c>
      <c r="AN16" s="131">
        <v>4.28</v>
      </c>
    </row>
    <row r="17" ht="15" customHeight="1">
      <c r="A17" s="130">
        <v>39508</v>
      </c>
      <c r="B17" s="87">
        <f>('Dairy commodity prices'!D16)</f>
        <v>2844</v>
      </c>
      <c r="C17" s="131">
        <f>(E17*('Milk production'!G20/'Milk production'!AF20))+(F17*('Milk production'!H20/'Milk production'!AF20))+(G17*('Milk production'!I20/'Milk production'!AF20))+(H17*('Milk production'!J20/'Milk production'!AF20))+(I17*('Milk production'!K20/'Milk production'!AF20))+(J17*('Milk production'!L20/'Milk production'!AF20))+(K17*('Milk production'!M20/'Milk production'!AF20))+(M17*('Milk production'!O20/'Milk production'!AF20))+(N17*('Milk production'!P20/'Milk production'!AF20))+(O17*('Milk production'!Q20/'Milk production'!AF20))+(P17*('Milk production'!R20/'Milk production'!AF20))+(Q17*('Milk production'!S20/'Milk production'!AF20))+(S17*('Milk production'!U20/'Milk production'!AF20))+(T17*('Milk production'!V20/'Milk production'!AF20))+(U17*('Milk production'!W20/'Milk production'!AF20))+(V17*('Milk production'!X20/'Milk production'!AF20))+(W17*('Milk production'!Y20/'Milk production'!AF20))+(X17*('Milk production'!Z20/'Milk production'!AF20))+(Y17*('Milk production'!AA20/'Milk production'!AF20))+(Z17*('Milk production'!AB20/'Milk production'!AF20))+(AA17*('Milk production'!AC20/'Milk production'!AF20))+(AB17*('Milk production'!AD20/'Milk production'!AF20))</f>
        <v>4.093439581803257</v>
      </c>
      <c r="D17" s="131">
        <f>AVERAGE(C6:C17)</f>
        <v>4.031077595231523</v>
      </c>
      <c r="E17" s="131">
        <v>4.2</v>
      </c>
      <c r="F17" s="131">
        <v>4.056</v>
      </c>
      <c r="G17" s="131">
        <v>4.13</v>
      </c>
      <c r="H17" s="131">
        <v>4.49</v>
      </c>
      <c r="I17" s="131">
        <v>3.76</v>
      </c>
      <c r="J17" s="131">
        <v>4.03</v>
      </c>
      <c r="K17" s="131">
        <v>3.83</v>
      </c>
      <c r="L17" s="2"/>
      <c r="M17" s="131">
        <v>3.694</v>
      </c>
      <c r="N17" s="131">
        <v>4.34</v>
      </c>
      <c r="O17" s="131">
        <v>4.144</v>
      </c>
      <c r="P17" s="131">
        <v>4.23</v>
      </c>
      <c r="Q17" s="131">
        <v>4.26</v>
      </c>
      <c r="R17" s="2"/>
      <c r="S17" s="131">
        <v>3.87</v>
      </c>
      <c r="T17" s="131">
        <v>4.24</v>
      </c>
      <c r="U17" s="131">
        <v>3.82</v>
      </c>
      <c r="V17" s="131">
        <v>3.692</v>
      </c>
      <c r="W17" s="131">
        <v>3.73</v>
      </c>
      <c r="X17" s="131">
        <v>3.79</v>
      </c>
      <c r="Y17" s="131">
        <v>3.96</v>
      </c>
      <c r="Z17" s="131">
        <v>4.02</v>
      </c>
      <c r="AA17" s="131">
        <v>4.19</v>
      </c>
      <c r="AB17" s="131">
        <v>3.67</v>
      </c>
      <c r="AC17" s="2"/>
      <c r="AD17" s="131"/>
      <c r="AE17" s="2"/>
      <c r="AF17" s="2"/>
      <c r="AG17" s="2"/>
      <c r="AH17" s="2"/>
      <c r="AI17" s="131">
        <v>3.66</v>
      </c>
      <c r="AJ17" s="131">
        <v>4.1</v>
      </c>
      <c r="AK17" s="131">
        <v>4</v>
      </c>
      <c r="AL17" s="131">
        <v>4.29</v>
      </c>
      <c r="AM17" s="131">
        <v>4.22</v>
      </c>
      <c r="AN17" s="131">
        <v>4.27</v>
      </c>
    </row>
    <row r="18" ht="15" customHeight="1">
      <c r="A18" s="130">
        <v>39539</v>
      </c>
      <c r="B18" s="87">
        <f>('Dairy commodity prices'!D17)</f>
        <v>2733</v>
      </c>
      <c r="C18" s="131">
        <f>(E18*('Milk production'!G21/'Milk production'!AF21))+(F18*('Milk production'!H21/'Milk production'!AF21))+(G18*('Milk production'!I21/'Milk production'!AF21))+(H18*('Milk production'!J21/'Milk production'!AF21))+(I18*('Milk production'!K21/'Milk production'!AF21))+(J18*('Milk production'!L21/'Milk production'!AF21))+(K18*('Milk production'!M21/'Milk production'!AF21))+(M18*('Milk production'!O21/'Milk production'!AF21))+(N18*('Milk production'!P21/'Milk production'!AF21))+(O18*('Milk production'!Q21/'Milk production'!AF21))+(P18*('Milk production'!R21/'Milk production'!AF21))+(Q18*('Milk production'!S21/'Milk production'!AF21))+(S18*('Milk production'!U21/'Milk production'!AF21))+(T18*('Milk production'!V21/'Milk production'!AF21))+(U18*('Milk production'!W21/'Milk production'!AF21))+(V18*('Milk production'!X21/'Milk production'!AF21))+(W18*('Milk production'!Y21/'Milk production'!AF21))+(X18*('Milk production'!Z21/'Milk production'!AF21))+(Y18*('Milk production'!AA21/'Milk production'!AF21))+(Z18*('Milk production'!AB21/'Milk production'!AF21))+(AA18*('Milk production'!AC21/'Milk production'!AF21))+(AB18*('Milk production'!AD21/'Milk production'!AF21))</f>
        <v>4.054536349819792</v>
      </c>
      <c r="D18" s="131">
        <f>AVERAGE(C7:C18)</f>
        <v>4.034313500420637</v>
      </c>
      <c r="E18" s="131">
        <v>4.19</v>
      </c>
      <c r="F18" s="131">
        <v>4.012</v>
      </c>
      <c r="G18" s="131">
        <v>4.09</v>
      </c>
      <c r="H18" s="131">
        <v>4.46</v>
      </c>
      <c r="I18" s="131">
        <v>3.74</v>
      </c>
      <c r="J18" s="131">
        <v>3.99</v>
      </c>
      <c r="K18" s="131">
        <v>3.66</v>
      </c>
      <c r="L18" s="2"/>
      <c r="M18" s="131">
        <v>3.714</v>
      </c>
      <c r="N18" s="131">
        <v>4.33</v>
      </c>
      <c r="O18" s="131">
        <v>4.135</v>
      </c>
      <c r="P18" s="131">
        <v>4.21</v>
      </c>
      <c r="Q18" s="131">
        <v>4.25</v>
      </c>
      <c r="R18" s="2"/>
      <c r="S18" s="131">
        <v>3.86</v>
      </c>
      <c r="T18" s="131">
        <v>4.23</v>
      </c>
      <c r="U18" s="131">
        <v>3.85</v>
      </c>
      <c r="V18" s="131">
        <v>3.705</v>
      </c>
      <c r="W18" s="131">
        <v>3.7</v>
      </c>
      <c r="X18" s="131">
        <v>3.8</v>
      </c>
      <c r="Y18" s="131">
        <v>3.91</v>
      </c>
      <c r="Z18" s="131">
        <v>4</v>
      </c>
      <c r="AA18" s="131">
        <v>4.16</v>
      </c>
      <c r="AB18" s="131">
        <v>3.64</v>
      </c>
      <c r="AC18" s="2"/>
      <c r="AD18" s="131"/>
      <c r="AE18" s="2"/>
      <c r="AF18" s="2"/>
      <c r="AG18" s="2"/>
      <c r="AH18" s="2"/>
      <c r="AI18" s="131">
        <v>3.58</v>
      </c>
      <c r="AJ18" s="131">
        <v>4</v>
      </c>
      <c r="AK18" s="131">
        <v>4</v>
      </c>
      <c r="AL18" s="131">
        <v>4.25</v>
      </c>
      <c r="AM18" s="131">
        <v>4.16</v>
      </c>
      <c r="AN18" s="131">
        <v>4.28</v>
      </c>
    </row>
    <row r="19" ht="15" customHeight="1">
      <c r="A19" s="130">
        <v>39569</v>
      </c>
      <c r="B19" s="87">
        <f>('Dairy commodity prices'!D18)</f>
        <v>2705</v>
      </c>
      <c r="C19" s="131">
        <f>(E19*('Milk production'!G22/'Milk production'!AF22))+(F19*('Milk production'!H22/'Milk production'!AF22))+(G19*('Milk production'!I22/'Milk production'!AF22))+(H19*('Milk production'!J22/'Milk production'!AF22))+(I19*('Milk production'!K22/'Milk production'!AF22))+(J19*('Milk production'!L22/'Milk production'!AF22))+(K19*('Milk production'!M22/'Milk production'!AF22))+(M19*('Milk production'!O22/'Milk production'!AF22))+(N19*('Milk production'!P22/'Milk production'!AF22))+(O19*('Milk production'!Q22/'Milk production'!AF22))+(P19*('Milk production'!R22/'Milk production'!AF22))+(Q19*('Milk production'!S22/'Milk production'!AF22))+(S19*('Milk production'!U22/'Milk production'!AF22))+(T19*('Milk production'!V22/'Milk production'!AF22))+(U19*('Milk production'!W22/'Milk production'!AF22))+(V19*('Milk production'!X22/'Milk production'!AF22))+(W19*('Milk production'!Y22/'Milk production'!AF22))+(X19*('Milk production'!Z22/'Milk production'!AF22))+(Y19*('Milk production'!AA22/'Milk production'!AF22))+(Z19*('Milk production'!AB22/'Milk production'!AF22))+(AA19*('Milk production'!AC22/'Milk production'!AF22))+(AB19*('Milk production'!AD22/'Milk production'!AF22))</f>
        <v>3.925259249762191</v>
      </c>
      <c r="D19" s="131">
        <f>AVERAGE(C8:C19)</f>
        <v>4.033250901240263</v>
      </c>
      <c r="E19" s="131">
        <v>4.05</v>
      </c>
      <c r="F19" s="131">
        <v>3.898</v>
      </c>
      <c r="G19" s="131">
        <v>3.9</v>
      </c>
      <c r="H19" s="131">
        <v>4.26</v>
      </c>
      <c r="I19" s="131">
        <v>3.7</v>
      </c>
      <c r="J19" s="131">
        <v>3.91</v>
      </c>
      <c r="K19" s="131">
        <v>3.62</v>
      </c>
      <c r="L19" s="2"/>
      <c r="M19" s="131">
        <v>3.651</v>
      </c>
      <c r="N19" s="131">
        <v>4.22</v>
      </c>
      <c r="O19" s="131">
        <v>3.957</v>
      </c>
      <c r="P19" s="131">
        <v>4.11</v>
      </c>
      <c r="Q19" s="131">
        <v>4.19</v>
      </c>
      <c r="R19" s="2"/>
      <c r="S19" s="131">
        <v>3.77</v>
      </c>
      <c r="T19" s="131">
        <v>4.2</v>
      </c>
      <c r="U19" s="131">
        <v>3.78</v>
      </c>
      <c r="V19" s="131">
        <v>3.798</v>
      </c>
      <c r="W19" s="131">
        <v>3.69</v>
      </c>
      <c r="X19" s="131">
        <v>3.71</v>
      </c>
      <c r="Y19" s="131">
        <v>3.84</v>
      </c>
      <c r="Z19" s="131">
        <v>3.94</v>
      </c>
      <c r="AA19" s="131">
        <v>4.1</v>
      </c>
      <c r="AB19" s="131">
        <v>3.63</v>
      </c>
      <c r="AC19" s="2"/>
      <c r="AD19" s="131"/>
      <c r="AE19" s="2"/>
      <c r="AF19" s="2"/>
      <c r="AG19" s="2"/>
      <c r="AH19" s="2"/>
      <c r="AI19" s="131">
        <v>3.52</v>
      </c>
      <c r="AJ19" s="131">
        <v>4</v>
      </c>
      <c r="AK19" s="131">
        <v>4</v>
      </c>
      <c r="AL19" s="131">
        <v>4.19</v>
      </c>
      <c r="AM19" s="131">
        <v>4.02</v>
      </c>
      <c r="AN19" s="131">
        <v>4.08</v>
      </c>
    </row>
    <row r="20" ht="15" customHeight="1">
      <c r="A20" s="130">
        <v>39600</v>
      </c>
      <c r="B20" s="87">
        <f>('Dairy commodity prices'!D19)</f>
        <v>2774</v>
      </c>
      <c r="C20" s="131">
        <f>(E20*('Milk production'!G23/'Milk production'!AF23))+(F20*('Milk production'!H23/'Milk production'!AF23))+(G20*('Milk production'!I23/'Milk production'!AF23))+(H20*('Milk production'!J23/'Milk production'!AF23))+(I20*('Milk production'!K23/'Milk production'!AF23))+(J20*('Milk production'!L23/'Milk production'!AF23))+(K20*('Milk production'!M23/'Milk production'!AF23))+(M20*('Milk production'!O23/'Milk production'!AF23))+(N20*('Milk production'!P23/'Milk production'!AF23))+(O20*('Milk production'!Q23/'Milk production'!AF23))+(P20*('Milk production'!R23/'Milk production'!AF23))+(Q20*('Milk production'!S23/'Milk production'!AF23))+(S20*('Milk production'!U23/'Milk production'!AF23))+(T20*('Milk production'!V23/'Milk production'!AF23))+(U20*('Milk production'!W23/'Milk production'!AF23))+(V20*('Milk production'!X23/'Milk production'!AF23))+(W20*('Milk production'!Y23/'Milk production'!AF23))+(X20*('Milk production'!Z23/'Milk production'!AF23))+(Y20*('Milk production'!AA23/'Milk production'!AF23))+(Z20*('Milk production'!AB23/'Milk production'!AF23))+(AA20*('Milk production'!AC23/'Milk production'!AF23))+(AB20*('Milk production'!AD23/'Milk production'!AF23))</f>
        <v>3.879954572650719</v>
      </c>
      <c r="D20" s="131">
        <f>AVERAGE(C9:C20)</f>
        <v>4.032990304597742</v>
      </c>
      <c r="E20" s="131">
        <v>3.99</v>
      </c>
      <c r="F20" s="131">
        <v>3.883</v>
      </c>
      <c r="G20" s="131">
        <v>3.92</v>
      </c>
      <c r="H20" s="131">
        <v>4.17</v>
      </c>
      <c r="I20" s="131">
        <v>3.67</v>
      </c>
      <c r="J20" s="131">
        <v>3.82</v>
      </c>
      <c r="K20" s="131">
        <v>3.66</v>
      </c>
      <c r="L20" s="2"/>
      <c r="M20" s="131">
        <v>3.613</v>
      </c>
      <c r="N20" s="131">
        <v>4.17</v>
      </c>
      <c r="O20" s="131">
        <v>3.92</v>
      </c>
      <c r="P20" s="131">
        <v>4.07</v>
      </c>
      <c r="Q20" s="131">
        <v>4.11</v>
      </c>
      <c r="R20" s="2"/>
      <c r="S20" s="131">
        <v>3.72</v>
      </c>
      <c r="T20" s="131">
        <v>4.15</v>
      </c>
      <c r="U20" s="131">
        <v>3.78</v>
      </c>
      <c r="V20" s="131">
        <v>3.708</v>
      </c>
      <c r="W20" s="131">
        <v>3.65</v>
      </c>
      <c r="X20" s="131">
        <v>3.66</v>
      </c>
      <c r="Y20" s="131">
        <v>3.78</v>
      </c>
      <c r="Z20" s="131">
        <v>3.91</v>
      </c>
      <c r="AA20" s="131">
        <v>4.05</v>
      </c>
      <c r="AB20" s="131">
        <v>3.63</v>
      </c>
      <c r="AC20" s="2"/>
      <c r="AD20" s="131"/>
      <c r="AE20" s="2"/>
      <c r="AF20" s="2"/>
      <c r="AG20" s="2"/>
      <c r="AH20" s="2"/>
      <c r="AI20" s="131">
        <v>3.39</v>
      </c>
      <c r="AJ20" s="131">
        <v>3.9</v>
      </c>
      <c r="AK20" s="131">
        <v>4</v>
      </c>
      <c r="AL20" s="131">
        <v>4.1</v>
      </c>
      <c r="AM20" s="131">
        <v>3.95</v>
      </c>
      <c r="AN20" s="131">
        <v>4.02</v>
      </c>
    </row>
    <row r="21" ht="15" customHeight="1">
      <c r="A21" s="130">
        <v>39630</v>
      </c>
      <c r="B21" s="87">
        <f>('Dairy commodity prices'!D20)</f>
        <v>2900</v>
      </c>
      <c r="C21" s="131">
        <f>(E21*('Milk production'!G24/'Milk production'!AF24))+(F21*('Milk production'!H24/'Milk production'!AF24))+(G21*('Milk production'!I24/'Milk production'!AF24))+(H21*('Milk production'!J24/'Milk production'!AF24))+(I21*('Milk production'!K24/'Milk production'!AF24))+(J21*('Milk production'!L24/'Milk production'!AF24))+(K21*('Milk production'!M24/'Milk production'!AF24))+(M21*('Milk production'!O24/'Milk production'!AF24))+(N21*('Milk production'!P24/'Milk production'!AF24))+(O21*('Milk production'!Q24/'Milk production'!AF24))+(P21*('Milk production'!R24/'Milk production'!AF24))+(Q21*('Milk production'!S24/'Milk production'!AF24))+(S21*('Milk production'!U24/'Milk production'!AF24))+(T21*('Milk production'!V24/'Milk production'!AF24))+(U21*('Milk production'!W24/'Milk production'!AF24))+(V21*('Milk production'!X24/'Milk production'!AF24))+(W21*('Milk production'!Y24/'Milk production'!AF24))+(X21*('Milk production'!Z24/'Milk production'!AF24))+(Y21*('Milk production'!AA24/'Milk production'!AF24))+(Z21*('Milk production'!AB24/'Milk production'!AF24))+(AA21*('Milk production'!AC24/'Milk production'!AF24))+(AB21*('Milk production'!AD24/'Milk production'!AF24))</f>
        <v>3.878587846693352</v>
      </c>
      <c r="D21" s="131">
        <f>AVERAGE(C10:C21)</f>
        <v>4.03199776053853</v>
      </c>
      <c r="E21" s="131">
        <v>3.99</v>
      </c>
      <c r="F21" s="131">
        <v>3.89</v>
      </c>
      <c r="G21" s="131">
        <v>3.87</v>
      </c>
      <c r="H21" s="131">
        <v>4.19</v>
      </c>
      <c r="I21" s="131">
        <v>3.68</v>
      </c>
      <c r="J21" s="131">
        <v>3.83</v>
      </c>
      <c r="K21" s="131">
        <v>3.73</v>
      </c>
      <c r="L21" s="2"/>
      <c r="M21" s="131">
        <v>3.6</v>
      </c>
      <c r="N21" s="131">
        <v>4.15</v>
      </c>
      <c r="O21" s="131">
        <v>3.92</v>
      </c>
      <c r="P21" s="131">
        <v>4.06</v>
      </c>
      <c r="Q21" s="131">
        <v>4.08</v>
      </c>
      <c r="R21" s="2"/>
      <c r="S21" s="131">
        <v>3.72</v>
      </c>
      <c r="T21" s="131">
        <v>4.11</v>
      </c>
      <c r="U21" s="131">
        <v>3.76</v>
      </c>
      <c r="V21" s="131">
        <v>3.569</v>
      </c>
      <c r="W21" s="131">
        <v>3.66</v>
      </c>
      <c r="X21" s="131">
        <v>3.62</v>
      </c>
      <c r="Y21" s="131">
        <v>3.7</v>
      </c>
      <c r="Z21" s="131">
        <v>3.84</v>
      </c>
      <c r="AA21" s="131">
        <v>4.01</v>
      </c>
      <c r="AB21" s="131">
        <v>3.61</v>
      </c>
      <c r="AC21" s="2"/>
      <c r="AD21" s="131"/>
      <c r="AE21" s="2"/>
      <c r="AF21" s="2"/>
      <c r="AG21" s="2"/>
      <c r="AH21" s="2"/>
      <c r="AI21" s="131">
        <v>3.36</v>
      </c>
      <c r="AJ21" s="131">
        <v>4</v>
      </c>
      <c r="AK21" s="131">
        <v>4</v>
      </c>
      <c r="AL21" s="131">
        <v>4.14</v>
      </c>
      <c r="AM21" s="131">
        <v>3.97</v>
      </c>
      <c r="AN21" s="131">
        <v>4.01</v>
      </c>
    </row>
    <row r="22" ht="15" customHeight="1">
      <c r="A22" s="130">
        <v>39661</v>
      </c>
      <c r="B22" s="87">
        <f>('Dairy commodity prices'!D21)</f>
        <v>2808</v>
      </c>
      <c r="C22" s="131">
        <f>(E22*('Milk production'!G25/'Milk production'!AF25))+(F22*('Milk production'!H25/'Milk production'!AF25))+(G22*('Milk production'!I25/'Milk production'!AF25))+(H22*('Milk production'!J25/'Milk production'!AF25))+(I22*('Milk production'!K25/'Milk production'!AF25))+(J22*('Milk production'!L25/'Milk production'!AF25))+(K22*('Milk production'!M25/'Milk production'!AF25))+(M22*('Milk production'!O25/'Milk production'!AF25))+(N22*('Milk production'!P25/'Milk production'!AF25))+(O22*('Milk production'!Q25/'Milk production'!AF25))+(P22*('Milk production'!R25/'Milk production'!AF25))+(Q22*('Milk production'!S25/'Milk production'!AF25))+(S22*('Milk production'!U25/'Milk production'!AF25))+(T22*('Milk production'!V25/'Milk production'!AF25))+(U22*('Milk production'!W25/'Milk production'!AF25))+(V22*('Milk production'!X25/'Milk production'!AF25))+(W22*('Milk production'!Y25/'Milk production'!AF25))+(X22*('Milk production'!Z25/'Milk production'!AF25))+(Y22*('Milk production'!AA25/'Milk production'!AF25))+(Z22*('Milk production'!AB25/'Milk production'!AF25))+(AA22*('Milk production'!AC25/'Milk production'!AF25))+(AB22*('Milk production'!AD25/'Milk production'!AF25))</f>
        <v>3.915978924311589</v>
      </c>
      <c r="D22" s="131">
        <f>AVERAGE(C11:C22)</f>
        <v>4.032226448243493</v>
      </c>
      <c r="E22" s="131">
        <v>4</v>
      </c>
      <c r="F22" s="131">
        <v>3.952</v>
      </c>
      <c r="G22" s="131">
        <v>4.02</v>
      </c>
      <c r="H22" s="131">
        <v>4.19</v>
      </c>
      <c r="I22" s="131">
        <v>3.69</v>
      </c>
      <c r="J22" s="131">
        <v>3.83</v>
      </c>
      <c r="K22" s="131">
        <v>3.85</v>
      </c>
      <c r="L22" s="2"/>
      <c r="M22" s="131">
        <v>3.628</v>
      </c>
      <c r="N22" s="131">
        <v>4.17</v>
      </c>
      <c r="O22" s="131">
        <v>3.97</v>
      </c>
      <c r="P22" s="131">
        <v>4.08</v>
      </c>
      <c r="Q22" s="131">
        <v>4.05</v>
      </c>
      <c r="R22" s="2"/>
      <c r="S22" s="131">
        <v>3.78</v>
      </c>
      <c r="T22" s="131">
        <v>4.08</v>
      </c>
      <c r="U22" s="131">
        <v>3.8</v>
      </c>
      <c r="V22" s="131">
        <v>3.586</v>
      </c>
      <c r="W22" s="131">
        <v>3.66</v>
      </c>
      <c r="X22" s="131">
        <v>3.62</v>
      </c>
      <c r="Y22" s="131">
        <v>3.74</v>
      </c>
      <c r="Z22" s="131">
        <v>3.83</v>
      </c>
      <c r="AA22" s="131">
        <v>3.98</v>
      </c>
      <c r="AB22" s="131">
        <v>3.61</v>
      </c>
      <c r="AC22" s="2"/>
      <c r="AD22" s="131"/>
      <c r="AE22" s="2"/>
      <c r="AF22" s="2"/>
      <c r="AG22" s="2"/>
      <c r="AH22" s="2"/>
      <c r="AI22" s="131">
        <v>3.36</v>
      </c>
      <c r="AJ22" s="131">
        <v>3.9</v>
      </c>
      <c r="AK22" s="131">
        <v>4</v>
      </c>
      <c r="AL22" s="131">
        <v>4.16</v>
      </c>
      <c r="AM22" s="131">
        <v>3.97</v>
      </c>
      <c r="AN22" s="131">
        <v>4.06</v>
      </c>
    </row>
    <row r="23" ht="15" customHeight="1">
      <c r="A23" s="130">
        <v>39692</v>
      </c>
      <c r="B23" s="87">
        <f>('Dairy commodity prices'!D22)</f>
        <v>2653</v>
      </c>
      <c r="C23" s="131">
        <f>(E23*('Milk production'!G26/'Milk production'!AF26))+(F23*('Milk production'!H26/'Milk production'!AF26))+(G23*('Milk production'!I26/'Milk production'!AF26))+(H23*('Milk production'!J26/'Milk production'!AF26))+(I23*('Milk production'!K26/'Milk production'!AF26))+(J23*('Milk production'!L26/'Milk production'!AF26))+(K23*('Milk production'!M26/'Milk production'!AF26))+(M23*('Milk production'!O26/'Milk production'!AF26))+(N23*('Milk production'!P26/'Milk production'!AF26))+(O23*('Milk production'!Q26/'Milk production'!AF26))+(P23*('Milk production'!R26/'Milk production'!AF26))+(Q23*('Milk production'!S26/'Milk production'!AF26))+(S23*('Milk production'!U26/'Milk production'!AF26))+(T23*('Milk production'!V26/'Milk production'!AF26))+(U23*('Milk production'!W26/'Milk production'!AF26))+(V23*('Milk production'!X26/'Milk production'!AF26))+(W23*('Milk production'!Y26/'Milk production'!AF26))+(X23*('Milk production'!Z26/'Milk production'!AF26))+(Y23*('Milk production'!AA26/'Milk production'!AF26))+(Z23*('Milk production'!AB26/'Milk production'!AF26))+(AA23*('Milk production'!AC26/'Milk production'!AF26))+(AB23*('Milk production'!AD26/'Milk production'!AF26))</f>
        <v>4.016467678623223</v>
      </c>
      <c r="D23" s="131">
        <f>AVERAGE(C12:C23)</f>
        <v>4.034953746381453</v>
      </c>
      <c r="E23" s="131">
        <v>4.11</v>
      </c>
      <c r="F23" s="131">
        <v>4.043</v>
      </c>
      <c r="G23" s="131">
        <v>4.11</v>
      </c>
      <c r="H23" s="131">
        <v>4.28</v>
      </c>
      <c r="I23" s="131">
        <v>3.74</v>
      </c>
      <c r="J23" s="131">
        <v>3.96</v>
      </c>
      <c r="K23" s="131">
        <v>4.04</v>
      </c>
      <c r="L23" s="2"/>
      <c r="M23" s="131">
        <v>3.702</v>
      </c>
      <c r="N23" s="131">
        <v>4.29</v>
      </c>
      <c r="O23" s="131">
        <v>4.06</v>
      </c>
      <c r="P23" s="131">
        <v>4.15</v>
      </c>
      <c r="Q23" s="131">
        <v>4.21</v>
      </c>
      <c r="R23" s="2"/>
      <c r="S23" s="131">
        <v>3.87</v>
      </c>
      <c r="T23" s="131">
        <v>4.15</v>
      </c>
      <c r="U23" s="131">
        <v>3.88</v>
      </c>
      <c r="V23" s="131">
        <v>3.63</v>
      </c>
      <c r="W23" s="131">
        <v>3.72</v>
      </c>
      <c r="X23" s="131">
        <v>3.72</v>
      </c>
      <c r="Y23" s="131">
        <v>3.74</v>
      </c>
      <c r="Z23" s="131">
        <v>3.91</v>
      </c>
      <c r="AA23" s="131">
        <v>4.06</v>
      </c>
      <c r="AB23" s="131">
        <v>3.61</v>
      </c>
      <c r="AC23" s="2"/>
      <c r="AD23" s="131"/>
      <c r="AE23" s="2"/>
      <c r="AF23" s="2"/>
      <c r="AG23" s="2"/>
      <c r="AH23" s="2"/>
      <c r="AI23" s="131">
        <v>3.33</v>
      </c>
      <c r="AJ23" s="131">
        <v>4.1</v>
      </c>
      <c r="AK23" s="131">
        <v>4</v>
      </c>
      <c r="AL23" s="131">
        <v>4.35</v>
      </c>
      <c r="AM23" s="131">
        <v>4.12</v>
      </c>
      <c r="AN23" s="131">
        <v>4.21</v>
      </c>
    </row>
    <row r="24" ht="15" customHeight="1">
      <c r="A24" s="130">
        <v>39722</v>
      </c>
      <c r="B24" s="87">
        <f>('Dairy commodity prices'!D23)</f>
        <v>2483</v>
      </c>
      <c r="C24" s="131">
        <f>(E24*('Milk production'!G27/'Milk production'!AF27))+(F24*('Milk production'!H27/'Milk production'!AF27))+(G24*('Milk production'!I27/'Milk production'!AF27))+(H24*('Milk production'!J27/'Milk production'!AF27))+(I24*('Milk production'!K27/'Milk production'!AF27))+(J24*('Milk production'!L27/'Milk production'!AF27))+(K24*('Milk production'!M27/'Milk production'!AF27))+(M24*('Milk production'!O27/'Milk production'!AF27))+(N24*('Milk production'!P27/'Milk production'!AF27))+(O24*('Milk production'!Q27/'Milk production'!AF27))+(P24*('Milk production'!R27/'Milk production'!AF27))+(Q24*('Milk production'!S27/'Milk production'!AF27))+(S24*('Milk production'!U27/'Milk production'!AF27))+(T24*('Milk production'!V27/'Milk production'!AF27))+(U24*('Milk production'!W27/'Milk production'!AF27))+(V24*('Milk production'!X27/'Milk production'!AF27))+(W24*('Milk production'!Y27/'Milk production'!AF27))+(X24*('Milk production'!Z27/'Milk production'!AF27))+(Y24*('Milk production'!AA27/'Milk production'!AF27))+(Z24*('Milk production'!AB27/'Milk production'!AF27))+(AA24*('Milk production'!AC27/'Milk production'!AF27))+(AB24*('Milk production'!AD27/'Milk production'!AF27))</f>
        <v>4.114161477252251</v>
      </c>
      <c r="D24" s="131">
        <f>AVERAGE(C13:C24)</f>
        <v>4.037268059063707</v>
      </c>
      <c r="E24" s="131">
        <v>4.22</v>
      </c>
      <c r="F24" s="131">
        <v>4.11</v>
      </c>
      <c r="G24" s="131">
        <v>4.16</v>
      </c>
      <c r="H24" s="131">
        <v>4.41</v>
      </c>
      <c r="I24" s="131">
        <v>3.77</v>
      </c>
      <c r="J24" s="131">
        <v>4.05</v>
      </c>
      <c r="K24" s="131">
        <v>4.23</v>
      </c>
      <c r="L24" s="2"/>
      <c r="M24" s="131">
        <v>3.764</v>
      </c>
      <c r="N24" s="131">
        <v>4.4</v>
      </c>
      <c r="O24" s="131">
        <v>4.16</v>
      </c>
      <c r="P24" s="131">
        <v>4.22</v>
      </c>
      <c r="Q24" s="131">
        <v>4.32</v>
      </c>
      <c r="R24" s="2"/>
      <c r="S24" s="131">
        <v>3.92</v>
      </c>
      <c r="T24" s="131">
        <v>4.26</v>
      </c>
      <c r="U24" s="131">
        <v>3.97</v>
      </c>
      <c r="V24" s="131">
        <v>3.666</v>
      </c>
      <c r="W24" s="131">
        <v>3.77</v>
      </c>
      <c r="X24" s="131">
        <v>3.82</v>
      </c>
      <c r="Y24" s="131">
        <v>4</v>
      </c>
      <c r="Z24" s="131">
        <v>4</v>
      </c>
      <c r="AA24" s="131">
        <v>4.14</v>
      </c>
      <c r="AB24" s="131">
        <v>3.66</v>
      </c>
      <c r="AC24" s="2"/>
      <c r="AD24" s="131"/>
      <c r="AE24" s="2"/>
      <c r="AF24" s="2"/>
      <c r="AG24" s="2"/>
      <c r="AH24" s="2"/>
      <c r="AI24" s="131">
        <v>3.5</v>
      </c>
      <c r="AJ24" s="131">
        <v>4.1</v>
      </c>
      <c r="AK24" s="131">
        <v>4</v>
      </c>
      <c r="AL24" s="131">
        <v>4.52</v>
      </c>
      <c r="AM24" s="131">
        <v>4.31</v>
      </c>
      <c r="AN24" s="131">
        <v>4.3</v>
      </c>
    </row>
    <row r="25" ht="15" customHeight="1">
      <c r="A25" s="130">
        <v>39753</v>
      </c>
      <c r="B25" s="87">
        <f>('Dairy commodity prices'!D24)</f>
        <v>2316</v>
      </c>
      <c r="C25" s="131">
        <f>(E25*('Milk production'!G28/'Milk production'!AF28))+(F25*('Milk production'!H28/'Milk production'!AF28))+(G25*('Milk production'!I28/'Milk production'!AF28))+(H25*('Milk production'!J28/'Milk production'!AF28))+(I25*('Milk production'!K28/'Milk production'!AF28))+(J25*('Milk production'!L28/'Milk production'!AF28))+(K25*('Milk production'!M28/'Milk production'!AF28))+(M25*('Milk production'!O28/'Milk production'!AF28))+(N25*('Milk production'!P28/'Milk production'!AF28))+(O25*('Milk production'!Q28/'Milk production'!AF28))+(P25*('Milk production'!R28/'Milk production'!AF28))+(Q25*('Milk production'!S28/'Milk production'!AF28))+(S25*('Milk production'!U28/'Milk production'!AF28))+(T25*('Milk production'!V28/'Milk production'!AF28))+(U25*('Milk production'!W28/'Milk production'!AF28))+(V25*('Milk production'!X28/'Milk production'!AF28))+(W25*('Milk production'!Y28/'Milk production'!AF28))+(X25*('Milk production'!Z28/'Milk production'!AF28))+(Y25*('Milk production'!AA28/'Milk production'!AF28))+(Z25*('Milk production'!AB28/'Milk production'!AF28))+(AA25*('Milk production'!AC28/'Milk production'!AF28))+(AB25*('Milk production'!AD28/'Milk production'!AF28))</f>
        <v>4.170714667594156</v>
      </c>
      <c r="D25" s="131">
        <f>AVERAGE(C14:C25)</f>
        <v>4.037287181559253</v>
      </c>
      <c r="E25" s="131">
        <v>4.27</v>
      </c>
      <c r="F25" s="131">
        <v>4.164</v>
      </c>
      <c r="G25" s="131">
        <v>4.19</v>
      </c>
      <c r="H25" s="131">
        <v>4.48</v>
      </c>
      <c r="I25" s="131">
        <v>3.82</v>
      </c>
      <c r="J25" s="131">
        <v>4.11</v>
      </c>
      <c r="K25" s="131">
        <v>4.21</v>
      </c>
      <c r="L25" s="2"/>
      <c r="M25" s="131">
        <v>3.837</v>
      </c>
      <c r="N25" s="131">
        <v>4.42</v>
      </c>
      <c r="O25" s="131">
        <v>4.23</v>
      </c>
      <c r="P25" s="131">
        <v>4.28</v>
      </c>
      <c r="Q25" s="131">
        <v>4.28</v>
      </c>
      <c r="R25" s="2"/>
      <c r="S25" s="131">
        <v>3.95</v>
      </c>
      <c r="T25" s="131">
        <v>4.28</v>
      </c>
      <c r="U25" s="131">
        <v>3.93</v>
      </c>
      <c r="V25" s="131">
        <v>3.748</v>
      </c>
      <c r="W25" s="131">
        <v>3.8</v>
      </c>
      <c r="X25" s="131">
        <v>3.87</v>
      </c>
      <c r="Y25" s="131">
        <v>4.05</v>
      </c>
      <c r="Z25" s="131">
        <v>4.01</v>
      </c>
      <c r="AA25" s="131">
        <v>4.2</v>
      </c>
      <c r="AB25" s="131">
        <v>3.67</v>
      </c>
      <c r="AC25" s="2"/>
      <c r="AD25" s="131"/>
      <c r="AE25" s="2"/>
      <c r="AF25" s="2"/>
      <c r="AG25" s="2"/>
      <c r="AH25" s="2"/>
      <c r="AI25" s="131">
        <v>3.58</v>
      </c>
      <c r="AJ25" s="131">
        <v>4.1</v>
      </c>
      <c r="AK25" s="131">
        <v>4</v>
      </c>
      <c r="AL25" s="131">
        <v>4.49</v>
      </c>
      <c r="AM25" s="131">
        <v>4.41</v>
      </c>
      <c r="AN25" s="131">
        <v>4.32</v>
      </c>
    </row>
    <row r="26" ht="15" customHeight="1">
      <c r="A26" s="130">
        <v>39783</v>
      </c>
      <c r="B26" s="87">
        <f>('Dairy commodity prices'!D25)</f>
        <v>2260</v>
      </c>
      <c r="C26" s="131">
        <f>(E26*('Milk production'!G29/'Milk production'!AF29))+(F26*('Milk production'!H29/'Milk production'!AF29))+(G26*('Milk production'!I29/'Milk production'!AF29))+(H26*('Milk production'!J29/'Milk production'!AF29))+(I26*('Milk production'!K29/'Milk production'!AF29))+(J26*('Milk production'!L29/'Milk production'!AF29))+(K26*('Milk production'!M29/'Milk production'!AF29))+(M26*('Milk production'!O29/'Milk production'!AF29))+(N26*('Milk production'!P29/'Milk production'!AF29))+(O26*('Milk production'!Q29/'Milk production'!AF29))+(P26*('Milk production'!R29/'Milk production'!AF29))+(Q26*('Milk production'!S29/'Milk production'!AF29))+(S26*('Milk production'!U29/'Milk production'!AF29))+(T26*('Milk production'!V29/'Milk production'!AF29))+(U26*('Milk production'!W29/'Milk production'!AF29))+(V26*('Milk production'!X29/'Milk production'!AF29))+(W26*('Milk production'!Y29/'Milk production'!AF29))+(X26*('Milk production'!Z29/'Milk production'!AF29))+(Y26*('Milk production'!AA29/'Milk production'!AF29))+(Z26*('Milk production'!AB29/'Milk production'!AF29))+(AA26*('Milk production'!AC29/'Milk production'!AF29))+(AB26*('Milk production'!AD29/'Milk production'!AF29))</f>
        <v>4.183475978095184</v>
      </c>
      <c r="D26" s="131">
        <f>AVERAGE(C15:C26)</f>
        <v>4.03910262490846</v>
      </c>
      <c r="E26" s="131">
        <v>4.29</v>
      </c>
      <c r="F26" s="131">
        <v>4.168</v>
      </c>
      <c r="G26" s="131">
        <v>4.19</v>
      </c>
      <c r="H26" s="131">
        <v>4.52</v>
      </c>
      <c r="I26" s="131">
        <v>3.84</v>
      </c>
      <c r="J26" s="131">
        <v>4.12</v>
      </c>
      <c r="K26" s="131">
        <v>4.05</v>
      </c>
      <c r="L26" s="2"/>
      <c r="M26" s="131">
        <v>3.848</v>
      </c>
      <c r="N26" s="131">
        <v>4.41</v>
      </c>
      <c r="O26" s="131">
        <v>4.23</v>
      </c>
      <c r="P26" s="131">
        <v>4.33</v>
      </c>
      <c r="Q26" s="131">
        <v>4.26</v>
      </c>
      <c r="R26" s="2"/>
      <c r="S26" s="131">
        <v>3.99</v>
      </c>
      <c r="T26" s="131">
        <v>4.27</v>
      </c>
      <c r="U26" s="131">
        <v>3.89</v>
      </c>
      <c r="V26" s="131">
        <v>3.712</v>
      </c>
      <c r="W26" s="131">
        <v>3.8</v>
      </c>
      <c r="X26" s="131">
        <v>3.83</v>
      </c>
      <c r="Y26" s="131">
        <v>4.13</v>
      </c>
      <c r="Z26" s="131">
        <v>4.04</v>
      </c>
      <c r="AA26" s="131">
        <v>4.23</v>
      </c>
      <c r="AB26" s="131">
        <v>3.63</v>
      </c>
      <c r="AC26" s="2"/>
      <c r="AD26" s="131"/>
      <c r="AE26" s="2"/>
      <c r="AF26" s="2"/>
      <c r="AG26" s="2"/>
      <c r="AH26" s="2"/>
      <c r="AI26" s="131">
        <v>3.65</v>
      </c>
      <c r="AJ26" s="131">
        <v>4.1</v>
      </c>
      <c r="AK26" s="131">
        <v>4</v>
      </c>
      <c r="AL26" s="131">
        <v>4.41</v>
      </c>
      <c r="AM26" s="131">
        <v>4.37</v>
      </c>
      <c r="AN26" s="131">
        <v>4.33</v>
      </c>
    </row>
    <row r="27" ht="15" customHeight="1">
      <c r="A27" s="130">
        <v>39814</v>
      </c>
      <c r="B27" s="87">
        <f>('Dairy commodity prices'!D26)</f>
        <v>2213</v>
      </c>
      <c r="C27" s="131">
        <f>(E27*('Milk production'!G30/'Milk production'!AF30))+(F27*('Milk production'!H30/'Milk production'!AF30))+(G27*('Milk production'!I30/'Milk production'!AF30))+(H27*('Milk production'!J30/'Milk production'!AF30))+(I27*('Milk production'!K30/'Milk production'!AF30))+(J27*('Milk production'!L30/'Milk production'!AF30))+(K27*('Milk production'!M30/'Milk production'!AF30))+(M27*('Milk production'!O30/'Milk production'!AF30))+(N27*('Milk production'!P30/'Milk production'!AF30))+(O27*('Milk production'!Q30/'Milk production'!AF30))+(P27*('Milk production'!R30/'Milk production'!AF30))+(Q27*('Milk production'!S30/'Milk production'!AF30))+(S27*('Milk production'!U30/'Milk production'!AF30))+(T27*('Milk production'!V30/'Milk production'!AF30))+(U27*('Milk production'!W30/'Milk production'!AF30))+(V27*('Milk production'!X30/'Milk production'!AF30))+(W27*('Milk production'!Y30/'Milk production'!AF30))+(X27*('Milk production'!Z30/'Milk production'!AF30))+(Y27*('Milk production'!AA30/'Milk production'!AF30))+(Z27*('Milk production'!AB30/'Milk production'!AF30))+(AA27*('Milk production'!AC30/'Milk production'!AF30))+(AB27*('Milk production'!AD30/'Milk production'!AF30))</f>
        <v>4.177135576878931</v>
      </c>
      <c r="D27" s="131">
        <f>AVERAGE(C16:C27)</f>
        <v>4.042136652392255</v>
      </c>
      <c r="E27" s="131">
        <v>4.28</v>
      </c>
      <c r="F27" s="131">
        <v>4.151</v>
      </c>
      <c r="G27" s="131">
        <v>4.14</v>
      </c>
      <c r="H27" s="131">
        <v>4.55</v>
      </c>
      <c r="I27" s="131">
        <v>3.86</v>
      </c>
      <c r="J27" s="131">
        <v>4.13</v>
      </c>
      <c r="K27" s="131">
        <v>3.94</v>
      </c>
      <c r="L27" s="2"/>
      <c r="M27" s="131">
        <v>3.816</v>
      </c>
      <c r="N27" s="131">
        <v>4.39</v>
      </c>
      <c r="O27" s="131">
        <v>4.21</v>
      </c>
      <c r="P27" s="131">
        <v>4.34</v>
      </c>
      <c r="Q27" s="131">
        <v>4.25</v>
      </c>
      <c r="R27" s="2"/>
      <c r="S27" s="131">
        <v>4</v>
      </c>
      <c r="T27" s="131">
        <v>4.25</v>
      </c>
      <c r="U27" s="131">
        <v>3.83</v>
      </c>
      <c r="V27" s="131">
        <v>3.799</v>
      </c>
      <c r="W27" s="131">
        <v>3.79</v>
      </c>
      <c r="X27" s="131">
        <v>3.82</v>
      </c>
      <c r="Y27" s="131">
        <v>4.13</v>
      </c>
      <c r="Z27" s="131">
        <v>4.09</v>
      </c>
      <c r="AA27" s="131">
        <v>4.25</v>
      </c>
      <c r="AB27" s="131">
        <v>3.69</v>
      </c>
      <c r="AC27" s="2"/>
      <c r="AD27" s="131"/>
      <c r="AE27" s="2"/>
      <c r="AF27" s="2"/>
      <c r="AG27" s="2"/>
      <c r="AH27" s="2"/>
      <c r="AI27" s="131">
        <v>3.71</v>
      </c>
      <c r="AJ27" s="131">
        <v>4.1</v>
      </c>
      <c r="AK27" s="131">
        <v>4</v>
      </c>
      <c r="AL27" s="131">
        <v>4.38</v>
      </c>
      <c r="AM27" s="131">
        <v>4.32</v>
      </c>
      <c r="AN27" s="131">
        <v>4.32</v>
      </c>
    </row>
    <row r="28" ht="15" customHeight="1">
      <c r="A28" s="130">
        <v>39845</v>
      </c>
      <c r="B28" s="87">
        <f>('Dairy commodity prices'!D27)</f>
        <v>2143</v>
      </c>
      <c r="C28" s="131">
        <f>(E28*('Milk production'!G31/'Milk production'!AF31))+(F28*('Milk production'!H31/'Milk production'!AF31))+(G28*('Milk production'!I31/'Milk production'!AF31))+(H28*('Milk production'!J31/'Milk production'!AF31))+(I28*('Milk production'!K31/'Milk production'!AF31))+(J28*('Milk production'!L31/'Milk production'!AF31))+(K28*('Milk production'!M31/'Milk production'!AF31))+(M28*('Milk production'!O31/'Milk production'!AF31))+(N28*('Milk production'!P31/'Milk production'!AF31))+(O28*('Milk production'!Q31/'Milk production'!AF31))+(P28*('Milk production'!R31/'Milk production'!AF31))+(Q28*('Milk production'!S31/'Milk production'!AF31))+(S28*('Milk production'!U31/'Milk production'!AF31))+(T28*('Milk production'!V31/'Milk production'!AF31))+(U28*('Milk production'!W31/'Milk production'!AF31))+(V28*('Milk production'!X31/'Milk production'!AF31))+(W28*('Milk production'!Y31/'Milk production'!AF31))+(X28*('Milk production'!Z31/'Milk production'!AF31))+(Y28*('Milk production'!AA31/'Milk production'!AF31))+(Z28*('Milk production'!AB31/'Milk production'!AF31))+(AA28*('Milk production'!AC31/'Milk production'!AF31))+(AB28*('Milk production'!AD31/'Milk production'!AF31))</f>
        <v>4.14085239235619</v>
      </c>
      <c r="D28" s="131">
        <f>AVERAGE(C17:C28)</f>
        <v>4.045880357986736</v>
      </c>
      <c r="E28" s="131">
        <v>4.25</v>
      </c>
      <c r="F28" s="131">
        <v>4.096</v>
      </c>
      <c r="G28" s="131">
        <v>4.12</v>
      </c>
      <c r="H28" s="131">
        <v>4.51</v>
      </c>
      <c r="I28" s="131">
        <v>3.82</v>
      </c>
      <c r="J28" s="131">
        <v>4.11</v>
      </c>
      <c r="K28" s="131">
        <v>3.94</v>
      </c>
      <c r="L28" s="2"/>
      <c r="M28" s="131">
        <v>3.77</v>
      </c>
      <c r="N28" s="131">
        <v>4.35</v>
      </c>
      <c r="O28" s="131">
        <v>4.17</v>
      </c>
      <c r="P28" s="131">
        <v>4.29</v>
      </c>
      <c r="Q28" s="131">
        <v>4.25</v>
      </c>
      <c r="R28" s="2"/>
      <c r="S28" s="131">
        <v>3.97</v>
      </c>
      <c r="T28" s="131">
        <v>4.23</v>
      </c>
      <c r="U28" s="131">
        <v>3.83</v>
      </c>
      <c r="V28" s="131">
        <v>3.764</v>
      </c>
      <c r="W28" s="131">
        <v>3.73</v>
      </c>
      <c r="X28" s="131">
        <v>3.81</v>
      </c>
      <c r="Y28" s="131">
        <v>4.06</v>
      </c>
      <c r="Z28" s="131">
        <v>4.04</v>
      </c>
      <c r="AA28" s="131">
        <v>4.21</v>
      </c>
      <c r="AB28" s="131">
        <v>3.68</v>
      </c>
      <c r="AC28" s="2"/>
      <c r="AD28" s="131"/>
      <c r="AE28" s="2"/>
      <c r="AF28" s="2"/>
      <c r="AG28" s="2"/>
      <c r="AH28" s="2"/>
      <c r="AI28" s="131">
        <v>3.72</v>
      </c>
      <c r="AJ28" s="131">
        <v>4.1</v>
      </c>
      <c r="AK28" s="131">
        <v>4</v>
      </c>
      <c r="AL28" s="131">
        <v>4.37</v>
      </c>
      <c r="AM28" s="131">
        <v>4.28</v>
      </c>
      <c r="AN28" s="131">
        <v>4.27</v>
      </c>
    </row>
    <row r="29" ht="15" customHeight="1">
      <c r="A29" s="130">
        <v>39873</v>
      </c>
      <c r="B29" s="87">
        <f>('Dairy commodity prices'!D28)</f>
        <v>2144</v>
      </c>
      <c r="C29" s="131">
        <f>(E29*('Milk production'!G32/'Milk production'!AF32))+(F29*('Milk production'!H32/'Milk production'!AF32))+(G29*('Milk production'!I32/'Milk production'!AF32))+(H29*('Milk production'!J32/'Milk production'!AF32))+(I29*('Milk production'!K32/'Milk production'!AF32))+(J29*('Milk production'!L32/'Milk production'!AF32))+(K29*('Milk production'!M32/'Milk production'!AF32))+(M29*('Milk production'!O32/'Milk production'!AF32))+(N29*('Milk production'!P32/'Milk production'!AF32))+(O29*('Milk production'!Q32/'Milk production'!AF32))+(P29*('Milk production'!R32/'Milk production'!AF32))+(Q29*('Milk production'!S32/'Milk production'!AF32))+(S29*('Milk production'!U32/'Milk production'!AF32))+(T29*('Milk production'!V32/'Milk production'!AF32))+(U29*('Milk production'!W32/'Milk production'!AF32))+(V29*('Milk production'!X32/'Milk production'!AF32))+(W29*('Milk production'!Y32/'Milk production'!AF32))+(X29*('Milk production'!Z32/'Milk production'!AF32))+(Y29*('Milk production'!AA32/'Milk production'!AF32))+(Z29*('Milk production'!AB32/'Milk production'!AF32))+(AA29*('Milk production'!AC32/'Milk production'!AF32))+(AB29*('Milk production'!AD32/'Milk production'!AF32))</f>
        <v>4.0943974727268</v>
      </c>
      <c r="D29" s="131">
        <f>AVERAGE(C18:C29)</f>
        <v>4.045960182230364</v>
      </c>
      <c r="E29" s="131">
        <v>4.21</v>
      </c>
      <c r="F29" s="131">
        <v>4.025</v>
      </c>
      <c r="G29" s="131">
        <v>4.1</v>
      </c>
      <c r="H29" s="131">
        <v>4.46</v>
      </c>
      <c r="I29" s="131">
        <v>3.77</v>
      </c>
      <c r="J29" s="131">
        <v>4.11</v>
      </c>
      <c r="K29" s="131">
        <v>3.81</v>
      </c>
      <c r="L29" s="2"/>
      <c r="M29" s="131">
        <v>3.694</v>
      </c>
      <c r="N29" s="131">
        <v>4.36</v>
      </c>
      <c r="O29" s="131">
        <v>4.14</v>
      </c>
      <c r="P29" s="131">
        <v>4.25</v>
      </c>
      <c r="Q29" s="131">
        <v>4.27</v>
      </c>
      <c r="R29" s="2"/>
      <c r="S29" s="131">
        <v>3.9</v>
      </c>
      <c r="T29" s="131">
        <v>4.24</v>
      </c>
      <c r="U29" s="131">
        <v>3.72</v>
      </c>
      <c r="V29" s="131">
        <v>3.772</v>
      </c>
      <c r="W29" s="131">
        <v>3.72</v>
      </c>
      <c r="X29" s="131">
        <v>3.8</v>
      </c>
      <c r="Y29" s="131">
        <v>4.02</v>
      </c>
      <c r="Z29" s="131">
        <v>4.03</v>
      </c>
      <c r="AA29" s="131">
        <v>4.18</v>
      </c>
      <c r="AB29" s="131">
        <v>3.68</v>
      </c>
      <c r="AC29" s="2"/>
      <c r="AD29" s="131"/>
      <c r="AE29" s="2"/>
      <c r="AF29" s="2"/>
      <c r="AG29" s="2"/>
      <c r="AH29" s="2"/>
      <c r="AI29" s="131">
        <v>3.73</v>
      </c>
      <c r="AJ29" s="131">
        <v>4.1</v>
      </c>
      <c r="AK29" s="131">
        <v>4</v>
      </c>
      <c r="AL29" s="131">
        <v>4.36</v>
      </c>
      <c r="AM29" s="131">
        <v>4.27</v>
      </c>
      <c r="AN29" s="131">
        <v>4.24</v>
      </c>
    </row>
    <row r="30" ht="15" customHeight="1">
      <c r="A30" s="130">
        <v>39904</v>
      </c>
      <c r="B30" s="87">
        <f>('Dairy commodity prices'!D29)</f>
        <v>2178</v>
      </c>
      <c r="C30" s="131">
        <f>(E30*('Milk production'!G33/'Milk production'!AF33))+(F30*('Milk production'!H33/'Milk production'!AF33))+(G30*('Milk production'!I33/'Milk production'!AF33))+(H30*('Milk production'!J33/'Milk production'!AF33))+(I30*('Milk production'!K33/'Milk production'!AF33))+(J30*('Milk production'!L33/'Milk production'!AF33))+(K30*('Milk production'!M33/'Milk production'!AF33))+(M30*('Milk production'!O33/'Milk production'!AF33))+(N30*('Milk production'!P33/'Milk production'!AF33))+(O30*('Milk production'!Q33/'Milk production'!AF33))+(P30*('Milk production'!R33/'Milk production'!AF33))+(Q30*('Milk production'!S33/'Milk production'!AF33))+(S30*('Milk production'!U33/'Milk production'!AF33))+(T30*('Milk production'!V33/'Milk production'!AF33))+(U30*('Milk production'!W33/'Milk production'!AF33))+(V30*('Milk production'!X33/'Milk production'!AF33))+(W30*('Milk production'!Y33/'Milk production'!AF33))+(X30*('Milk production'!Z33/'Milk production'!AF33))+(Y30*('Milk production'!AA33/'Milk production'!AF33))+(Z30*('Milk production'!AB33/'Milk production'!AF33))+(AA30*('Milk production'!AC33/'Milk production'!AF33))+(AB30*('Milk production'!AD33/'Milk production'!AF33))</f>
        <v>4.017453093299777</v>
      </c>
      <c r="D30" s="131">
        <f>AVERAGE(C19:C30)</f>
        <v>4.042869910853696</v>
      </c>
      <c r="E30" s="131">
        <v>4.13</v>
      </c>
      <c r="F30" s="131">
        <v>3.946</v>
      </c>
      <c r="G30" s="131">
        <v>4.04</v>
      </c>
      <c r="H30" s="131">
        <v>4.38</v>
      </c>
      <c r="I30" s="131">
        <v>3.72</v>
      </c>
      <c r="J30" s="131">
        <v>4.03</v>
      </c>
      <c r="K30" s="131">
        <v>3.67</v>
      </c>
      <c r="L30" s="2"/>
      <c r="M30" s="131">
        <v>3.672</v>
      </c>
      <c r="N30" s="131">
        <v>4.28</v>
      </c>
      <c r="O30" s="131">
        <v>4.08</v>
      </c>
      <c r="P30" s="131">
        <v>4.15</v>
      </c>
      <c r="Q30" s="131">
        <v>4.24</v>
      </c>
      <c r="R30" s="2"/>
      <c r="S30" s="131">
        <v>3.81</v>
      </c>
      <c r="T30" s="131">
        <v>4.24</v>
      </c>
      <c r="U30" s="131">
        <v>3.73</v>
      </c>
      <c r="V30" s="131">
        <v>3.68</v>
      </c>
      <c r="W30" s="131">
        <v>3.71</v>
      </c>
      <c r="X30" s="131">
        <v>3.72</v>
      </c>
      <c r="Y30" s="131">
        <v>3.92</v>
      </c>
      <c r="Z30" s="131">
        <v>4.09</v>
      </c>
      <c r="AA30" s="131">
        <v>4.14</v>
      </c>
      <c r="AB30" s="131">
        <v>3.63</v>
      </c>
      <c r="AC30" s="2"/>
      <c r="AD30" s="131"/>
      <c r="AE30" s="2"/>
      <c r="AF30" s="2"/>
      <c r="AG30" s="2"/>
      <c r="AH30" s="2"/>
      <c r="AI30" s="131">
        <v>3.69</v>
      </c>
      <c r="AJ30" s="131">
        <v>4.1</v>
      </c>
      <c r="AK30" s="131">
        <v>4</v>
      </c>
      <c r="AL30" s="131">
        <v>4.21</v>
      </c>
      <c r="AM30" s="131">
        <v>4.16</v>
      </c>
      <c r="AN30" s="131">
        <v>4.16</v>
      </c>
    </row>
    <row r="31" ht="15" customHeight="1">
      <c r="A31" s="130">
        <v>39934</v>
      </c>
      <c r="B31" s="87">
        <f>('Dairy commodity prices'!D30)</f>
        <v>2184</v>
      </c>
      <c r="C31" s="131">
        <f>(E31*('Milk production'!G34/'Milk production'!AF34))+(F31*('Milk production'!H34/'Milk production'!AF34))+(G31*('Milk production'!I34/'Milk production'!AF34))+(H31*('Milk production'!J34/'Milk production'!AF34))+(I31*('Milk production'!K34/'Milk production'!AF34))+(J31*('Milk production'!L34/'Milk production'!AF34))+(K31*('Milk production'!M34/'Milk production'!AF34))+(M31*('Milk production'!O34/'Milk production'!AF34))+(N31*('Milk production'!P34/'Milk production'!AF34))+(O31*('Milk production'!Q34/'Milk production'!AF34))+(P31*('Milk production'!R34/'Milk production'!AF34))+(Q31*('Milk production'!S34/'Milk production'!AF34))+(S31*('Milk production'!U34/'Milk production'!AF34))+(T31*('Milk production'!V34/'Milk production'!AF34))+(U31*('Milk production'!W34/'Milk production'!AF34))+(V31*('Milk production'!X34/'Milk production'!AF34))+(W31*('Milk production'!Y34/'Milk production'!AF34))+(X31*('Milk production'!Z34/'Milk production'!AF34))+(Y31*('Milk production'!AA34/'Milk production'!AF34))+(Z31*('Milk production'!AB34/'Milk production'!AF34))+(AA31*('Milk production'!AC34/'Milk production'!AF34))+(AB31*('Milk production'!AD34/'Milk production'!AF34))</f>
        <v>3.939412479560898</v>
      </c>
      <c r="D31" s="131">
        <f>AVERAGE(C20:C31)</f>
        <v>4.044049346670255</v>
      </c>
      <c r="E31" s="131">
        <v>4.05</v>
      </c>
      <c r="F31" s="131">
        <v>3.879</v>
      </c>
      <c r="G31" s="131">
        <v>3.93</v>
      </c>
      <c r="H31" s="131">
        <v>4.27</v>
      </c>
      <c r="I31" s="131">
        <v>3.71</v>
      </c>
      <c r="J31" s="131">
        <v>3.95</v>
      </c>
      <c r="K31" s="131">
        <v>3.65</v>
      </c>
      <c r="L31" s="2"/>
      <c r="M31" s="131">
        <v>3.597</v>
      </c>
      <c r="N31" s="131">
        <v>4.22</v>
      </c>
      <c r="O31" s="131">
        <v>3.98</v>
      </c>
      <c r="P31" s="131">
        <v>4.11</v>
      </c>
      <c r="Q31" s="131">
        <v>4.23</v>
      </c>
      <c r="R31" s="2"/>
      <c r="S31" s="131">
        <v>3.79</v>
      </c>
      <c r="T31" s="131">
        <v>4.2</v>
      </c>
      <c r="U31" s="131">
        <v>3.72</v>
      </c>
      <c r="V31" s="131">
        <v>3.624</v>
      </c>
      <c r="W31" s="131">
        <v>3.68</v>
      </c>
      <c r="X31" s="131">
        <v>3.6</v>
      </c>
      <c r="Y31" s="131">
        <v>3.82</v>
      </c>
      <c r="Z31" s="131">
        <v>3.91</v>
      </c>
      <c r="AA31" s="131">
        <v>4.07</v>
      </c>
      <c r="AB31" s="131">
        <v>3.6</v>
      </c>
      <c r="AC31" s="2"/>
      <c r="AD31" s="131"/>
      <c r="AE31" s="2"/>
      <c r="AF31" s="2"/>
      <c r="AG31" s="2"/>
      <c r="AH31" s="2"/>
      <c r="AI31" s="131">
        <v>3.58</v>
      </c>
      <c r="AJ31" s="131">
        <v>4.1</v>
      </c>
      <c r="AK31" s="131">
        <v>4</v>
      </c>
      <c r="AL31" s="131">
        <v>4.21</v>
      </c>
      <c r="AM31" s="131">
        <v>4.04</v>
      </c>
      <c r="AN31" s="131">
        <v>4.07</v>
      </c>
    </row>
    <row r="32" ht="15" customHeight="1">
      <c r="A32" s="130">
        <v>39965</v>
      </c>
      <c r="B32" s="87">
        <f>('Dairy commodity prices'!D31)</f>
        <v>2203</v>
      </c>
      <c r="C32" s="131">
        <f>(E32*('Milk production'!G35/'Milk production'!AF35))+(F32*('Milk production'!H35/'Milk production'!AF35))+(G32*('Milk production'!I35/'Milk production'!AF35))+(H32*('Milk production'!J35/'Milk production'!AF35))+(I32*('Milk production'!K35/'Milk production'!AF35))+(J32*('Milk production'!L35/'Milk production'!AF35))+(K32*('Milk production'!M35/'Milk production'!AF35))+(M32*('Milk production'!O35/'Milk production'!AF35))+(N32*('Milk production'!P35/'Milk production'!AF35))+(O32*('Milk production'!Q35/'Milk production'!AF35))+(P32*('Milk production'!R35/'Milk production'!AF35))+(Q32*('Milk production'!S35/'Milk production'!AF35))+(S32*('Milk production'!U35/'Milk production'!AF35))+(T32*('Milk production'!V35/'Milk production'!AF35))+(U32*('Milk production'!W35/'Milk production'!AF35))+(V32*('Milk production'!X35/'Milk production'!AF35))+(W32*('Milk production'!Y35/'Milk production'!AF35))+(X32*('Milk production'!Z35/'Milk production'!AF35))+(Y32*('Milk production'!AA35/'Milk production'!AF35))+(Z32*('Milk production'!AB35/'Milk production'!AF35))+(AA32*('Milk production'!AC35/'Milk production'!AF35))+(AB32*('Milk production'!AD35/'Milk production'!AF35))</f>
        <v>3.892015679941657</v>
      </c>
      <c r="D32" s="131">
        <f>AVERAGE(C21:C32)</f>
        <v>4.045054438944501</v>
      </c>
      <c r="E32" s="131">
        <v>4.02</v>
      </c>
      <c r="F32" s="131">
        <v>3.878</v>
      </c>
      <c r="G32" s="131">
        <v>3.78</v>
      </c>
      <c r="H32" s="131">
        <v>4.19</v>
      </c>
      <c r="I32" s="131">
        <v>3.7</v>
      </c>
      <c r="J32" s="131">
        <v>3.92</v>
      </c>
      <c r="K32" s="131">
        <v>3.65</v>
      </c>
      <c r="L32" s="2"/>
      <c r="M32" s="131">
        <v>3.573</v>
      </c>
      <c r="N32" s="131">
        <v>4.19</v>
      </c>
      <c r="O32" s="131">
        <v>3.91</v>
      </c>
      <c r="P32" s="131">
        <v>4.08</v>
      </c>
      <c r="Q32" s="131">
        <v>4.17</v>
      </c>
      <c r="R32" s="2"/>
      <c r="S32" s="131">
        <v>3.77</v>
      </c>
      <c r="T32" s="131">
        <v>4.14</v>
      </c>
      <c r="U32" s="131">
        <v>3.73</v>
      </c>
      <c r="V32" s="131">
        <v>3.616</v>
      </c>
      <c r="W32" s="131">
        <v>3.65</v>
      </c>
      <c r="X32" s="131">
        <v>3.62</v>
      </c>
      <c r="Y32" s="131">
        <v>3.74</v>
      </c>
      <c r="Z32" s="131">
        <v>3.89</v>
      </c>
      <c r="AA32" s="131">
        <v>4.03</v>
      </c>
      <c r="AB32" s="131">
        <v>3.63</v>
      </c>
      <c r="AC32" s="2"/>
      <c r="AD32" s="131"/>
      <c r="AE32" s="2"/>
      <c r="AF32" s="2"/>
      <c r="AG32" s="2"/>
      <c r="AH32" s="2"/>
      <c r="AI32" s="131">
        <v>3.53</v>
      </c>
      <c r="AJ32" s="131">
        <v>4</v>
      </c>
      <c r="AK32" s="131">
        <v>4</v>
      </c>
      <c r="AL32" s="131">
        <v>4.18</v>
      </c>
      <c r="AM32" s="131">
        <v>3.97</v>
      </c>
      <c r="AN32" s="131">
        <v>4.02</v>
      </c>
    </row>
    <row r="33" ht="15" customHeight="1">
      <c r="A33" s="130">
        <v>39995</v>
      </c>
      <c r="B33" s="87">
        <f>('Dairy commodity prices'!D32)</f>
        <v>2243</v>
      </c>
      <c r="C33" s="131">
        <f>(E33*('Milk production'!G36/'Milk production'!AF36))+(F33*('Milk production'!H36/'Milk production'!AF36))+(G33*('Milk production'!I36/'Milk production'!AF36))+(H33*('Milk production'!J36/'Milk production'!AF36))+(I33*('Milk production'!K36/'Milk production'!AF36))+(J33*('Milk production'!L36/'Milk production'!AF36))+(K33*('Milk production'!M36/'Milk production'!AF36))+(M33*('Milk production'!O36/'Milk production'!AF36))+(N33*('Milk production'!P36/'Milk production'!AF36))+(O33*('Milk production'!Q36/'Milk production'!AF36))+(P33*('Milk production'!R36/'Milk production'!AF36))+(Q33*('Milk production'!S36/'Milk production'!AF36))+(S33*('Milk production'!U36/'Milk production'!AF36))+(T33*('Milk production'!V36/'Milk production'!AF36))+(U33*('Milk production'!W36/'Milk production'!AF36))+(V33*('Milk production'!X36/'Milk production'!AF36))+(W33*('Milk production'!Y36/'Milk production'!AF36))+(X33*('Milk production'!Z36/'Milk production'!AF36))+(Y33*('Milk production'!AA36/'Milk production'!AF36))+(Z33*('Milk production'!AB36/'Milk production'!AF36))+(AA33*('Milk production'!AC36/'Milk production'!AF36))+(AB33*('Milk production'!AD36/'Milk production'!AF36))</f>
        <v>3.878431019822501</v>
      </c>
      <c r="D33" s="131">
        <f>AVERAGE(C22:C33)</f>
        <v>4.045041370038597</v>
      </c>
      <c r="E33" s="131">
        <v>3.98</v>
      </c>
      <c r="F33" s="131">
        <v>3.888</v>
      </c>
      <c r="G33" s="131">
        <v>3.83</v>
      </c>
      <c r="H33" s="131">
        <v>4.17</v>
      </c>
      <c r="I33" s="131">
        <v>3.69</v>
      </c>
      <c r="J33" s="131">
        <v>3.85</v>
      </c>
      <c r="K33" s="131">
        <v>3.73</v>
      </c>
      <c r="L33" s="2"/>
      <c r="M33" s="131">
        <v>3.543</v>
      </c>
      <c r="N33" s="131">
        <v>4.15</v>
      </c>
      <c r="O33" s="131">
        <v>3.9</v>
      </c>
      <c r="P33" s="131">
        <v>4.06</v>
      </c>
      <c r="Q33" s="131">
        <v>4.11</v>
      </c>
      <c r="R33" s="2"/>
      <c r="S33" s="131">
        <v>3.76</v>
      </c>
      <c r="T33" s="131">
        <v>4.09</v>
      </c>
      <c r="U33" s="131">
        <v>3.72</v>
      </c>
      <c r="V33" s="131">
        <v>3.608</v>
      </c>
      <c r="W33" s="131">
        <v>3.66</v>
      </c>
      <c r="X33" s="131">
        <v>3.61</v>
      </c>
      <c r="Y33" s="131">
        <v>3.72</v>
      </c>
      <c r="Z33" s="131">
        <v>3.87</v>
      </c>
      <c r="AA33" s="131">
        <v>3.99</v>
      </c>
      <c r="AB33" s="131">
        <v>3.62</v>
      </c>
      <c r="AC33" s="2"/>
      <c r="AD33" s="131"/>
      <c r="AE33" s="2"/>
      <c r="AF33" s="2"/>
      <c r="AG33" s="2"/>
      <c r="AH33" s="2"/>
      <c r="AI33" s="131">
        <v>3.53</v>
      </c>
      <c r="AJ33" s="131">
        <v>3.9</v>
      </c>
      <c r="AK33" s="131">
        <v>4</v>
      </c>
      <c r="AL33" s="131">
        <v>4.13</v>
      </c>
      <c r="AM33" s="131">
        <v>3.92</v>
      </c>
      <c r="AN33" s="131">
        <v>3.96</v>
      </c>
    </row>
    <row r="34" ht="15" customHeight="1">
      <c r="A34" s="130">
        <v>40026</v>
      </c>
      <c r="B34" s="87">
        <f>('Dairy commodity prices'!D33)</f>
        <v>2306</v>
      </c>
      <c r="C34" s="131">
        <f>(E34*('Milk production'!G37/'Milk production'!AF37))+(F34*('Milk production'!H37/'Milk production'!AF37))+(G34*('Milk production'!I37/'Milk production'!AF37))+(H34*('Milk production'!J37/'Milk production'!AF37))+(I34*('Milk production'!K37/'Milk production'!AF37))+(J34*('Milk production'!L37/'Milk production'!AF37))+(K34*('Milk production'!M37/'Milk production'!AF37))+(M34*('Milk production'!O37/'Milk production'!AF37))+(N34*('Milk production'!P37/'Milk production'!AF37))+(O34*('Milk production'!Q37/'Milk production'!AF37))+(P34*('Milk production'!R37/'Milk production'!AF37))+(Q34*('Milk production'!S37/'Milk production'!AF37))+(S34*('Milk production'!U37/'Milk production'!AF37))+(T34*('Milk production'!V37/'Milk production'!AF37))+(U34*('Milk production'!W37/'Milk production'!AF37))+(V34*('Milk production'!X37/'Milk production'!AF37))+(W34*('Milk production'!Y37/'Milk production'!AF37))+(X34*('Milk production'!Z37/'Milk production'!AF37))+(Y34*('Milk production'!AA37/'Milk production'!AF37))+(Z34*('Milk production'!AB37/'Milk production'!AF37))+(AA34*('Milk production'!AC37/'Milk production'!AF37))+(AB34*('Milk production'!AD37/'Milk production'!AF37))</f>
        <v>3.897756003595737</v>
      </c>
      <c r="D34" s="131">
        <f>AVERAGE(C23:C34)</f>
        <v>4.043522793312276</v>
      </c>
      <c r="E34" s="131">
        <v>3.98</v>
      </c>
      <c r="F34" s="131">
        <v>3.923</v>
      </c>
      <c r="G34" s="131">
        <v>3.9</v>
      </c>
      <c r="H34" s="131">
        <v>4.17</v>
      </c>
      <c r="I34" s="131">
        <v>3.69</v>
      </c>
      <c r="J34" s="131">
        <v>3.85</v>
      </c>
      <c r="K34" s="131">
        <v>3.85</v>
      </c>
      <c r="L34" s="2"/>
      <c r="M34" s="131">
        <v>3.576</v>
      </c>
      <c r="N34" s="131">
        <v>4.2</v>
      </c>
      <c r="O34" s="131">
        <v>3.94</v>
      </c>
      <c r="P34" s="131">
        <v>4.04</v>
      </c>
      <c r="Q34" s="131">
        <v>4.12</v>
      </c>
      <c r="R34" s="2"/>
      <c r="S34" s="131">
        <v>3.75</v>
      </c>
      <c r="T34" s="131">
        <v>4.06</v>
      </c>
      <c r="U34" s="131">
        <v>3.76</v>
      </c>
      <c r="V34" s="131">
        <v>3.602</v>
      </c>
      <c r="W34" s="131">
        <v>3.71</v>
      </c>
      <c r="X34" s="131">
        <v>3.63</v>
      </c>
      <c r="Y34" s="131">
        <v>3.73</v>
      </c>
      <c r="Z34" s="131">
        <v>3.83</v>
      </c>
      <c r="AA34" s="131">
        <v>3.98</v>
      </c>
      <c r="AB34" s="131">
        <v>3.62</v>
      </c>
      <c r="AC34" s="2"/>
      <c r="AD34" s="131"/>
      <c r="AE34" s="2"/>
      <c r="AF34" s="2"/>
      <c r="AG34" s="2"/>
      <c r="AH34" s="2"/>
      <c r="AI34" s="131">
        <v>3.51</v>
      </c>
      <c r="AJ34" s="131">
        <v>3.9</v>
      </c>
      <c r="AK34" s="131">
        <v>4</v>
      </c>
      <c r="AL34" s="131">
        <v>4.15</v>
      </c>
      <c r="AM34" s="131">
        <v>3.93</v>
      </c>
      <c r="AN34" s="131">
        <v>4.02</v>
      </c>
    </row>
    <row r="35" ht="15" customHeight="1">
      <c r="A35" s="130">
        <v>40057</v>
      </c>
      <c r="B35" s="87">
        <f>('Dairy commodity prices'!D34)</f>
        <v>2408</v>
      </c>
      <c r="C35" s="131">
        <f>(E35*('Milk production'!G38/'Milk production'!AF38))+(F35*('Milk production'!H38/'Milk production'!AF38))+(G35*('Milk production'!I38/'Milk production'!AF38))+(H35*('Milk production'!J38/'Milk production'!AF38))+(I35*('Milk production'!K38/'Milk production'!AF38))+(J35*('Milk production'!L38/'Milk production'!AF38))+(K35*('Milk production'!M38/'Milk production'!AF38))+(M35*('Milk production'!O38/'Milk production'!AF38))+(N35*('Milk production'!P38/'Milk production'!AF38))+(O35*('Milk production'!Q38/'Milk production'!AF38))+(P35*('Milk production'!R38/'Milk production'!AF38))+(Q35*('Milk production'!S38/'Milk production'!AF38))+(S35*('Milk production'!U38/'Milk production'!AF38))+(T35*('Milk production'!V38/'Milk production'!AF38))+(U35*('Milk production'!W38/'Milk production'!AF38))+(V35*('Milk production'!X38/'Milk production'!AF38))+(W35*('Milk production'!Y38/'Milk production'!AF38))+(X35*('Milk production'!Z38/'Milk production'!AF38))+(Y35*('Milk production'!AA38/'Milk production'!AF38))+(Z35*('Milk production'!AB38/'Milk production'!AF38))+(AA35*('Milk production'!AC38/'Milk production'!AF38))+(AB35*('Milk production'!AD38/'Milk production'!AF38))</f>
        <v>4.00149054346867</v>
      </c>
      <c r="D35" s="131">
        <f>AVERAGE(C24:C35)</f>
        <v>4.042274698716063</v>
      </c>
      <c r="E35" s="131">
        <v>4.09</v>
      </c>
      <c r="F35" s="131">
        <v>4.038</v>
      </c>
      <c r="G35" s="131">
        <v>4</v>
      </c>
      <c r="H35" s="131">
        <v>4.29</v>
      </c>
      <c r="I35" s="131">
        <v>3.75</v>
      </c>
      <c r="J35" s="131">
        <v>3.95</v>
      </c>
      <c r="K35" s="131">
        <v>4.04</v>
      </c>
      <c r="L35" s="2"/>
      <c r="M35" s="131">
        <v>3.645</v>
      </c>
      <c r="N35" s="131">
        <v>4.29</v>
      </c>
      <c r="O35" s="131">
        <v>4.09</v>
      </c>
      <c r="P35" s="131">
        <v>4.11</v>
      </c>
      <c r="Q35" s="131">
        <v>4.23</v>
      </c>
      <c r="R35" s="2"/>
      <c r="S35" s="131">
        <v>3.78</v>
      </c>
      <c r="T35" s="131">
        <v>4.11</v>
      </c>
      <c r="U35" s="131">
        <v>3.85</v>
      </c>
      <c r="V35" s="131">
        <v>3.645</v>
      </c>
      <c r="W35" s="131">
        <v>3.73</v>
      </c>
      <c r="X35" s="131">
        <v>3.68</v>
      </c>
      <c r="Y35" s="131">
        <v>3.82</v>
      </c>
      <c r="Z35" s="131">
        <v>3.9</v>
      </c>
      <c r="AA35" s="131">
        <v>4.04</v>
      </c>
      <c r="AB35" s="131">
        <v>3.64</v>
      </c>
      <c r="AC35" s="2"/>
      <c r="AD35" s="131"/>
      <c r="AE35" s="2"/>
      <c r="AF35" s="2"/>
      <c r="AG35" s="2"/>
      <c r="AH35" s="2"/>
      <c r="AI35" s="131">
        <v>3.6</v>
      </c>
      <c r="AJ35" s="131">
        <v>4</v>
      </c>
      <c r="AK35" s="131">
        <v>4</v>
      </c>
      <c r="AL35" s="131">
        <v>4.37</v>
      </c>
      <c r="AM35" s="131">
        <v>4.1</v>
      </c>
      <c r="AN35" s="131">
        <v>4.17</v>
      </c>
    </row>
    <row r="36" ht="15" customHeight="1">
      <c r="A36" s="130">
        <v>40087</v>
      </c>
      <c r="B36" s="87">
        <f>('Dairy commodity prices'!D35)</f>
        <v>2645</v>
      </c>
      <c r="C36" s="131">
        <f>(E36*('Milk production'!G39/'Milk production'!AF39))+(F36*('Milk production'!H39/'Milk production'!AF39))+(G36*('Milk production'!I39/'Milk production'!AF39))+(H36*('Milk production'!J39/'Milk production'!AF39))+(I36*('Milk production'!K39/'Milk production'!AF39))+(J36*('Milk production'!L39/'Milk production'!AF39))+(K36*('Milk production'!M39/'Milk production'!AF39))+(M36*('Milk production'!O39/'Milk production'!AF39))+(N36*('Milk production'!P39/'Milk production'!AF39))+(O36*('Milk production'!Q39/'Milk production'!AF39))+(P36*('Milk production'!R39/'Milk production'!AF39))+(Q36*('Milk production'!S39/'Milk production'!AF39))+(S36*('Milk production'!U39/'Milk production'!AF39))+(T36*('Milk production'!V39/'Milk production'!AF39))+(U36*('Milk production'!W39/'Milk production'!AF39))+(V36*('Milk production'!X39/'Milk production'!AF39))+(W36*('Milk production'!Y39/'Milk production'!AF39))+(X36*('Milk production'!Z39/'Milk production'!AF39))+(Y36*('Milk production'!AA39/'Milk production'!AF39))+(Z36*('Milk production'!AB39/'Milk production'!AF39))+(AA36*('Milk production'!AC39/'Milk production'!AF39))+(AB36*('Milk production'!AD39/'Milk production'!AF39))</f>
        <v>4.119825491135601</v>
      </c>
      <c r="D36" s="131">
        <f>AVERAGE(C25:C36)</f>
        <v>4.042746699873009</v>
      </c>
      <c r="E36" s="131">
        <v>4.24</v>
      </c>
      <c r="F36" s="131">
        <v>4.107</v>
      </c>
      <c r="G36" s="131">
        <v>4.04</v>
      </c>
      <c r="H36" s="131">
        <v>4.42</v>
      </c>
      <c r="I36" s="131">
        <v>3.81</v>
      </c>
      <c r="J36" s="131">
        <v>4.13</v>
      </c>
      <c r="K36" s="131">
        <v>4.16</v>
      </c>
      <c r="L36" s="2"/>
      <c r="M36" s="131">
        <v>3.713</v>
      </c>
      <c r="N36" s="131">
        <v>4.42</v>
      </c>
      <c r="O36" s="131">
        <v>4.2</v>
      </c>
      <c r="P36" s="131">
        <v>4.2</v>
      </c>
      <c r="Q36" s="131">
        <v>4.37</v>
      </c>
      <c r="R36" s="2"/>
      <c r="S36" s="131">
        <v>3.88</v>
      </c>
      <c r="T36" s="131">
        <v>4.26</v>
      </c>
      <c r="U36" s="131">
        <v>3.92</v>
      </c>
      <c r="V36" s="131">
        <v>3.765</v>
      </c>
      <c r="W36" s="131">
        <v>3.78</v>
      </c>
      <c r="X36" s="131">
        <v>3.8</v>
      </c>
      <c r="Y36" s="131">
        <v>3.93</v>
      </c>
      <c r="Z36" s="131">
        <v>4.04</v>
      </c>
      <c r="AA36" s="131">
        <v>4.14</v>
      </c>
      <c r="AB36" s="131">
        <v>3.66</v>
      </c>
      <c r="AC36" s="2"/>
      <c r="AD36" s="131"/>
      <c r="AE36" s="2"/>
      <c r="AF36" s="2"/>
      <c r="AG36" s="2"/>
      <c r="AH36" s="2"/>
      <c r="AI36" s="131">
        <v>3.66</v>
      </c>
      <c r="AJ36" s="131">
        <v>4.1</v>
      </c>
      <c r="AK36" s="131">
        <v>4</v>
      </c>
      <c r="AL36" s="131">
        <v>4.54</v>
      </c>
      <c r="AM36" s="131">
        <v>4.38</v>
      </c>
      <c r="AN36" s="131">
        <v>4.3</v>
      </c>
    </row>
    <row r="37" ht="15" customHeight="1">
      <c r="A37" s="130">
        <v>40118</v>
      </c>
      <c r="B37" s="87">
        <f>('Dairy commodity prices'!D36)</f>
        <v>2898</v>
      </c>
      <c r="C37" s="131">
        <f>(E37*('Milk production'!G40/'Milk production'!AF40))+(F37*('Milk production'!H40/'Milk production'!AF40))+(G37*('Milk production'!I40/'Milk production'!AF40))+(H37*('Milk production'!J40/'Milk production'!AF40))+(I37*('Milk production'!K40/'Milk production'!AF40))+(J37*('Milk production'!L40/'Milk production'!AF40))+(K37*('Milk production'!M40/'Milk production'!AF40))+(M37*('Milk production'!O40/'Milk production'!AF40))+(N37*('Milk production'!P40/'Milk production'!AF40))+(O37*('Milk production'!Q40/'Milk production'!AF40))+(P37*('Milk production'!R40/'Milk production'!AF40))+(Q37*('Milk production'!S40/'Milk production'!AF40))+(S37*('Milk production'!U40/'Milk production'!AF40))+(T37*('Milk production'!V40/'Milk production'!AF40))+(U37*('Milk production'!W40/'Milk production'!AF40))+(V37*('Milk production'!X40/'Milk production'!AF40))+(W37*('Milk production'!Y40/'Milk production'!AF40))+(X37*('Milk production'!Z40/'Milk production'!AF40))+(Y37*('Milk production'!AA40/'Milk production'!AF40))+(Z37*('Milk production'!AB40/'Milk production'!AF40))+(AA37*('Milk production'!AC40/'Milk production'!AF40))+(AB37*('Milk production'!AD40/'Milk production'!AF40))</f>
        <v>4.182429163648073</v>
      </c>
      <c r="D37" s="131">
        <f>AVERAGE(C26:C37)</f>
        <v>4.043722907877502</v>
      </c>
      <c r="E37" s="131">
        <v>4.28</v>
      </c>
      <c r="F37" s="131">
        <v>4.146</v>
      </c>
      <c r="G37" s="131">
        <v>4.08</v>
      </c>
      <c r="H37" s="131">
        <v>4.54</v>
      </c>
      <c r="I37" s="131">
        <v>3.87</v>
      </c>
      <c r="J37" s="131">
        <v>4.19</v>
      </c>
      <c r="K37" s="131">
        <v>4.28</v>
      </c>
      <c r="L37" s="2"/>
      <c r="M37" s="131">
        <v>3.756</v>
      </c>
      <c r="N37" s="131">
        <v>4.44</v>
      </c>
      <c r="O37" s="131">
        <v>4.22</v>
      </c>
      <c r="P37" s="131">
        <v>4.3</v>
      </c>
      <c r="Q37" s="131">
        <v>4.34</v>
      </c>
      <c r="R37" s="2"/>
      <c r="S37" s="131">
        <v>3.97</v>
      </c>
      <c r="T37" s="131">
        <v>4.36</v>
      </c>
      <c r="U37" s="131">
        <v>3.97</v>
      </c>
      <c r="V37" s="131">
        <v>3.796</v>
      </c>
      <c r="W37" s="131">
        <v>3.83</v>
      </c>
      <c r="X37" s="131">
        <v>3.91</v>
      </c>
      <c r="Y37" s="131">
        <v>4.06</v>
      </c>
      <c r="Z37" s="131">
        <v>4.09</v>
      </c>
      <c r="AA37" s="131">
        <v>4.21</v>
      </c>
      <c r="AB37" s="131">
        <v>3.68</v>
      </c>
      <c r="AC37" s="2"/>
      <c r="AD37" s="131"/>
      <c r="AE37" s="2"/>
      <c r="AF37" s="2"/>
      <c r="AG37" s="2"/>
      <c r="AH37" s="2"/>
      <c r="AI37" s="131">
        <v>3.79</v>
      </c>
      <c r="AJ37" s="131">
        <v>4.2</v>
      </c>
      <c r="AK37" s="131">
        <v>4</v>
      </c>
      <c r="AL37" s="131">
        <v>4.51</v>
      </c>
      <c r="AM37" s="131">
        <v>4.45</v>
      </c>
      <c r="AN37" s="131">
        <v>4.32</v>
      </c>
    </row>
    <row r="38" ht="15" customHeight="1">
      <c r="A38" s="130">
        <v>40148</v>
      </c>
      <c r="B38" s="87">
        <f>('Dairy commodity prices'!D37)</f>
        <v>3040</v>
      </c>
      <c r="C38" s="131">
        <f>(E38*('Milk production'!G41/'Milk production'!AF41))+(F38*('Milk production'!H41/'Milk production'!AF41))+(G38*('Milk production'!I41/'Milk production'!AF41))+(H38*('Milk production'!J41/'Milk production'!AF41))+(I38*('Milk production'!K41/'Milk production'!AF41))+(J38*('Milk production'!L41/'Milk production'!AF41))+(K38*('Milk production'!M41/'Milk production'!AF41))+(M38*('Milk production'!O41/'Milk production'!AF41))+(N38*('Milk production'!P41/'Milk production'!AF41))+(O38*('Milk production'!Q41/'Milk production'!AF41))+(P38*('Milk production'!R41/'Milk production'!AF41))+(Q38*('Milk production'!S41/'Milk production'!AF41))+(S38*('Milk production'!U41/'Milk production'!AF41))+(T38*('Milk production'!V41/'Milk production'!AF41))+(U38*('Milk production'!W41/'Milk production'!AF41))+(V38*('Milk production'!X41/'Milk production'!AF41))+(W38*('Milk production'!Y41/'Milk production'!AF41))+(X38*('Milk production'!Z41/'Milk production'!AF41))+(Y38*('Milk production'!AA41/'Milk production'!AF41))+(Z38*('Milk production'!AB41/'Milk production'!AF41))+(AA38*('Milk production'!AC41/'Milk production'!AF41))+(AB38*('Milk production'!AD41/'Milk production'!AF41))</f>
        <v>4.172485082936019</v>
      </c>
      <c r="D38" s="131">
        <f>AVERAGE(C27:C38)</f>
        <v>4.042806999947572</v>
      </c>
      <c r="E38" s="131">
        <v>4.28</v>
      </c>
      <c r="F38" s="131">
        <v>4.159</v>
      </c>
      <c r="G38" s="131">
        <v>4.1</v>
      </c>
      <c r="H38" s="131">
        <v>4.41</v>
      </c>
      <c r="I38" s="131">
        <v>3.87</v>
      </c>
      <c r="J38" s="131">
        <v>4.16</v>
      </c>
      <c r="K38" s="131">
        <v>4.1</v>
      </c>
      <c r="L38" s="2"/>
      <c r="M38" s="131">
        <v>3.797</v>
      </c>
      <c r="N38" s="131">
        <v>4.44</v>
      </c>
      <c r="O38" s="131">
        <v>4.23</v>
      </c>
      <c r="P38" s="131">
        <v>4.31</v>
      </c>
      <c r="Q38" s="131">
        <v>4.3</v>
      </c>
      <c r="R38" s="2"/>
      <c r="S38" s="131">
        <v>3.97</v>
      </c>
      <c r="T38" s="131">
        <v>4.35</v>
      </c>
      <c r="U38" s="131">
        <v>3.98</v>
      </c>
      <c r="V38" s="131">
        <v>3.779</v>
      </c>
      <c r="W38" s="131">
        <v>3.86</v>
      </c>
      <c r="X38" s="131">
        <v>3.86</v>
      </c>
      <c r="Y38" s="131">
        <v>4.01</v>
      </c>
      <c r="Z38" s="131">
        <v>4.08</v>
      </c>
      <c r="AA38" s="131">
        <v>4.22</v>
      </c>
      <c r="AB38" s="131">
        <v>3.68</v>
      </c>
      <c r="AC38" s="2"/>
      <c r="AD38" s="131"/>
      <c r="AE38" s="2"/>
      <c r="AF38" s="2"/>
      <c r="AG38" s="2"/>
      <c r="AH38" s="2"/>
      <c r="AI38" s="131">
        <v>3.86</v>
      </c>
      <c r="AJ38" s="131">
        <v>4.1</v>
      </c>
      <c r="AK38" s="131">
        <v>4</v>
      </c>
      <c r="AL38" s="131">
        <v>4.45</v>
      </c>
      <c r="AM38" s="131">
        <v>4.38</v>
      </c>
      <c r="AN38" s="131">
        <v>4.31</v>
      </c>
    </row>
    <row r="39" ht="15" customHeight="1">
      <c r="A39" s="130">
        <v>40179</v>
      </c>
      <c r="B39" s="87">
        <f>('Dairy commodity prices'!D38)</f>
        <v>2936</v>
      </c>
      <c r="C39" s="131">
        <f>(E39*('Milk production'!G42/'Milk production'!AF42))+(F39*('Milk production'!H42/'Milk production'!AF42))+(G39*('Milk production'!I42/'Milk production'!AF42))+(H39*('Milk production'!J42/'Milk production'!AF42))+(I39*('Milk production'!K42/'Milk production'!AF42))+(J39*('Milk production'!L42/'Milk production'!AF42))+(K39*('Milk production'!M42/'Milk production'!AF42))+(M39*('Milk production'!O42/'Milk production'!AF42))+(N39*('Milk production'!P42/'Milk production'!AF42))+(O39*('Milk production'!Q42/'Milk production'!AF42))+(P39*('Milk production'!R42/'Milk production'!AF42))+(Q39*('Milk production'!S42/'Milk production'!AF42))+(S39*('Milk production'!U42/'Milk production'!AF42))+(T39*('Milk production'!V42/'Milk production'!AF42))+(U39*('Milk production'!W42/'Milk production'!AF42))+(V39*('Milk production'!X42/'Milk production'!AF42))+(W39*('Milk production'!Y42/'Milk production'!AF42))+(X39*('Milk production'!Z42/'Milk production'!AF42))+(Y39*('Milk production'!AA42/'Milk production'!AF42))+(Z39*('Milk production'!AB42/'Milk production'!AF42))+(AA39*('Milk production'!AC42/'Milk production'!AF42))+(AB39*('Milk production'!AD42/'Milk production'!AF42))</f>
        <v>4.196113476629773</v>
      </c>
      <c r="D39" s="131">
        <f>AVERAGE(C28:C39)</f>
        <v>4.044388491593475</v>
      </c>
      <c r="E39" s="131">
        <v>4.3</v>
      </c>
      <c r="F39" s="131">
        <v>4.159</v>
      </c>
      <c r="G39" s="131">
        <v>4.11</v>
      </c>
      <c r="H39" s="131">
        <v>4.57</v>
      </c>
      <c r="I39" s="131">
        <v>3.89</v>
      </c>
      <c r="J39" s="131">
        <v>4.17</v>
      </c>
      <c r="K39" s="131">
        <v>4.01</v>
      </c>
      <c r="L39" s="2"/>
      <c r="M39" s="131">
        <v>3.787</v>
      </c>
      <c r="N39" s="131">
        <v>4.43</v>
      </c>
      <c r="O39" s="131">
        <v>4.25</v>
      </c>
      <c r="P39" s="131">
        <v>4.32</v>
      </c>
      <c r="Q39" s="131">
        <v>4.31</v>
      </c>
      <c r="R39" s="2"/>
      <c r="S39" s="131">
        <v>4.01</v>
      </c>
      <c r="T39" s="131">
        <v>4.35</v>
      </c>
      <c r="U39" s="131">
        <v>3.94</v>
      </c>
      <c r="V39" s="131">
        <v>3.692</v>
      </c>
      <c r="W39" s="131">
        <v>3.86</v>
      </c>
      <c r="X39" s="131">
        <v>3.88</v>
      </c>
      <c r="Y39" s="131">
        <v>4.02</v>
      </c>
      <c r="Z39" s="131">
        <v>4.09</v>
      </c>
      <c r="AA39" s="131">
        <v>4.22</v>
      </c>
      <c r="AB39" s="131">
        <v>3.7</v>
      </c>
      <c r="AC39" s="2"/>
      <c r="AD39" s="131"/>
      <c r="AE39" s="2"/>
      <c r="AF39" s="2"/>
      <c r="AG39" s="2"/>
      <c r="AH39" s="2"/>
      <c r="AI39" s="131">
        <v>3.82</v>
      </c>
      <c r="AJ39" s="131">
        <v>4.1</v>
      </c>
      <c r="AK39" s="131">
        <v>4</v>
      </c>
      <c r="AL39" s="131">
        <v>4.44</v>
      </c>
      <c r="AM39" s="131">
        <v>4.37</v>
      </c>
      <c r="AN39" s="131">
        <v>4.32</v>
      </c>
    </row>
    <row r="40" ht="15" customHeight="1">
      <c r="A40" s="130">
        <v>40210</v>
      </c>
      <c r="B40" s="87">
        <f>('Dairy commodity prices'!D39)</f>
        <v>2830</v>
      </c>
      <c r="C40" s="131">
        <f>(E40*('Milk production'!G43/'Milk production'!AF43))+(F40*('Milk production'!H43/'Milk production'!AF43))+(G40*('Milk production'!I43/'Milk production'!AF43))+(H40*('Milk production'!J43/'Milk production'!AF43))+(I40*('Milk production'!K43/'Milk production'!AF43))+(J40*('Milk production'!L43/'Milk production'!AF43))+(K40*('Milk production'!M43/'Milk production'!AF43))+(M40*('Milk production'!O43/'Milk production'!AF43))+(N40*('Milk production'!P43/'Milk production'!AF43))+(O40*('Milk production'!Q43/'Milk production'!AF43))+(P40*('Milk production'!R43/'Milk production'!AF43))+(Q40*('Milk production'!S43/'Milk production'!AF43))+(S40*('Milk production'!U43/'Milk production'!AF43))+(T40*('Milk production'!V43/'Milk production'!AF43))+(U40*('Milk production'!W43/'Milk production'!AF43))+(V40*('Milk production'!X43/'Milk production'!AF43))+(W40*('Milk production'!Y43/'Milk production'!AF43))+(X40*('Milk production'!Z43/'Milk production'!AF43))+(Y40*('Milk production'!AA43/'Milk production'!AF43))+(Z40*('Milk production'!AB43/'Milk production'!AF43))+(AA40*('Milk production'!AC43/'Milk production'!AF43))+(AB40*('Milk production'!AD43/'Milk production'!AF43))</f>
        <v>4.167137171229736</v>
      </c>
      <c r="D40" s="131">
        <f>AVERAGE(C29:C40)</f>
        <v>4.046578889832936</v>
      </c>
      <c r="E40" s="131">
        <v>4.28</v>
      </c>
      <c r="F40" s="131">
        <v>4.125</v>
      </c>
      <c r="G40" s="131">
        <v>4.07</v>
      </c>
      <c r="H40" s="131">
        <v>4.54</v>
      </c>
      <c r="I40" s="131">
        <v>3.85</v>
      </c>
      <c r="J40" s="131">
        <v>4.15</v>
      </c>
      <c r="K40" s="131">
        <v>3.99</v>
      </c>
      <c r="L40" s="2"/>
      <c r="M40" s="131">
        <v>3.76</v>
      </c>
      <c r="N40" s="131">
        <v>4.39</v>
      </c>
      <c r="O40" s="131">
        <v>4.23</v>
      </c>
      <c r="P40" s="131">
        <v>4.31</v>
      </c>
      <c r="Q40" s="131">
        <v>4.28</v>
      </c>
      <c r="R40" s="2"/>
      <c r="S40" s="131">
        <v>3.98</v>
      </c>
      <c r="T40" s="131">
        <v>4.33</v>
      </c>
      <c r="U40" s="131">
        <v>3.86</v>
      </c>
      <c r="V40" s="131">
        <v>3.698</v>
      </c>
      <c r="W40" s="131">
        <v>3.82</v>
      </c>
      <c r="X40" s="131">
        <v>3.92</v>
      </c>
      <c r="Y40" s="131">
        <v>4.06</v>
      </c>
      <c r="Z40" s="131">
        <v>4.09</v>
      </c>
      <c r="AA40" s="131">
        <v>4.21</v>
      </c>
      <c r="AB40" s="131">
        <v>3.7</v>
      </c>
      <c r="AC40" s="2"/>
      <c r="AD40" s="131"/>
      <c r="AE40" s="2"/>
      <c r="AF40" s="2"/>
      <c r="AG40" s="2"/>
      <c r="AH40" s="2"/>
      <c r="AI40" s="131">
        <v>3.84</v>
      </c>
      <c r="AJ40" s="131">
        <v>4.1</v>
      </c>
      <c r="AK40" s="131">
        <v>4</v>
      </c>
      <c r="AL40" s="131">
        <v>4.42</v>
      </c>
      <c r="AM40" s="131">
        <v>4.32</v>
      </c>
      <c r="AN40" s="131">
        <v>4.3</v>
      </c>
    </row>
    <row r="41" ht="15" customHeight="1">
      <c r="A41" s="130">
        <v>40238</v>
      </c>
      <c r="B41" s="87">
        <f>('Dairy commodity prices'!D40)</f>
        <v>2798</v>
      </c>
      <c r="C41" s="131">
        <f>(E41*('Milk production'!G44/'Milk production'!AF44))+(F41*('Milk production'!H44/'Milk production'!AF44))+(G41*('Milk production'!I44/'Milk production'!AF44))+(H41*('Milk production'!J44/'Milk production'!AF44))+(I41*('Milk production'!K44/'Milk production'!AF44))+(J41*('Milk production'!L44/'Milk production'!AF44))+(K41*('Milk production'!M44/'Milk production'!AF44))+(M41*('Milk production'!O44/'Milk production'!AF44))+(N41*('Milk production'!P44/'Milk production'!AF44))+(O41*('Milk production'!Q44/'Milk production'!AF44))+(P41*('Milk production'!R44/'Milk production'!AF44))+(Q41*('Milk production'!S44/'Milk production'!AF44))+(S41*('Milk production'!U44/'Milk production'!AF44))+(T41*('Milk production'!V44/'Milk production'!AF44))+(U41*('Milk production'!W44/'Milk production'!AF44))+(V41*('Milk production'!X44/'Milk production'!AF44))+(W41*('Milk production'!Y44/'Milk production'!AF44))+(X41*('Milk production'!Z44/'Milk production'!AF44))+(Y41*('Milk production'!AA44/'Milk production'!AF44))+(Z41*('Milk production'!AB44/'Milk production'!AF44))+(AA41*('Milk production'!AC44/'Milk production'!AF44))+(AB41*('Milk production'!AD44/'Milk production'!AF44))</f>
        <v>4.124703355984999</v>
      </c>
      <c r="D41" s="131">
        <f>AVERAGE(C30:C41)</f>
        <v>4.049104380104454</v>
      </c>
      <c r="E41" s="131">
        <v>4.23</v>
      </c>
      <c r="F41" s="131">
        <v>4.086</v>
      </c>
      <c r="G41" s="131">
        <v>4.04</v>
      </c>
      <c r="H41" s="131">
        <v>4.55</v>
      </c>
      <c r="I41" s="131">
        <v>3.8</v>
      </c>
      <c r="J41" s="131">
        <v>4.11</v>
      </c>
      <c r="K41" s="131">
        <v>3.89</v>
      </c>
      <c r="L41" s="2"/>
      <c r="M41" s="131">
        <v>3.732</v>
      </c>
      <c r="N41" s="131">
        <v>4.33</v>
      </c>
      <c r="O41" s="131">
        <v>4.18</v>
      </c>
      <c r="P41" s="131">
        <v>4.25</v>
      </c>
      <c r="Q41" s="131">
        <v>4.26</v>
      </c>
      <c r="R41" s="2"/>
      <c r="S41" s="131">
        <v>3.97</v>
      </c>
      <c r="T41" s="131">
        <v>4.32</v>
      </c>
      <c r="U41" s="131">
        <v>3.8</v>
      </c>
      <c r="V41" s="131">
        <v>3.68</v>
      </c>
      <c r="W41" s="131">
        <v>3.77</v>
      </c>
      <c r="X41" s="131">
        <v>3.86</v>
      </c>
      <c r="Y41" s="131">
        <v>4</v>
      </c>
      <c r="Z41" s="131">
        <v>4.05</v>
      </c>
      <c r="AA41" s="131">
        <v>4.19</v>
      </c>
      <c r="AB41" s="131">
        <v>3.68</v>
      </c>
      <c r="AC41" s="2"/>
      <c r="AD41" s="131"/>
      <c r="AE41" s="2"/>
      <c r="AF41" s="2"/>
      <c r="AG41" s="2"/>
      <c r="AH41" s="2"/>
      <c r="AI41" s="131">
        <v>3.77</v>
      </c>
      <c r="AJ41" s="131">
        <v>4.1</v>
      </c>
      <c r="AK41" s="131">
        <v>4</v>
      </c>
      <c r="AL41" s="131">
        <v>4.38</v>
      </c>
      <c r="AM41" s="131">
        <v>4.26</v>
      </c>
      <c r="AN41" s="131">
        <v>4.29</v>
      </c>
    </row>
    <row r="42" ht="15" customHeight="1">
      <c r="A42" s="130">
        <v>40269</v>
      </c>
      <c r="B42" s="87">
        <f>('Dairy commodity prices'!D41)</f>
        <v>2903</v>
      </c>
      <c r="C42" s="131">
        <f>(E42*('Milk production'!G45/'Milk production'!AF45))+(F42*('Milk production'!H45/'Milk production'!AF45))+(G42*('Milk production'!I45/'Milk production'!AF45))+(H42*('Milk production'!J45/'Milk production'!AF45))+(I42*('Milk production'!K45/'Milk production'!AF45))+(J42*('Milk production'!L45/'Milk production'!AF45))+(K42*('Milk production'!M45/'Milk production'!AF45))+(M42*('Milk production'!O45/'Milk production'!AF45))+(N42*('Milk production'!P45/'Milk production'!AF45))+(O42*('Milk production'!Q45/'Milk production'!AF45))+(P42*('Milk production'!R45/'Milk production'!AF45))+(Q42*('Milk production'!S45/'Milk production'!AF45))+(S42*('Milk production'!U45/'Milk production'!AF45))+(T42*('Milk production'!V45/'Milk production'!AF45))+(U42*('Milk production'!W45/'Milk production'!AF45))+(V42*('Milk production'!X45/'Milk production'!AF45))+(W42*('Milk production'!Y45/'Milk production'!AF45))+(X42*('Milk production'!Z45/'Milk production'!AF45))+(Y42*('Milk production'!AA45/'Milk production'!AF45))+(Z42*('Milk production'!AB45/'Milk production'!AF45))+(AA42*('Milk production'!AC45/'Milk production'!AF45))+(AB42*('Milk production'!AD45/'Milk production'!AF45))</f>
        <v>4.02828593743295</v>
      </c>
      <c r="D42" s="131">
        <f>AVERAGE(C31:C42)</f>
        <v>4.050007117115551</v>
      </c>
      <c r="E42" s="131">
        <v>4.16</v>
      </c>
      <c r="F42" s="131">
        <v>3.953</v>
      </c>
      <c r="G42" s="131">
        <v>3.94</v>
      </c>
      <c r="H42" s="131">
        <v>4.45</v>
      </c>
      <c r="I42" s="131">
        <v>3.79</v>
      </c>
      <c r="J42" s="131">
        <v>4.04</v>
      </c>
      <c r="K42" s="131">
        <v>3.67</v>
      </c>
      <c r="L42" s="2"/>
      <c r="M42" s="131">
        <v>3.637</v>
      </c>
      <c r="N42" s="131">
        <v>4.3</v>
      </c>
      <c r="O42" s="131">
        <v>4.1</v>
      </c>
      <c r="P42" s="131">
        <v>4.16</v>
      </c>
      <c r="Q42" s="131">
        <v>4.24</v>
      </c>
      <c r="R42" s="2"/>
      <c r="S42" s="131">
        <v>3.87</v>
      </c>
      <c r="T42" s="131">
        <v>4.3</v>
      </c>
      <c r="U42" s="131">
        <v>3.68</v>
      </c>
      <c r="V42" s="131">
        <v>3.635</v>
      </c>
      <c r="W42" s="131">
        <v>3.73</v>
      </c>
      <c r="X42" s="131">
        <v>3.78</v>
      </c>
      <c r="Y42" s="131">
        <v>3.87</v>
      </c>
      <c r="Z42" s="131">
        <v>4</v>
      </c>
      <c r="AA42" s="131">
        <v>4.15</v>
      </c>
      <c r="AB42" s="131">
        <v>3.65</v>
      </c>
      <c r="AC42" s="2"/>
      <c r="AD42" s="131"/>
      <c r="AE42" s="2"/>
      <c r="AF42" s="2"/>
      <c r="AG42" s="2"/>
      <c r="AH42" s="2"/>
      <c r="AI42" s="131">
        <v>3.61</v>
      </c>
      <c r="AJ42" s="131">
        <v>4</v>
      </c>
      <c r="AK42" s="131">
        <v>4</v>
      </c>
      <c r="AL42" s="131">
        <v>4.27</v>
      </c>
      <c r="AM42" s="131">
        <v>4.15</v>
      </c>
      <c r="AN42" s="131">
        <v>4.22</v>
      </c>
    </row>
    <row r="43" ht="15" customHeight="1">
      <c r="A43" s="130">
        <v>40299</v>
      </c>
      <c r="B43" s="87">
        <f>('Dairy commodity prices'!D42)</f>
        <v>3256</v>
      </c>
      <c r="C43" s="131">
        <f>(E43*('Milk production'!G46/'Milk production'!AF46))+(F43*('Milk production'!H46/'Milk production'!AF46))+(G43*('Milk production'!I46/'Milk production'!AF46))+(H43*('Milk production'!J46/'Milk production'!AF46))+(I43*('Milk production'!K46/'Milk production'!AF46))+(J43*('Milk production'!L46/'Milk production'!AF46))+(K43*('Milk production'!M46/'Milk production'!AF46))+(M43*('Milk production'!O46/'Milk production'!AF46))+(N43*('Milk production'!P46/'Milk production'!AF46))+(O43*('Milk production'!Q46/'Milk production'!AF46))+(P43*('Milk production'!R46/'Milk production'!AF46))+(Q43*('Milk production'!S46/'Milk production'!AF46))+(S43*('Milk production'!U46/'Milk production'!AF46))+(T43*('Milk production'!V46/'Milk production'!AF46))+(U43*('Milk production'!W46/'Milk production'!AF46))+(V43*('Milk production'!X46/'Milk production'!AF46))+(W43*('Milk production'!Y46/'Milk production'!AF46))+(X43*('Milk production'!Z46/'Milk production'!AF46))+(Y43*('Milk production'!AA46/'Milk production'!AF46))+(Z43*('Milk production'!AB46/'Milk production'!AF46))+(AA43*('Milk production'!AC46/'Milk production'!AF46))+(AB43*('Milk production'!AD46/'Milk production'!AF46))</f>
        <v>3.934091498942815</v>
      </c>
      <c r="D43" s="131">
        <f>AVERAGE(C32:C43)</f>
        <v>4.049563702064044</v>
      </c>
      <c r="E43" s="131">
        <v>4.1</v>
      </c>
      <c r="F43" s="131">
        <v>3.863</v>
      </c>
      <c r="G43" s="131">
        <v>3.8</v>
      </c>
      <c r="H43" s="131">
        <v>4.33</v>
      </c>
      <c r="I43" s="131">
        <v>3.69</v>
      </c>
      <c r="J43" s="131">
        <v>3.98</v>
      </c>
      <c r="K43" s="131">
        <v>3.57</v>
      </c>
      <c r="L43" s="2"/>
      <c r="M43" s="131">
        <v>3.601</v>
      </c>
      <c r="N43" s="131">
        <v>4.22</v>
      </c>
      <c r="O43" s="131">
        <v>4.01</v>
      </c>
      <c r="P43" s="131">
        <v>4.12</v>
      </c>
      <c r="Q43" s="131">
        <v>4.23</v>
      </c>
      <c r="R43" s="2"/>
      <c r="S43" s="131">
        <v>3.84</v>
      </c>
      <c r="T43" s="131">
        <v>4.25</v>
      </c>
      <c r="U43" s="131">
        <v>3.65</v>
      </c>
      <c r="V43" s="131">
        <v>3.528</v>
      </c>
      <c r="W43" s="131">
        <v>3.71</v>
      </c>
      <c r="X43" s="131">
        <v>3.75</v>
      </c>
      <c r="Y43" s="131">
        <v>3.8</v>
      </c>
      <c r="Z43" s="131">
        <v>3.95</v>
      </c>
      <c r="AA43" s="131">
        <v>4.09</v>
      </c>
      <c r="AB43" s="131">
        <v>3.64</v>
      </c>
      <c r="AC43" s="2"/>
      <c r="AD43" s="131"/>
      <c r="AE43" s="2"/>
      <c r="AF43" s="2"/>
      <c r="AG43" s="2"/>
      <c r="AH43" s="2"/>
      <c r="AI43" s="131">
        <v>3.54</v>
      </c>
      <c r="AJ43" s="131">
        <v>4</v>
      </c>
      <c r="AK43" s="131">
        <v>4</v>
      </c>
      <c r="AL43" s="131">
        <v>4.24</v>
      </c>
      <c r="AM43" s="131">
        <v>4.07</v>
      </c>
      <c r="AN43" s="131">
        <v>4.11</v>
      </c>
    </row>
    <row r="44" ht="15" customHeight="1">
      <c r="A44" s="130">
        <v>40330</v>
      </c>
      <c r="B44" s="87">
        <f>('Dairy commodity prices'!D43)</f>
        <v>3478</v>
      </c>
      <c r="C44" s="131">
        <f>(E44*('Milk production'!G47/'Milk production'!AF47))+(F44*('Milk production'!H47/'Milk production'!AF47))+(G44*('Milk production'!I47/'Milk production'!AF47))+(H44*('Milk production'!J47/'Milk production'!AF47))+(I44*('Milk production'!K47/'Milk production'!AF47))+(J44*('Milk production'!L47/'Milk production'!AF47))+(K44*('Milk production'!M47/'Milk production'!AF47))+(M44*('Milk production'!O47/'Milk production'!AF47))+(N44*('Milk production'!P47/'Milk production'!AF47))+(O44*('Milk production'!Q47/'Milk production'!AF47))+(P44*('Milk production'!R47/'Milk production'!AF47))+(Q44*('Milk production'!S47/'Milk production'!AF47))+(S44*('Milk production'!U47/'Milk production'!AF47))+(T44*('Milk production'!V47/'Milk production'!AF47))+(U44*('Milk production'!W47/'Milk production'!AF47))+(V44*('Milk production'!X47/'Milk production'!AF47))+(W44*('Milk production'!Y47/'Milk production'!AF47))+(X44*('Milk production'!Z47/'Milk production'!AF47))+(Y44*('Milk production'!AA47/'Milk production'!AF47))+(Z44*('Milk production'!AB47/'Milk production'!AF47))+(AA44*('Milk production'!AC47/'Milk production'!AF47))+(AB44*('Milk production'!AD47/'Milk production'!AF47))</f>
        <v>3.880759762475577</v>
      </c>
      <c r="D44" s="131">
        <f>AVERAGE(C33:C44)</f>
        <v>4.048625708941871</v>
      </c>
      <c r="E44" s="131">
        <v>4</v>
      </c>
      <c r="F44" s="131">
        <v>3.883</v>
      </c>
      <c r="G44" s="131">
        <v>3.76</v>
      </c>
      <c r="H44" s="131">
        <v>4.23</v>
      </c>
      <c r="I44" s="131">
        <v>3.71</v>
      </c>
      <c r="J44" s="131">
        <v>3.89</v>
      </c>
      <c r="K44" s="131">
        <v>3.65</v>
      </c>
      <c r="L44" s="2"/>
      <c r="M44" s="131">
        <v>3.566</v>
      </c>
      <c r="N44" s="131">
        <v>4.13</v>
      </c>
      <c r="O44" s="131">
        <v>3.91</v>
      </c>
      <c r="P44" s="131">
        <v>4.08</v>
      </c>
      <c r="Q44" s="131">
        <v>4.13</v>
      </c>
      <c r="R44" s="2"/>
      <c r="S44" s="131">
        <v>3.79</v>
      </c>
      <c r="T44" s="131">
        <v>4.2</v>
      </c>
      <c r="U44" s="131">
        <v>3.66</v>
      </c>
      <c r="V44" s="131">
        <v>3.531</v>
      </c>
      <c r="W44" s="131">
        <v>3.68</v>
      </c>
      <c r="X44" s="131">
        <v>3.67</v>
      </c>
      <c r="Y44" s="131">
        <v>3.7</v>
      </c>
      <c r="Z44" s="131">
        <v>3.92</v>
      </c>
      <c r="AA44" s="131">
        <v>4.05</v>
      </c>
      <c r="AB44" s="131">
        <v>3.63</v>
      </c>
      <c r="AC44" s="2"/>
      <c r="AD44" s="131"/>
      <c r="AE44" s="2"/>
      <c r="AF44" s="2"/>
      <c r="AG44" s="2"/>
      <c r="AH44" s="2"/>
      <c r="AI44" s="131">
        <v>3.51</v>
      </c>
      <c r="AJ44" s="131">
        <v>4</v>
      </c>
      <c r="AK44" s="131">
        <v>4</v>
      </c>
      <c r="AL44" s="131">
        <v>4.08</v>
      </c>
      <c r="AM44" s="131">
        <v>3.95</v>
      </c>
      <c r="AN44" s="131">
        <v>3.98</v>
      </c>
    </row>
    <row r="45" ht="15" customHeight="1">
      <c r="A45" s="130">
        <v>40360</v>
      </c>
      <c r="B45" s="87">
        <f>('Dairy commodity prices'!D44)</f>
        <v>3633</v>
      </c>
      <c r="C45" s="131">
        <f>(E45*('Milk production'!G48/'Milk production'!AF48))+(F45*('Milk production'!H48/'Milk production'!AF48))+(G45*('Milk production'!I48/'Milk production'!AF48))+(H45*('Milk production'!J48/'Milk production'!AF48))+(I45*('Milk production'!K48/'Milk production'!AF48))+(J45*('Milk production'!L48/'Milk production'!AF48))+(K45*('Milk production'!M48/'Milk production'!AF48))+(M45*('Milk production'!O48/'Milk production'!AF48))+(N45*('Milk production'!P48/'Milk production'!AF48))+(O45*('Milk production'!Q48/'Milk production'!AF48))+(P45*('Milk production'!R48/'Milk production'!AF48))+(Q45*('Milk production'!S48/'Milk production'!AF48))+(S45*('Milk production'!U48/'Milk production'!AF48))+(T45*('Milk production'!V48/'Milk production'!AF48))+(U45*('Milk production'!W48/'Milk production'!AF48))+(V45*('Milk production'!X48/'Milk production'!AF48))+(W45*('Milk production'!Y48/'Milk production'!AF48))+(X45*('Milk production'!Z48/'Milk production'!AF48))+(Y45*('Milk production'!AA48/'Milk production'!AF48))+(Z45*('Milk production'!AB48/'Milk production'!AF48))+(AA45*('Milk production'!AC48/'Milk production'!AF48))+(AB45*('Milk production'!AD48/'Milk production'!AF48))</f>
        <v>3.851787288305835</v>
      </c>
      <c r="D45" s="131">
        <f>AVERAGE(C34:C45)</f>
        <v>4.046405397982149</v>
      </c>
      <c r="E45" s="131">
        <v>3.92</v>
      </c>
      <c r="F45" s="131">
        <v>3.873</v>
      </c>
      <c r="G45" s="131">
        <v>3.82</v>
      </c>
      <c r="H45" s="131">
        <v>4.14</v>
      </c>
      <c r="I45" s="131">
        <v>3.68</v>
      </c>
      <c r="J45" s="131">
        <v>3.83</v>
      </c>
      <c r="K45" s="131">
        <v>3.75</v>
      </c>
      <c r="L45" s="2"/>
      <c r="M45" s="131">
        <v>3.554</v>
      </c>
      <c r="N45" s="131">
        <v>4.08</v>
      </c>
      <c r="O45" s="131">
        <v>3.85</v>
      </c>
      <c r="P45" s="131">
        <v>4.03</v>
      </c>
      <c r="Q45" s="131">
        <v>4.05</v>
      </c>
      <c r="R45" s="2"/>
      <c r="S45" s="131">
        <v>3.72</v>
      </c>
      <c r="T45" s="131">
        <v>4.13</v>
      </c>
      <c r="U45" s="131">
        <v>3.66</v>
      </c>
      <c r="V45" s="131">
        <v>3.534</v>
      </c>
      <c r="W45" s="131">
        <v>3.69</v>
      </c>
      <c r="X45" s="131">
        <v>3.63</v>
      </c>
      <c r="Y45" s="131">
        <v>3.7</v>
      </c>
      <c r="Z45" s="131">
        <v>3.85</v>
      </c>
      <c r="AA45" s="131">
        <v>3.99</v>
      </c>
      <c r="AB45" s="131">
        <v>3.61</v>
      </c>
      <c r="AC45" s="2"/>
      <c r="AD45" s="131"/>
      <c r="AE45" s="2"/>
      <c r="AF45" s="2"/>
      <c r="AG45" s="2"/>
      <c r="AH45" s="2"/>
      <c r="AI45" s="131">
        <v>3.55</v>
      </c>
      <c r="AJ45" s="131">
        <v>3.9</v>
      </c>
      <c r="AK45" s="131">
        <v>4</v>
      </c>
      <c r="AL45" s="131">
        <v>4.04</v>
      </c>
      <c r="AM45" s="131">
        <v>3.86</v>
      </c>
      <c r="AN45" s="131">
        <v>3.91</v>
      </c>
    </row>
    <row r="46" ht="15" customHeight="1">
      <c r="A46" s="130">
        <v>40391</v>
      </c>
      <c r="B46" s="87">
        <f>('Dairy commodity prices'!D45)</f>
        <v>3636</v>
      </c>
      <c r="C46" s="131">
        <f>(E46*('Milk production'!G49/'Milk production'!AF49))+(F46*('Milk production'!H49/'Milk production'!AF49))+(G46*('Milk production'!I49/'Milk production'!AF49))+(H46*('Milk production'!J49/'Milk production'!AF49))+(I46*('Milk production'!K49/'Milk production'!AF49))+(J46*('Milk production'!L49/'Milk production'!AF49))+(K46*('Milk production'!M49/'Milk production'!AF49))+(M46*('Milk production'!O49/'Milk production'!AF49))+(N46*('Milk production'!P49/'Milk production'!AF49))+(O46*('Milk production'!Q49/'Milk production'!AF49))+(P46*('Milk production'!R49/'Milk production'!AF49))+(Q46*('Milk production'!S49/'Milk production'!AF49))+(S46*('Milk production'!U49/'Milk production'!AF49))+(T46*('Milk production'!V49/'Milk production'!AF49))+(U46*('Milk production'!W49/'Milk production'!AF49))+(V46*('Milk production'!X49/'Milk production'!AF49))+(W46*('Milk production'!Y49/'Milk production'!AF49))+(X46*('Milk production'!Z49/'Milk production'!AF49))+(Y46*('Milk production'!AA49/'Milk production'!AF49))+(Z46*('Milk production'!AB49/'Milk production'!AF49))+(AA46*('Milk production'!AC49/'Milk production'!AF49))+(AB46*('Milk production'!AD49/'Milk production'!AF49))</f>
        <v>3.89954844992406</v>
      </c>
      <c r="D46" s="131">
        <f>AVERAGE(C35:C46)</f>
        <v>4.046554768509509</v>
      </c>
      <c r="E46" s="131">
        <v>3.99</v>
      </c>
      <c r="F46" s="131">
        <v>3.958</v>
      </c>
      <c r="G46" s="131">
        <v>3.85</v>
      </c>
      <c r="H46" s="131">
        <v>4.21</v>
      </c>
      <c r="I46" s="131">
        <v>3.69</v>
      </c>
      <c r="J46" s="131">
        <v>3.84</v>
      </c>
      <c r="K46" s="131">
        <v>3.83</v>
      </c>
      <c r="L46" s="2"/>
      <c r="M46" s="131">
        <v>3.579</v>
      </c>
      <c r="N46" s="131">
        <v>4.15</v>
      </c>
      <c r="O46" s="131">
        <v>3.95</v>
      </c>
      <c r="P46" s="131">
        <v>4.07</v>
      </c>
      <c r="Q46" s="131">
        <v>4.07</v>
      </c>
      <c r="R46" s="2"/>
      <c r="S46" s="131">
        <v>3.77</v>
      </c>
      <c r="T46" s="131">
        <v>4.07</v>
      </c>
      <c r="U46" s="131">
        <v>3.72</v>
      </c>
      <c r="V46" s="131">
        <v>3.55</v>
      </c>
      <c r="W46" s="131">
        <v>3.68</v>
      </c>
      <c r="X46" s="131">
        <v>3.68</v>
      </c>
      <c r="Y46" s="131">
        <v>3.7</v>
      </c>
      <c r="Z46" s="131">
        <v>3.84</v>
      </c>
      <c r="AA46" s="131">
        <v>4.03</v>
      </c>
      <c r="AB46" s="131">
        <v>3.63</v>
      </c>
      <c r="AC46" s="2"/>
      <c r="AD46" s="131"/>
      <c r="AE46" s="2"/>
      <c r="AF46" s="2"/>
      <c r="AG46" s="2"/>
      <c r="AH46" s="2"/>
      <c r="AI46" s="131">
        <v>3.48</v>
      </c>
      <c r="AJ46" s="131">
        <v>3.9</v>
      </c>
      <c r="AK46" s="131">
        <v>4</v>
      </c>
      <c r="AL46" s="131">
        <v>4.08</v>
      </c>
      <c r="AM46" s="131">
        <v>3.87</v>
      </c>
      <c r="AN46" s="131">
        <v>4.03</v>
      </c>
    </row>
    <row r="47" ht="15" customHeight="1">
      <c r="A47" s="130">
        <v>40422</v>
      </c>
      <c r="B47" s="87">
        <f>('Dairy commodity prices'!D46)</f>
        <v>3578</v>
      </c>
      <c r="C47" s="131">
        <f>(E47*('Milk production'!G50/'Milk production'!AF50))+(F47*('Milk production'!H50/'Milk production'!AF50))+(G47*('Milk production'!I50/'Milk production'!AF50))+(H47*('Milk production'!J50/'Milk production'!AF50))+(I47*('Milk production'!K50/'Milk production'!AF50))+(J47*('Milk production'!L50/'Milk production'!AF50))+(K47*('Milk production'!M50/'Milk production'!AF50))+(M47*('Milk production'!O50/'Milk production'!AF50))+(N47*('Milk production'!P50/'Milk production'!AF50))+(O47*('Milk production'!Q50/'Milk production'!AF50))+(P47*('Milk production'!R50/'Milk production'!AF50))+(Q47*('Milk production'!S50/'Milk production'!AF50))+(S47*('Milk production'!U50/'Milk production'!AF50))+(T47*('Milk production'!V50/'Milk production'!AF50))+(U47*('Milk production'!W50/'Milk production'!AF50))+(V47*('Milk production'!X50/'Milk production'!AF50))+(W47*('Milk production'!Y50/'Milk production'!AF50))+(X47*('Milk production'!Z50/'Milk production'!AF50))+(Y47*('Milk production'!AA50/'Milk production'!AF50))+(Z47*('Milk production'!AB50/'Milk production'!AF50))+(AA47*('Milk production'!AC50/'Milk production'!AF50))+(AB47*('Milk production'!AD50/'Milk production'!AF50))</f>
        <v>4.015218914644532</v>
      </c>
      <c r="D47" s="131">
        <f>AVERAGE(C36:C47)</f>
        <v>4.047698799440831</v>
      </c>
      <c r="E47" s="131">
        <v>4.13</v>
      </c>
      <c r="F47" s="131">
        <v>4.056</v>
      </c>
      <c r="G47" s="131">
        <v>3.92</v>
      </c>
      <c r="H47" s="131">
        <v>4.34</v>
      </c>
      <c r="I47" s="131">
        <v>3.77</v>
      </c>
      <c r="J47" s="131">
        <v>4.01</v>
      </c>
      <c r="K47" s="131">
        <v>4.01</v>
      </c>
      <c r="L47" s="2"/>
      <c r="M47" s="131">
        <v>3.655</v>
      </c>
      <c r="N47" s="131">
        <v>4.29</v>
      </c>
      <c r="O47" s="131">
        <v>4.06</v>
      </c>
      <c r="P47" s="131">
        <v>4.16</v>
      </c>
      <c r="Q47" s="131">
        <v>4.21</v>
      </c>
      <c r="R47" s="2"/>
      <c r="S47" s="131">
        <v>3.89</v>
      </c>
      <c r="T47" s="131">
        <v>4.17</v>
      </c>
      <c r="U47" s="131">
        <v>3.79</v>
      </c>
      <c r="V47" s="131">
        <v>3.648</v>
      </c>
      <c r="W47" s="131">
        <v>3.76</v>
      </c>
      <c r="X47" s="131">
        <v>3.8</v>
      </c>
      <c r="Y47" s="131">
        <v>3.7</v>
      </c>
      <c r="Z47" s="131">
        <v>3.93</v>
      </c>
      <c r="AA47" s="131">
        <v>4.11</v>
      </c>
      <c r="AB47" s="131">
        <v>3.66</v>
      </c>
      <c r="AC47" s="2"/>
      <c r="AD47" s="131"/>
      <c r="AE47" s="2"/>
      <c r="AF47" s="2"/>
      <c r="AG47" s="2"/>
      <c r="AH47" s="2"/>
      <c r="AI47" s="131">
        <v>3.53</v>
      </c>
      <c r="AJ47" s="131">
        <v>4</v>
      </c>
      <c r="AK47" s="131">
        <v>4</v>
      </c>
      <c r="AL47" s="131">
        <v>4.34</v>
      </c>
      <c r="AM47" s="131">
        <v>4.13</v>
      </c>
      <c r="AN47" s="131">
        <v>4.16</v>
      </c>
    </row>
    <row r="48" ht="15" customHeight="1">
      <c r="A48" s="130">
        <v>40452</v>
      </c>
      <c r="B48" s="87">
        <f>('Dairy commodity prices'!D47)</f>
        <v>3606</v>
      </c>
      <c r="C48" s="131">
        <f>(E48*('Milk production'!G51/'Milk production'!AF51))+(F48*('Milk production'!H51/'Milk production'!AF51))+(G48*('Milk production'!I51/'Milk production'!AF51))+(H48*('Milk production'!J51/'Milk production'!AF51))+(I48*('Milk production'!K51/'Milk production'!AF51))+(J48*('Milk production'!L51/'Milk production'!AF51))+(K48*('Milk production'!M51/'Milk production'!AF51))+(M48*('Milk production'!O51/'Milk production'!AF51))+(N48*('Milk production'!P51/'Milk production'!AF51))+(O48*('Milk production'!Q51/'Milk production'!AF51))+(P48*('Milk production'!R51/'Milk production'!AF51))+(Q48*('Milk production'!S51/'Milk production'!AF51))+(S48*('Milk production'!U51/'Milk production'!AF51))+(T48*('Milk production'!V51/'Milk production'!AF51))+(U48*('Milk production'!W51/'Milk production'!AF51))+(V48*('Milk production'!X51/'Milk production'!AF51))+(W48*('Milk production'!Y51/'Milk production'!AF51))+(X48*('Milk production'!Z51/'Milk production'!AF51))+(Y48*('Milk production'!AA51/'Milk production'!AF51))+(Z48*('Milk production'!AB51/'Milk production'!AF51))+(AA48*('Milk production'!AC51/'Milk production'!AF51))+(AB48*('Milk production'!AD51/'Milk production'!AF51))</f>
        <v>4.124602700354872</v>
      </c>
      <c r="D48" s="131">
        <f>AVERAGE(C37:C48)</f>
        <v>4.048096900209104</v>
      </c>
      <c r="E48" s="131">
        <v>4.23</v>
      </c>
      <c r="F48" s="131">
        <v>4.128</v>
      </c>
      <c r="G48" s="131">
        <v>4.03</v>
      </c>
      <c r="H48" s="131">
        <v>4.45</v>
      </c>
      <c r="I48" s="131">
        <v>3.84</v>
      </c>
      <c r="J48" s="131">
        <v>4.14</v>
      </c>
      <c r="K48" s="131">
        <v>4.18</v>
      </c>
      <c r="L48" s="2"/>
      <c r="M48" s="131">
        <v>3.743</v>
      </c>
      <c r="N48" s="131">
        <v>4.38</v>
      </c>
      <c r="O48" s="131">
        <v>4.12</v>
      </c>
      <c r="P48" s="131">
        <v>4.23</v>
      </c>
      <c r="Q48" s="131">
        <v>4.31</v>
      </c>
      <c r="R48" s="2"/>
      <c r="S48" s="131">
        <v>3.98</v>
      </c>
      <c r="T48" s="131">
        <v>4.32</v>
      </c>
      <c r="U48" s="131">
        <v>3.96</v>
      </c>
      <c r="V48" s="131">
        <v>3.739</v>
      </c>
      <c r="W48" s="131">
        <v>3.83</v>
      </c>
      <c r="X48" s="131">
        <v>3.91</v>
      </c>
      <c r="Y48" s="131">
        <v>4</v>
      </c>
      <c r="Z48" s="131">
        <v>4.07</v>
      </c>
      <c r="AA48" s="131">
        <v>4.18</v>
      </c>
      <c r="AB48" s="131">
        <v>3.68</v>
      </c>
      <c r="AC48" s="2"/>
      <c r="AD48" s="131"/>
      <c r="AE48" s="2"/>
      <c r="AF48" s="2"/>
      <c r="AG48" s="2"/>
      <c r="AH48" s="2"/>
      <c r="AI48" s="131">
        <v>3.72</v>
      </c>
      <c r="AJ48" s="131">
        <v>4.1</v>
      </c>
      <c r="AK48" s="131">
        <v>4</v>
      </c>
      <c r="AL48" s="131">
        <v>4.49</v>
      </c>
      <c r="AM48" s="131">
        <v>4.38</v>
      </c>
      <c r="AN48" s="131">
        <v>4.23</v>
      </c>
    </row>
    <row r="49" ht="15" customHeight="1">
      <c r="A49" s="130">
        <v>40483</v>
      </c>
      <c r="B49" s="87">
        <f>('Dairy commodity prices'!D48)</f>
        <v>3570</v>
      </c>
      <c r="C49" s="131">
        <f>(E49*('Milk production'!G52/'Milk production'!AF52))+(F49*('Milk production'!H52/'Milk production'!AF52))+(G49*('Milk production'!I52/'Milk production'!AF52))+(H49*('Milk production'!J52/'Milk production'!AF52))+(I49*('Milk production'!K52/'Milk production'!AF52))+(J49*('Milk production'!L52/'Milk production'!AF52))+(K49*('Milk production'!M52/'Milk production'!AF52))+(M49*('Milk production'!O52/'Milk production'!AF52))+(N49*('Milk production'!P52/'Milk production'!AF52))+(O49*('Milk production'!Q52/'Milk production'!AF52))+(P49*('Milk production'!R52/'Milk production'!AF52))+(Q49*('Milk production'!S52/'Milk production'!AF52))+(S49*('Milk production'!U52/'Milk production'!AF52))+(T49*('Milk production'!V52/'Milk production'!AF52))+(U49*('Milk production'!W52/'Milk production'!AF52))+(V49*('Milk production'!X52/'Milk production'!AF52))+(W49*('Milk production'!Y52/'Milk production'!AF52))+(X49*('Milk production'!Z52/'Milk production'!AF52))+(Y49*('Milk production'!AA52/'Milk production'!AF52))+(Z49*('Milk production'!AB52/'Milk production'!AF52))+(AA49*('Milk production'!AC52/'Milk production'!AF52))+(AB49*('Milk production'!AD52/'Milk production'!AF52))</f>
        <v>4.181093460659355</v>
      </c>
      <c r="D49" s="131">
        <f>AVERAGE(C38:C49)</f>
        <v>4.04798559162671</v>
      </c>
      <c r="E49" s="131">
        <v>4.27</v>
      </c>
      <c r="F49" s="131">
        <v>4.188</v>
      </c>
      <c r="G49" s="131">
        <v>4.11</v>
      </c>
      <c r="H49" s="131">
        <v>4.55</v>
      </c>
      <c r="I49" s="131">
        <v>3.79</v>
      </c>
      <c r="J49" s="131">
        <v>4.16</v>
      </c>
      <c r="K49" s="131">
        <v>4.35</v>
      </c>
      <c r="L49" s="2"/>
      <c r="M49" s="131">
        <v>3.793</v>
      </c>
      <c r="N49" s="131">
        <v>4.43</v>
      </c>
      <c r="O49" s="131">
        <v>4.23</v>
      </c>
      <c r="P49" s="131">
        <v>4.29</v>
      </c>
      <c r="Q49" s="131">
        <v>4.31</v>
      </c>
      <c r="R49" s="2"/>
      <c r="S49" s="131">
        <v>4</v>
      </c>
      <c r="T49" s="131">
        <v>4.37</v>
      </c>
      <c r="U49" s="131">
        <v>3.96</v>
      </c>
      <c r="V49" s="131">
        <v>3.729</v>
      </c>
      <c r="W49" s="131">
        <v>3.84</v>
      </c>
      <c r="X49" s="131">
        <v>3.82</v>
      </c>
      <c r="Y49" s="131">
        <v>4</v>
      </c>
      <c r="Z49" s="131">
        <v>4.05</v>
      </c>
      <c r="AA49" s="131">
        <v>4.2</v>
      </c>
      <c r="AB49" s="131">
        <v>3.68</v>
      </c>
      <c r="AC49" s="2"/>
      <c r="AD49" s="131"/>
      <c r="AE49" s="2"/>
      <c r="AF49" s="2"/>
      <c r="AG49" s="2"/>
      <c r="AH49" s="2"/>
      <c r="AI49" s="131">
        <v>3.85</v>
      </c>
      <c r="AJ49" s="131">
        <v>4.2</v>
      </c>
      <c r="AK49" s="131">
        <v>4</v>
      </c>
      <c r="AL49" s="131">
        <v>4.45</v>
      </c>
      <c r="AM49" s="131">
        <v>4.38</v>
      </c>
      <c r="AN49" s="131">
        <v>4.3</v>
      </c>
    </row>
    <row r="50" ht="15" customHeight="1">
      <c r="A50" s="130">
        <v>40513</v>
      </c>
      <c r="B50" s="87">
        <f>('Dairy commodity prices'!D49)</f>
        <v>3538</v>
      </c>
      <c r="C50" s="131">
        <f>(E50*('Milk production'!G53/'Milk production'!AF53))+(F50*('Milk production'!H53/'Milk production'!AF53))+(G50*('Milk production'!I53/'Milk production'!AF53))+(H50*('Milk production'!J53/'Milk production'!AF53))+(I50*('Milk production'!K53/'Milk production'!AF53))+(J50*('Milk production'!L53/'Milk production'!AF53))+(K50*('Milk production'!M53/'Milk production'!AF53))+(M50*('Milk production'!O53/'Milk production'!AF53))+(N50*('Milk production'!P53/'Milk production'!AF53))+(O50*('Milk production'!Q53/'Milk production'!AF53))+(P50*('Milk production'!R53/'Milk production'!AF53))+(Q50*('Milk production'!S53/'Milk production'!AF53))+(S50*('Milk production'!U53/'Milk production'!AF53))+(T50*('Milk production'!V53/'Milk production'!AF53))+(U50*('Milk production'!W53/'Milk production'!AF53))+(V50*('Milk production'!X53/'Milk production'!AF53))+(W50*('Milk production'!Y53/'Milk production'!AF53))+(X50*('Milk production'!Z53/'Milk production'!AF53))+(Y50*('Milk production'!AA53/'Milk production'!AF53))+(Z50*('Milk production'!AB53/'Milk production'!AF53))+(AA50*('Milk production'!AC53/'Milk production'!AF53))+(AB50*('Milk production'!AD53/'Milk production'!AF53))</f>
        <v>4.239581982150367</v>
      </c>
      <c r="D50" s="131">
        <f>AVERAGE(C39:C50)</f>
        <v>4.053576999894573</v>
      </c>
      <c r="E50" s="131">
        <v>4.34</v>
      </c>
      <c r="F50" s="131">
        <v>4.253</v>
      </c>
      <c r="G50" s="131">
        <v>4.15</v>
      </c>
      <c r="H50" s="131">
        <v>4.67</v>
      </c>
      <c r="I50" s="131">
        <v>3.87</v>
      </c>
      <c r="J50" s="131">
        <v>4.19</v>
      </c>
      <c r="K50" s="131">
        <v>4.23</v>
      </c>
      <c r="L50" s="2"/>
      <c r="M50" s="131">
        <v>3.807</v>
      </c>
      <c r="N50" s="131">
        <v>4.49</v>
      </c>
      <c r="O50" s="131">
        <v>4.3</v>
      </c>
      <c r="P50" s="131">
        <v>4.36</v>
      </c>
      <c r="Q50" s="131">
        <v>4.32</v>
      </c>
      <c r="R50" s="2"/>
      <c r="S50" s="131">
        <v>4.01</v>
      </c>
      <c r="T50" s="131">
        <v>4.38</v>
      </c>
      <c r="U50" s="131">
        <v>3.98</v>
      </c>
      <c r="V50" s="131">
        <v>3.738</v>
      </c>
      <c r="W50" s="131">
        <v>3.86</v>
      </c>
      <c r="X50" s="131">
        <v>3.94</v>
      </c>
      <c r="Y50" s="131">
        <v>4.1</v>
      </c>
      <c r="Z50" s="131">
        <v>4.08</v>
      </c>
      <c r="AA50" s="131">
        <v>4.24</v>
      </c>
      <c r="AB50" s="131">
        <v>3.7</v>
      </c>
      <c r="AC50" s="2"/>
      <c r="AD50" s="131"/>
      <c r="AE50" s="2"/>
      <c r="AF50" s="2"/>
      <c r="AG50" s="2"/>
      <c r="AH50" s="2"/>
      <c r="AI50" s="131">
        <v>3.86</v>
      </c>
      <c r="AJ50" s="131">
        <v>4.2</v>
      </c>
      <c r="AK50" t="s" s="127">
        <v>121</v>
      </c>
      <c r="AL50" s="131">
        <v>4.43</v>
      </c>
      <c r="AM50" s="131">
        <v>4.4</v>
      </c>
      <c r="AN50" s="131">
        <v>4.36</v>
      </c>
    </row>
    <row r="51" ht="15" customHeight="1">
      <c r="A51" s="130">
        <v>40544</v>
      </c>
      <c r="B51" s="87">
        <f>('Dairy commodity prices'!D50)</f>
        <v>3518</v>
      </c>
      <c r="C51" s="131">
        <f>(E51*('Milk production'!G54/'Milk production'!AF54))+(F51*('Milk production'!H54/'Milk production'!AF54))+(G51*('Milk production'!I54/'Milk production'!AF54))+(H51*('Milk production'!J54/'Milk production'!AF54))+(I51*('Milk production'!K54/'Milk production'!AF54))+(J51*('Milk production'!L54/'Milk production'!AF54))+(K51*('Milk production'!M54/'Milk production'!AF54))+(M51*('Milk production'!O54/'Milk production'!AF54))+(N51*('Milk production'!P54/'Milk production'!AF54))+(O51*('Milk production'!Q54/'Milk production'!AF54))+(P51*('Milk production'!R54/'Milk production'!AF54))+(Q51*('Milk production'!S54/'Milk production'!AF54))+(S51*('Milk production'!U54/'Milk production'!AF54))+(T51*('Milk production'!V54/'Milk production'!AF54))+(U51*('Milk production'!W54/'Milk production'!AF54))+(V51*('Milk production'!X54/'Milk production'!AF54))+(W51*('Milk production'!Y54/'Milk production'!AF54))+(X51*('Milk production'!Z54/'Milk production'!AF54))+(Y51*('Milk production'!AA54/'Milk production'!AF54))+(Z51*('Milk production'!AB54/'Milk production'!AF54))+(AA51*('Milk production'!AC54/'Milk production'!AF54))+(AB51*('Milk production'!AD54/'Milk production'!AF54))</f>
        <v>4.154532506852506</v>
      </c>
      <c r="D51" s="131">
        <f>AVERAGE(C40:C51)</f>
        <v>4.050111919079801</v>
      </c>
      <c r="E51" s="131">
        <v>4.25</v>
      </c>
      <c r="F51" s="131">
        <v>4.151</v>
      </c>
      <c r="G51" s="131">
        <v>4.03</v>
      </c>
      <c r="H51" s="131">
        <v>4.56</v>
      </c>
      <c r="I51" s="131">
        <v>3.85</v>
      </c>
      <c r="J51" s="131">
        <v>4.13</v>
      </c>
      <c r="K51" s="131">
        <v>3.99</v>
      </c>
      <c r="L51" s="2"/>
      <c r="M51" s="131">
        <v>3.749</v>
      </c>
      <c r="N51" s="131">
        <v>4.37</v>
      </c>
      <c r="O51" s="131">
        <v>4.2</v>
      </c>
      <c r="P51" s="131">
        <v>4.3</v>
      </c>
      <c r="Q51" s="131">
        <v>4.25</v>
      </c>
      <c r="R51" s="2"/>
      <c r="S51" s="131">
        <v>4.04</v>
      </c>
      <c r="T51" s="131">
        <v>4.35</v>
      </c>
      <c r="U51" s="131">
        <v>3.88</v>
      </c>
      <c r="V51" s="131">
        <v>3.735</v>
      </c>
      <c r="W51" s="131">
        <v>3.84</v>
      </c>
      <c r="X51" s="131">
        <v>3.87</v>
      </c>
      <c r="Y51" s="131">
        <v>4.07</v>
      </c>
      <c r="Z51" s="131">
        <v>4.05</v>
      </c>
      <c r="AA51" s="131">
        <v>4.22</v>
      </c>
      <c r="AB51" s="131">
        <v>3.7</v>
      </c>
      <c r="AC51" s="2"/>
      <c r="AD51" s="131"/>
      <c r="AE51" s="2"/>
      <c r="AF51" s="2"/>
      <c r="AG51" s="2"/>
      <c r="AH51" s="2"/>
      <c r="AI51" s="131">
        <v>3.87</v>
      </c>
      <c r="AJ51" s="131">
        <v>4.2</v>
      </c>
      <c r="AK51" s="131">
        <v>4</v>
      </c>
      <c r="AL51" s="131">
        <v>4.32</v>
      </c>
      <c r="AM51" s="131">
        <v>4.27</v>
      </c>
      <c r="AN51" s="131">
        <v>4.27</v>
      </c>
    </row>
    <row r="52" ht="15" customHeight="1">
      <c r="A52" s="130">
        <v>40575</v>
      </c>
      <c r="B52" s="87">
        <f>('Dairy commodity prices'!D51)</f>
        <v>3708</v>
      </c>
      <c r="C52" s="131">
        <f>(E52*('Milk production'!G55/'Milk production'!AF55))+(F52*('Milk production'!H55/'Milk production'!AF55))+(G52*('Milk production'!I55/'Milk production'!AF55))+(H52*('Milk production'!J55/'Milk production'!AF55))+(I52*('Milk production'!K55/'Milk production'!AF55))+(J52*('Milk production'!L55/'Milk production'!AF55))+(K52*('Milk production'!M55/'Milk production'!AF55))+(M52*('Milk production'!O55/'Milk production'!AF55))+(N52*('Milk production'!P55/'Milk production'!AF55))+(O52*('Milk production'!Q55/'Milk production'!AF55))+(P52*('Milk production'!R55/'Milk production'!AF55))+(Q52*('Milk production'!S55/'Milk production'!AF55))+(S52*('Milk production'!U55/'Milk production'!AF55))+(T52*('Milk production'!V55/'Milk production'!AF55))+(U52*('Milk production'!W55/'Milk production'!AF55))+(V52*('Milk production'!X55/'Milk production'!AF55))+(W52*('Milk production'!Y55/'Milk production'!AF55))+(X52*('Milk production'!Z55/'Milk production'!AF55))+(Y52*('Milk production'!AA55/'Milk production'!AF55))+(Z52*('Milk production'!AB55/'Milk production'!AF55))+(AA52*('Milk production'!AC55/'Milk production'!AF55))+(AB52*('Milk production'!AD55/'Milk production'!AF55))</f>
        <v>4.119529761561111</v>
      </c>
      <c r="D52" s="131">
        <f>AVERAGE(C41:C52)</f>
        <v>4.046144634940748</v>
      </c>
      <c r="E52" s="131">
        <v>4.22</v>
      </c>
      <c r="F52" s="131">
        <v>4.096</v>
      </c>
      <c r="G52" s="131">
        <v>3.99</v>
      </c>
      <c r="H52" s="131">
        <v>4.52</v>
      </c>
      <c r="I52" s="131">
        <v>3.8</v>
      </c>
      <c r="J52" s="131">
        <v>4.13</v>
      </c>
      <c r="K52" s="131">
        <v>3.96</v>
      </c>
      <c r="L52" s="2"/>
      <c r="M52" s="131">
        <v>3.735</v>
      </c>
      <c r="N52" s="131">
        <v>4.35</v>
      </c>
      <c r="O52" s="131">
        <v>4.15</v>
      </c>
      <c r="P52" s="131">
        <v>4.27</v>
      </c>
      <c r="Q52" s="131">
        <v>4.24</v>
      </c>
      <c r="R52" s="2"/>
      <c r="S52" s="131">
        <v>4.02</v>
      </c>
      <c r="T52" s="131">
        <v>4.33</v>
      </c>
      <c r="U52" s="131">
        <v>3.84</v>
      </c>
      <c r="V52" s="131">
        <v>3.715</v>
      </c>
      <c r="W52" s="131">
        <v>3.78</v>
      </c>
      <c r="X52" s="131">
        <v>3.87</v>
      </c>
      <c r="Y52" s="131">
        <v>4.03</v>
      </c>
      <c r="Z52" s="131">
        <v>4.06</v>
      </c>
      <c r="AA52" s="131">
        <v>4.22</v>
      </c>
      <c r="AB52" s="131">
        <v>3.71</v>
      </c>
      <c r="AC52" s="2"/>
      <c r="AD52" s="131"/>
      <c r="AE52" s="2"/>
      <c r="AF52" s="2"/>
      <c r="AG52" s="2"/>
      <c r="AH52" s="2"/>
      <c r="AI52" s="131">
        <v>3.91</v>
      </c>
      <c r="AJ52" s="131">
        <v>4.1</v>
      </c>
      <c r="AK52" s="131">
        <v>4</v>
      </c>
      <c r="AL52" s="131">
        <v>4.34</v>
      </c>
      <c r="AM52" s="131">
        <v>4.28</v>
      </c>
      <c r="AN52" s="131">
        <v>4.23</v>
      </c>
    </row>
    <row r="53" ht="15" customHeight="1">
      <c r="A53" s="130">
        <v>40603</v>
      </c>
      <c r="B53" s="87">
        <f>('Dairy commodity prices'!D52)</f>
        <v>3833</v>
      </c>
      <c r="C53" s="131">
        <f>(E53*('Milk production'!G56/'Milk production'!AF56))+(F53*('Milk production'!H56/'Milk production'!AF56))+(G53*('Milk production'!I56/'Milk production'!AF56))+(H53*('Milk production'!J56/'Milk production'!AF56))+(I53*('Milk production'!K56/'Milk production'!AF56))+(J53*('Milk production'!L56/'Milk production'!AF56))+(K53*('Milk production'!M56/'Milk production'!AF56))+(M53*('Milk production'!O56/'Milk production'!AF56))+(N53*('Milk production'!P56/'Milk production'!AF56))+(O53*('Milk production'!Q56/'Milk production'!AF56))+(P53*('Milk production'!R56/'Milk production'!AF56))+(Q53*('Milk production'!S56/'Milk production'!AF56))+(S53*('Milk production'!U56/'Milk production'!AF56))+(T53*('Milk production'!V56/'Milk production'!AF56))+(U53*('Milk production'!W56/'Milk production'!AF56))+(V53*('Milk production'!X56/'Milk production'!AF56))+(W53*('Milk production'!Y56/'Milk production'!AF56))+(X53*('Milk production'!Z56/'Milk production'!AF56))+(Y53*('Milk production'!AA56/'Milk production'!AF56))+(Z53*('Milk production'!AB56/'Milk production'!AF56))+(AA53*('Milk production'!AC56/'Milk production'!AF56))+(AB53*('Milk production'!AD56/'Milk production'!AF56))</f>
        <v>4.097056243593406</v>
      </c>
      <c r="D53" s="131">
        <f>AVERAGE(C42:C53)</f>
        <v>4.043840708908116</v>
      </c>
      <c r="E53" s="131">
        <v>4.2</v>
      </c>
      <c r="F53" s="131">
        <v>4.026</v>
      </c>
      <c r="G53" s="131">
        <v>4.08</v>
      </c>
      <c r="H53" s="131">
        <v>4.52</v>
      </c>
      <c r="I53" s="131">
        <v>3.77</v>
      </c>
      <c r="J53" s="131">
        <v>4.11</v>
      </c>
      <c r="K53" s="131">
        <v>3.91</v>
      </c>
      <c r="L53" s="2"/>
      <c r="M53" s="131">
        <v>3.7</v>
      </c>
      <c r="N53" s="131">
        <v>4.34</v>
      </c>
      <c r="O53" s="131">
        <v>4.15</v>
      </c>
      <c r="P53" s="131">
        <v>4.22</v>
      </c>
      <c r="Q53" s="131">
        <v>4.25</v>
      </c>
      <c r="R53" s="2"/>
      <c r="S53" s="131">
        <v>3.98</v>
      </c>
      <c r="T53" s="131">
        <v>4.34</v>
      </c>
      <c r="U53" s="131">
        <v>3.76</v>
      </c>
      <c r="V53" s="131">
        <v>3.658</v>
      </c>
      <c r="W53" s="131">
        <v>3.76</v>
      </c>
      <c r="X53" s="131">
        <v>3.87</v>
      </c>
      <c r="Y53" s="131">
        <v>3.98</v>
      </c>
      <c r="Z53" s="131">
        <v>4.02</v>
      </c>
      <c r="AA53" s="131">
        <v>4.21</v>
      </c>
      <c r="AB53" s="131">
        <v>3.71</v>
      </c>
      <c r="AC53" s="2"/>
      <c r="AD53" s="131"/>
      <c r="AE53" s="2"/>
      <c r="AF53" s="2"/>
      <c r="AG53" s="2"/>
      <c r="AH53" s="2"/>
      <c r="AI53" s="131">
        <v>3.83</v>
      </c>
      <c r="AJ53" s="131">
        <v>4.1</v>
      </c>
      <c r="AK53" s="131">
        <v>4</v>
      </c>
      <c r="AL53" s="131">
        <v>4.35</v>
      </c>
      <c r="AM53" s="131">
        <v>4.24</v>
      </c>
      <c r="AN53" s="131">
        <v>4.24</v>
      </c>
    </row>
    <row r="54" ht="15" customHeight="1">
      <c r="A54" s="130">
        <v>40634</v>
      </c>
      <c r="B54" s="87">
        <f>('Dairy commodity prices'!D53)</f>
        <v>3785</v>
      </c>
      <c r="C54" s="131">
        <f>(E54*('Milk production'!G57/'Milk production'!AF57))+(F54*('Milk production'!H57/'Milk production'!AF57))+(G54*('Milk production'!I57/'Milk production'!AF57))+(H54*('Milk production'!J57/'Milk production'!AF57))+(I54*('Milk production'!K57/'Milk production'!AF57))+(J54*('Milk production'!L57/'Milk production'!AF57))+(K54*('Milk production'!M57/'Milk production'!AF57))+(M54*('Milk production'!O57/'Milk production'!AF57))+(N54*('Milk production'!P57/'Milk production'!AF57))+(O54*('Milk production'!Q57/'Milk production'!AF57))+(P54*('Milk production'!R57/'Milk production'!AF57))+(Q54*('Milk production'!S57/'Milk production'!AF57))+(S54*('Milk production'!U57/'Milk production'!AF57))+(T54*('Milk production'!V57/'Milk production'!AF57))+(U54*('Milk production'!W57/'Milk production'!AF57))+(V54*('Milk production'!X57/'Milk production'!AF57))+(W54*('Milk production'!Y57/'Milk production'!AF57))+(X54*('Milk production'!Z57/'Milk production'!AF57))+(Y54*('Milk production'!AA57/'Milk production'!AF57))+(Z54*('Milk production'!AB57/'Milk production'!AF57))+(AA54*('Milk production'!AC57/'Milk production'!AF57))+(AB54*('Milk production'!AD57/'Milk production'!AF57))</f>
        <v>3.993939653169599</v>
      </c>
      <c r="D54" s="131">
        <f>AVERAGE(C43:C54)</f>
        <v>4.040978518552836</v>
      </c>
      <c r="E54" s="131">
        <v>4.11</v>
      </c>
      <c r="F54" s="131">
        <v>3.902</v>
      </c>
      <c r="G54" s="131">
        <v>4.02</v>
      </c>
      <c r="H54" s="131">
        <v>4.39</v>
      </c>
      <c r="I54" s="131">
        <v>3.69</v>
      </c>
      <c r="J54" s="131">
        <v>4.02</v>
      </c>
      <c r="K54" s="131">
        <v>3.72</v>
      </c>
      <c r="L54" s="2"/>
      <c r="M54" s="131">
        <v>3.633</v>
      </c>
      <c r="N54" s="131">
        <v>4.25</v>
      </c>
      <c r="O54" s="131">
        <v>4.05</v>
      </c>
      <c r="P54" s="131">
        <v>4.13</v>
      </c>
      <c r="Q54" s="131">
        <v>4.2</v>
      </c>
      <c r="R54" s="2"/>
      <c r="S54" s="131">
        <v>3.9</v>
      </c>
      <c r="T54" s="131">
        <v>4.3</v>
      </c>
      <c r="U54" s="131">
        <v>3.68</v>
      </c>
      <c r="V54" s="131">
        <v>3.579</v>
      </c>
      <c r="W54" s="131">
        <v>3.72</v>
      </c>
      <c r="X54" s="131">
        <v>3.83</v>
      </c>
      <c r="Y54" s="131">
        <v>3.9</v>
      </c>
      <c r="Z54" s="131">
        <v>3.93</v>
      </c>
      <c r="AA54" s="131">
        <v>4.16</v>
      </c>
      <c r="AB54" s="131">
        <v>3.661</v>
      </c>
      <c r="AC54" s="2"/>
      <c r="AD54" s="131"/>
      <c r="AE54" s="2"/>
      <c r="AF54" s="2"/>
      <c r="AG54" s="2"/>
      <c r="AH54" s="2"/>
      <c r="AI54" s="131">
        <v>3.77</v>
      </c>
      <c r="AJ54" s="131">
        <v>4</v>
      </c>
      <c r="AK54" s="131">
        <v>4</v>
      </c>
      <c r="AL54" s="131">
        <v>4.27</v>
      </c>
      <c r="AM54" s="131">
        <v>4.15</v>
      </c>
      <c r="AN54" s="131">
        <v>4.15</v>
      </c>
    </row>
    <row r="55" ht="15" customHeight="1">
      <c r="A55" s="130">
        <v>40664</v>
      </c>
      <c r="B55" s="87">
        <f>('Dairy commodity prices'!D54)</f>
        <v>3804</v>
      </c>
      <c r="C55" s="131">
        <f>(E55*('Milk production'!G58/'Milk production'!AF58))+(F55*('Milk production'!H58/'Milk production'!AF58))+(G55*('Milk production'!I58/'Milk production'!AF58))+(H55*('Milk production'!J58/'Milk production'!AF58))+(I55*('Milk production'!K58/'Milk production'!AF58))+(J55*('Milk production'!L58/'Milk production'!AF58))+(K55*('Milk production'!M58/'Milk production'!AF58))+(M55*('Milk production'!O58/'Milk production'!AF58))+(N55*('Milk production'!P58/'Milk production'!AF58))+(O55*('Milk production'!Q58/'Milk production'!AF58))+(P55*('Milk production'!R58/'Milk production'!AF58))+(Q55*('Milk production'!S58/'Milk production'!AF58))+(S55*('Milk production'!U58/'Milk production'!AF58))+(T55*('Milk production'!V58/'Milk production'!AF58))+(U55*('Milk production'!W58/'Milk production'!AF58))+(V55*('Milk production'!X58/'Milk production'!AF58))+(W55*('Milk production'!Y58/'Milk production'!AF58))+(X55*('Milk production'!Z58/'Milk production'!AF58))+(Y55*('Milk production'!AA58/'Milk production'!AF58))+(Z55*('Milk production'!AB58/'Milk production'!AF58))+(AA55*('Milk production'!AC58/'Milk production'!AF58))+(AB55*('Milk production'!AD58/'Milk production'!AF58))</f>
        <v>3.918225246183754</v>
      </c>
      <c r="D55" s="131">
        <f>AVERAGE(C44:C55)</f>
        <v>4.039656330822914</v>
      </c>
      <c r="E55" s="131">
        <v>4.03</v>
      </c>
      <c r="F55" s="131">
        <v>3.856</v>
      </c>
      <c r="G55" s="131">
        <v>3.9</v>
      </c>
      <c r="H55" s="131">
        <v>4.28</v>
      </c>
      <c r="I55" s="131">
        <v>3.66</v>
      </c>
      <c r="J55" s="131">
        <v>3.94</v>
      </c>
      <c r="K55" s="131">
        <v>3.69</v>
      </c>
      <c r="L55" s="2"/>
      <c r="M55" s="131">
        <v>3.59</v>
      </c>
      <c r="N55" s="131">
        <v>4.17</v>
      </c>
      <c r="O55" s="131">
        <v>3.93</v>
      </c>
      <c r="P55" s="131">
        <v>4.08</v>
      </c>
      <c r="Q55" s="131">
        <v>4.21</v>
      </c>
      <c r="R55" s="2"/>
      <c r="S55" s="131">
        <v>3.81</v>
      </c>
      <c r="T55" s="131">
        <v>4.25</v>
      </c>
      <c r="U55" s="131">
        <v>3.66</v>
      </c>
      <c r="V55" s="131">
        <v>3.509</v>
      </c>
      <c r="W55" s="131">
        <v>3.71</v>
      </c>
      <c r="X55" s="131">
        <v>3.72</v>
      </c>
      <c r="Y55" s="131">
        <v>3.82</v>
      </c>
      <c r="Z55" s="131">
        <v>3.89</v>
      </c>
      <c r="AA55" s="131">
        <v>4.1</v>
      </c>
      <c r="AB55" s="131">
        <v>3.64</v>
      </c>
      <c r="AC55" s="2"/>
      <c r="AD55" s="131"/>
      <c r="AE55" s="2"/>
      <c r="AF55" s="2"/>
      <c r="AG55" s="2"/>
      <c r="AH55" s="2"/>
      <c r="AI55" s="131">
        <v>3.63</v>
      </c>
      <c r="AJ55" s="131">
        <v>4</v>
      </c>
      <c r="AK55" s="131">
        <v>4</v>
      </c>
      <c r="AL55" s="131">
        <v>4.15</v>
      </c>
      <c r="AM55" s="131">
        <v>4.09</v>
      </c>
      <c r="AN55" s="131">
        <v>4.01</v>
      </c>
    </row>
    <row r="56" ht="15" customHeight="1">
      <c r="A56" s="130">
        <v>40695</v>
      </c>
      <c r="B56" s="87">
        <f>('Dairy commodity prices'!D55)</f>
        <v>3913</v>
      </c>
      <c r="C56" s="131">
        <f>(E56*('Milk production'!G59/'Milk production'!AF59))+(F56*('Milk production'!H59/'Milk production'!AF59))+(G56*('Milk production'!I59/'Milk production'!AF59))+(H56*('Milk production'!J59/'Milk production'!AF59))+(I56*('Milk production'!K59/'Milk production'!AF59))+(J56*('Milk production'!L59/'Milk production'!AF59))+(K56*('Milk production'!M59/'Milk production'!AF59))+(M56*('Milk production'!O59/'Milk production'!AF59))+(N56*('Milk production'!P59/'Milk production'!AF59))+(O56*('Milk production'!Q59/'Milk production'!AF59))+(P56*('Milk production'!R59/'Milk production'!AF59))+(Q56*('Milk production'!S59/'Milk production'!AF59))+(S56*('Milk production'!U59/'Milk production'!AF59))+(T56*('Milk production'!V59/'Milk production'!AF59))+(U56*('Milk production'!W59/'Milk production'!AF59))+(V56*('Milk production'!X59/'Milk production'!AF59))+(W56*('Milk production'!Y59/'Milk production'!AF59))+(X56*('Milk production'!Z59/'Milk production'!AF59))+(Y56*('Milk production'!AA59/'Milk production'!AF59))+(Z56*('Milk production'!AB59/'Milk production'!AF59))+(AA56*('Milk production'!AC59/'Milk production'!AF59))+(AB56*('Milk production'!AD59/'Milk production'!AF59))</f>
        <v>3.900232040659795</v>
      </c>
      <c r="D56" s="131">
        <f>AVERAGE(C45:C56)</f>
        <v>4.041279020671599</v>
      </c>
      <c r="E56" s="131">
        <v>3.98</v>
      </c>
      <c r="F56" s="131">
        <v>3.916</v>
      </c>
      <c r="G56" s="131">
        <v>3.94</v>
      </c>
      <c r="H56" s="131">
        <v>4.25</v>
      </c>
      <c r="I56" s="131">
        <v>3.67</v>
      </c>
      <c r="J56" s="131">
        <v>3.86</v>
      </c>
      <c r="K56" s="131">
        <v>3.72</v>
      </c>
      <c r="L56" s="2"/>
      <c r="M56" s="131">
        <v>3.587</v>
      </c>
      <c r="N56" s="131">
        <v>4.13</v>
      </c>
      <c r="O56" s="131">
        <v>3.92</v>
      </c>
      <c r="P56" s="131">
        <v>4.06</v>
      </c>
      <c r="Q56" s="131">
        <v>4.12</v>
      </c>
      <c r="R56" s="2"/>
      <c r="S56" s="131">
        <v>3.73</v>
      </c>
      <c r="T56" s="131">
        <v>4.19</v>
      </c>
      <c r="U56" s="131">
        <v>3.68</v>
      </c>
      <c r="V56" s="131">
        <v>3.47</v>
      </c>
      <c r="W56" s="131">
        <v>3.68</v>
      </c>
      <c r="X56" s="131">
        <v>3.63</v>
      </c>
      <c r="Y56" s="131">
        <v>3.8</v>
      </c>
      <c r="Z56" s="131">
        <v>3.8</v>
      </c>
      <c r="AA56" s="131">
        <v>4.06</v>
      </c>
      <c r="AB56" s="131">
        <v>3.63</v>
      </c>
      <c r="AC56" s="2"/>
      <c r="AD56" s="131"/>
      <c r="AE56" s="2"/>
      <c r="AF56" s="2"/>
      <c r="AG56" s="2"/>
      <c r="AH56" s="2"/>
      <c r="AI56" s="131">
        <v>3.53</v>
      </c>
      <c r="AJ56" s="131">
        <v>3.9</v>
      </c>
      <c r="AK56" s="131">
        <v>4</v>
      </c>
      <c r="AL56" s="131">
        <v>4.02</v>
      </c>
      <c r="AM56" s="131">
        <v>3.95</v>
      </c>
      <c r="AN56" s="131">
        <v>3.99</v>
      </c>
    </row>
    <row r="57" ht="15" customHeight="1">
      <c r="A57" s="130">
        <v>40725</v>
      </c>
      <c r="B57" s="87">
        <f>('Dairy commodity prices'!D56)</f>
        <v>3950</v>
      </c>
      <c r="C57" s="131">
        <f>(E57*('Milk production'!G60/'Milk production'!AF60))+(F57*('Milk production'!H60/'Milk production'!AF60))+(G57*('Milk production'!I60/'Milk production'!AF60))+(H57*('Milk production'!J60/'Milk production'!AF60))+(I57*('Milk production'!K60/'Milk production'!AF60))+(J57*('Milk production'!L60/'Milk production'!AF60))+(K57*('Milk production'!M60/'Milk production'!AF60))+(M57*('Milk production'!O60/'Milk production'!AF60))+(N57*('Milk production'!P60/'Milk production'!AF60))+(O57*('Milk production'!Q60/'Milk production'!AF60))+(P57*('Milk production'!R60/'Milk production'!AF60))+(Q57*('Milk production'!S60/'Milk production'!AF60))+(S57*('Milk production'!U60/'Milk production'!AF60))+(T57*('Milk production'!V60/'Milk production'!AF60))+(U57*('Milk production'!W60/'Milk production'!AF60))+(V57*('Milk production'!X60/'Milk production'!AF60))+(W57*('Milk production'!Y60/'Milk production'!AF60))+(X57*('Milk production'!Z60/'Milk production'!AF60))+(Y57*('Milk production'!AA60/'Milk production'!AF60))+(Z57*('Milk production'!AB60/'Milk production'!AF60))+(AA57*('Milk production'!AC60/'Milk production'!AF60))+(AB57*('Milk production'!AD60/'Milk production'!AF60))</f>
        <v>3.895446970398364</v>
      </c>
      <c r="D57" s="131">
        <f>AVERAGE(C46:C57)</f>
        <v>4.044917327512643</v>
      </c>
      <c r="E57" s="131">
        <v>3.98</v>
      </c>
      <c r="F57" s="131">
        <v>3.924</v>
      </c>
      <c r="G57" s="131">
        <v>3.92</v>
      </c>
      <c r="H57" s="131">
        <v>4.22</v>
      </c>
      <c r="I57" s="131">
        <v>3.63</v>
      </c>
      <c r="J57" s="131">
        <v>3.88</v>
      </c>
      <c r="K57" s="131">
        <v>3.77</v>
      </c>
      <c r="L57" s="2"/>
      <c r="M57" s="131">
        <v>3.543</v>
      </c>
      <c r="N57" s="131">
        <v>4.13</v>
      </c>
      <c r="O57" s="131">
        <v>3.91</v>
      </c>
      <c r="P57" s="131">
        <v>4.06</v>
      </c>
      <c r="Q57" s="131">
        <v>4.04</v>
      </c>
      <c r="R57" s="2"/>
      <c r="S57" s="131">
        <v>3.73</v>
      </c>
      <c r="T57" s="131">
        <v>4.13</v>
      </c>
      <c r="U57" s="131">
        <v>3.71</v>
      </c>
      <c r="V57" s="131">
        <v>3.503</v>
      </c>
      <c r="W57" s="131">
        <v>3.66</v>
      </c>
      <c r="X57" s="131">
        <v>3.59</v>
      </c>
      <c r="Y57" s="131">
        <v>3.69</v>
      </c>
      <c r="Z57" s="131">
        <v>3.76</v>
      </c>
      <c r="AA57" s="131">
        <v>4.02</v>
      </c>
      <c r="AB57" s="131">
        <v>3.64</v>
      </c>
      <c r="AC57" s="2"/>
      <c r="AD57" s="131"/>
      <c r="AE57" s="2"/>
      <c r="AF57" s="2"/>
      <c r="AG57" s="2"/>
      <c r="AH57" s="2"/>
      <c r="AI57" s="131">
        <v>3.48</v>
      </c>
      <c r="AJ57" s="131">
        <v>3.9</v>
      </c>
      <c r="AK57" s="131">
        <v>4</v>
      </c>
      <c r="AL57" s="131">
        <v>4.02</v>
      </c>
      <c r="AM57" s="131">
        <v>3.92</v>
      </c>
      <c r="AN57" s="131">
        <v>3.97</v>
      </c>
    </row>
    <row r="58" ht="15" customHeight="1">
      <c r="A58" s="130">
        <v>40756</v>
      </c>
      <c r="B58" s="87">
        <f>('Dairy commodity prices'!D57)</f>
        <v>3903</v>
      </c>
      <c r="C58" s="131">
        <f>(E58*('Milk production'!G61/'Milk production'!AF61))+(F58*('Milk production'!H61/'Milk production'!AF61))+(G58*('Milk production'!I61/'Milk production'!AF61))+(H58*('Milk production'!J61/'Milk production'!AF61))+(I58*('Milk production'!K61/'Milk production'!AF61))+(J58*('Milk production'!L61/'Milk production'!AF61))+(K58*('Milk production'!M61/'Milk production'!AF61))+(M58*('Milk production'!O61/'Milk production'!AF61))+(N58*('Milk production'!P61/'Milk production'!AF61))+(O58*('Milk production'!Q61/'Milk production'!AF61))+(P58*('Milk production'!R61/'Milk production'!AF61))+(Q58*('Milk production'!S61/'Milk production'!AF61))+(S58*('Milk production'!U61/'Milk production'!AF61))+(T58*('Milk production'!V61/'Milk production'!AF61))+(U58*('Milk production'!W61/'Milk production'!AF61))+(V58*('Milk production'!X61/'Milk production'!AF61))+(W58*('Milk production'!Y61/'Milk production'!AF61))+(X58*('Milk production'!Z61/'Milk production'!AF61))+(Y58*('Milk production'!AA61/'Milk production'!AF61))+(Z58*('Milk production'!AB61/'Milk production'!AF61))+(AA58*('Milk production'!AC61/'Milk production'!AF61))+(AB58*('Milk production'!AD61/'Milk production'!AF61))</f>
        <v>3.924895659512272</v>
      </c>
      <c r="D58" s="131">
        <f>AVERAGE(C47:C58)</f>
        <v>4.047029594978327</v>
      </c>
      <c r="E58" s="131">
        <v>4</v>
      </c>
      <c r="F58" s="131">
        <v>3.944</v>
      </c>
      <c r="G58" s="131">
        <v>4</v>
      </c>
      <c r="H58" s="131">
        <v>4.26</v>
      </c>
      <c r="I58" s="131">
        <v>3.7</v>
      </c>
      <c r="J58" s="131">
        <v>3.88</v>
      </c>
      <c r="K58" s="131">
        <v>3.89</v>
      </c>
      <c r="L58" s="2"/>
      <c r="M58" s="131">
        <v>3.564</v>
      </c>
      <c r="N58" s="131">
        <v>4.19</v>
      </c>
      <c r="O58" s="131">
        <v>3.94</v>
      </c>
      <c r="P58" s="131">
        <v>4.08</v>
      </c>
      <c r="Q58" s="131">
        <v>4.08</v>
      </c>
      <c r="R58" s="2"/>
      <c r="S58" s="131">
        <v>3.75</v>
      </c>
      <c r="T58" s="131">
        <v>4.1</v>
      </c>
      <c r="U58" s="131">
        <v>3.77</v>
      </c>
      <c r="V58" s="131">
        <v>3.52</v>
      </c>
      <c r="W58" s="131">
        <v>3.67</v>
      </c>
      <c r="X58" s="131">
        <v>3.68</v>
      </c>
      <c r="Y58" s="131">
        <v>3.7</v>
      </c>
      <c r="Z58" s="131">
        <v>3.79</v>
      </c>
      <c r="AA58" s="131">
        <v>4.03</v>
      </c>
      <c r="AB58" s="131">
        <v>3.642</v>
      </c>
      <c r="AC58" s="2"/>
      <c r="AD58" s="131"/>
      <c r="AE58" s="2"/>
      <c r="AF58" s="2"/>
      <c r="AG58" s="2"/>
      <c r="AH58" s="2"/>
      <c r="AI58" s="131">
        <v>3.45</v>
      </c>
      <c r="AJ58" s="131">
        <v>3.9</v>
      </c>
      <c r="AK58" s="131">
        <v>4</v>
      </c>
      <c r="AL58" s="131">
        <v>4.07</v>
      </c>
      <c r="AM58" s="131">
        <v>3.93</v>
      </c>
      <c r="AN58" s="131">
        <v>4.05</v>
      </c>
    </row>
    <row r="59" ht="15" customHeight="1">
      <c r="A59" s="130">
        <v>40787</v>
      </c>
      <c r="B59" s="87">
        <f>('Dairy commodity prices'!D58)</f>
        <v>3905</v>
      </c>
      <c r="C59" s="131">
        <f>(E59*('Milk production'!G62/'Milk production'!AF62))+(F59*('Milk production'!H62/'Milk production'!AF62))+(G59*('Milk production'!I62/'Milk production'!AF62))+(H59*('Milk production'!J62/'Milk production'!AF62))+(I59*('Milk production'!K62/'Milk production'!AF62))+(J59*('Milk production'!L62/'Milk production'!AF62))+(K59*('Milk production'!M62/'Milk production'!AF62))+(M59*('Milk production'!O62/'Milk production'!AF62))+(N59*('Milk production'!P62/'Milk production'!AF62))+(O59*('Milk production'!Q62/'Milk production'!AF62))+(P59*('Milk production'!R62/'Milk production'!AF62))+(Q59*('Milk production'!S62/'Milk production'!AF62))+(S59*('Milk production'!U62/'Milk production'!AF62))+(T59*('Milk production'!V62/'Milk production'!AF62))+(U59*('Milk production'!W62/'Milk production'!AF62))+(V59*('Milk production'!X62/'Milk production'!AF62))+(W59*('Milk production'!Y62/'Milk production'!AF62))+(X59*('Milk production'!Z62/'Milk production'!AF62))+(Y59*('Milk production'!AA62/'Milk production'!AF62))+(Z59*('Milk production'!AB62/'Milk production'!AF62))+(AA59*('Milk production'!AC62/'Milk production'!AF62))+(AB59*('Milk production'!AD62/'Milk production'!AF62))</f>
        <v>3.993510278691236</v>
      </c>
      <c r="D59" s="131">
        <f>AVERAGE(C48:C59)</f>
        <v>4.045220541982219</v>
      </c>
      <c r="E59" s="131">
        <v>4.06</v>
      </c>
      <c r="F59" s="131">
        <v>3.996</v>
      </c>
      <c r="G59" s="131">
        <v>4.1</v>
      </c>
      <c r="H59" s="131">
        <v>4.31</v>
      </c>
      <c r="I59" s="131">
        <v>3.73</v>
      </c>
      <c r="J59" s="131">
        <v>3.95</v>
      </c>
      <c r="K59" s="131">
        <v>4.12</v>
      </c>
      <c r="L59" s="2"/>
      <c r="M59" s="131">
        <v>3.629</v>
      </c>
      <c r="N59" s="131">
        <v>4.28</v>
      </c>
      <c r="O59" s="131">
        <v>4.01</v>
      </c>
      <c r="P59" s="131">
        <v>4.09</v>
      </c>
      <c r="Q59" s="131">
        <v>4.2</v>
      </c>
      <c r="R59" s="2"/>
      <c r="S59" s="131">
        <v>3.77</v>
      </c>
      <c r="T59" s="131">
        <v>4.15</v>
      </c>
      <c r="U59" s="131">
        <v>3.86</v>
      </c>
      <c r="V59" s="131">
        <v>3.536</v>
      </c>
      <c r="W59" s="131">
        <v>3.7</v>
      </c>
      <c r="X59" s="131">
        <v>3.68</v>
      </c>
      <c r="Y59" s="131">
        <v>3.79</v>
      </c>
      <c r="Z59" s="131">
        <v>3.79</v>
      </c>
      <c r="AA59" s="131">
        <v>4.05</v>
      </c>
      <c r="AB59" s="131">
        <v>3.66</v>
      </c>
      <c r="AC59" s="2"/>
      <c r="AD59" s="131"/>
      <c r="AE59" s="2"/>
      <c r="AF59" s="2"/>
      <c r="AG59" s="2"/>
      <c r="AH59" s="2"/>
      <c r="AI59" s="131">
        <v>3.53</v>
      </c>
      <c r="AJ59" s="131">
        <v>4</v>
      </c>
      <c r="AK59" s="131">
        <v>4</v>
      </c>
      <c r="AL59" s="131">
        <v>4.21</v>
      </c>
      <c r="AM59" s="131">
        <v>4.11</v>
      </c>
      <c r="AN59" s="131">
        <v>4.12</v>
      </c>
    </row>
    <row r="60" ht="15" customHeight="1">
      <c r="A60" s="130">
        <v>40817</v>
      </c>
      <c r="B60" s="87">
        <f>('Dairy commodity prices'!D59)</f>
        <v>3880</v>
      </c>
      <c r="C60" s="131">
        <f>(E60*('Milk production'!G63/'Milk production'!AF63))+(F60*('Milk production'!H63/'Milk production'!AF63))+(G60*('Milk production'!I63/'Milk production'!AF63))+(H60*('Milk production'!J63/'Milk production'!AF63))+(I60*('Milk production'!K63/'Milk production'!AF63))+(J60*('Milk production'!L63/'Milk production'!AF63))+(K60*('Milk production'!M63/'Milk production'!AF63))+(M60*('Milk production'!O63/'Milk production'!AF63))+(N60*('Milk production'!P63/'Milk production'!AF63))+(O60*('Milk production'!Q63/'Milk production'!AF63))+(P60*('Milk production'!R63/'Milk production'!AF63))+(Q60*('Milk production'!S63/'Milk production'!AF63))+(S60*('Milk production'!U63/'Milk production'!AF63))+(T60*('Milk production'!V63/'Milk production'!AF63))+(U60*('Milk production'!W63/'Milk production'!AF63))+(V60*('Milk production'!X63/'Milk production'!AF63))+(W60*('Milk production'!Y63/'Milk production'!AF63))+(X60*('Milk production'!Z63/'Milk production'!AF63))+(Y60*('Milk production'!AA63/'Milk production'!AF63))+(Z60*('Milk production'!AB63/'Milk production'!AF63))+(AA60*('Milk production'!AC63/'Milk production'!AF63))+(AB60*('Milk production'!AD63/'Milk production'!AF63))</f>
        <v>4.093280335490929</v>
      </c>
      <c r="D60" s="131">
        <f>AVERAGE(C49:C60)</f>
        <v>4.042610344910224</v>
      </c>
      <c r="E60" s="131">
        <v>4.19</v>
      </c>
      <c r="F60" s="131">
        <v>4.042</v>
      </c>
      <c r="G60" s="131">
        <v>4.13</v>
      </c>
      <c r="H60" s="131">
        <v>4.41</v>
      </c>
      <c r="I60" s="131">
        <v>3.81</v>
      </c>
      <c r="J60" s="131">
        <v>4.07</v>
      </c>
      <c r="K60" s="131">
        <v>4.33</v>
      </c>
      <c r="L60" s="2"/>
      <c r="M60" s="131">
        <v>3.712</v>
      </c>
      <c r="N60" s="131">
        <v>4.36</v>
      </c>
      <c r="O60" s="131">
        <v>4.12</v>
      </c>
      <c r="P60" s="131">
        <v>4.2</v>
      </c>
      <c r="Q60" s="131">
        <v>4.29</v>
      </c>
      <c r="R60" s="2"/>
      <c r="S60" s="131">
        <v>3.89</v>
      </c>
      <c r="T60" s="131">
        <v>4.27</v>
      </c>
      <c r="U60" s="131">
        <v>3.88</v>
      </c>
      <c r="V60" s="131">
        <v>3.626</v>
      </c>
      <c r="W60" s="131">
        <v>3.81</v>
      </c>
      <c r="X60" s="131">
        <v>3.82</v>
      </c>
      <c r="Y60" s="131">
        <v>3.99</v>
      </c>
      <c r="Z60" s="131">
        <v>3.98</v>
      </c>
      <c r="AA60" s="131">
        <v>4.2</v>
      </c>
      <c r="AB60" s="131">
        <v>3.7</v>
      </c>
      <c r="AC60" s="2"/>
      <c r="AD60" s="131"/>
      <c r="AE60" s="2"/>
      <c r="AF60" s="2"/>
      <c r="AG60" s="2"/>
      <c r="AH60" s="2"/>
      <c r="AI60" s="131">
        <v>3.67</v>
      </c>
      <c r="AJ60" s="131">
        <v>4</v>
      </c>
      <c r="AK60" s="131">
        <v>4</v>
      </c>
      <c r="AL60" s="131">
        <v>4.37</v>
      </c>
      <c r="AM60" s="131">
        <v>4.29</v>
      </c>
      <c r="AN60" s="131">
        <v>4.23</v>
      </c>
    </row>
    <row r="61" ht="15" customHeight="1">
      <c r="A61" s="130">
        <v>40848</v>
      </c>
      <c r="B61" s="87">
        <f>('Dairy commodity prices'!D60)</f>
        <v>3790</v>
      </c>
      <c r="C61" s="131">
        <f>(E61*('Milk production'!G64/'Milk production'!AF64))+(F61*('Milk production'!H64/'Milk production'!AF64))+(G61*('Milk production'!I64/'Milk production'!AF64))+(H61*('Milk production'!J64/'Milk production'!AF64))+(I61*('Milk production'!K64/'Milk production'!AF64))+(J61*('Milk production'!L64/'Milk production'!AF64))+(K61*('Milk production'!M64/'Milk production'!AF64))+(M61*('Milk production'!O64/'Milk production'!AF64))+(N61*('Milk production'!P64/'Milk production'!AF64))+(O61*('Milk production'!Q64/'Milk production'!AF64))+(P61*('Milk production'!R64/'Milk production'!AF64))+(Q61*('Milk production'!S64/'Milk production'!AF64))+(S61*('Milk production'!U64/'Milk production'!AF64))+(T61*('Milk production'!V64/'Milk production'!AF64))+(U61*('Milk production'!W64/'Milk production'!AF64))+(V61*('Milk production'!X64/'Milk production'!AF64))+(W61*('Milk production'!Y64/'Milk production'!AF64))+(X61*('Milk production'!Z64/'Milk production'!AF64))+(Y61*('Milk production'!AA64/'Milk production'!AF64))+(Z61*('Milk production'!AB64/'Milk production'!AF64))+(AA61*('Milk production'!AC64/'Milk production'!AF64))+(AB61*('Milk production'!AD64/'Milk production'!AF64))</f>
        <v>4.171837650630989</v>
      </c>
      <c r="D61" s="131">
        <f>AVERAGE(C50:C61)</f>
        <v>4.04183902740786</v>
      </c>
      <c r="E61" s="131">
        <v>4.29</v>
      </c>
      <c r="F61" s="131">
        <v>4.095</v>
      </c>
      <c r="G61" s="131">
        <v>4.18</v>
      </c>
      <c r="H61" s="131">
        <v>4.53</v>
      </c>
      <c r="I61" s="131">
        <v>3.88</v>
      </c>
      <c r="J61" s="131">
        <v>4.16</v>
      </c>
      <c r="K61" s="131">
        <v>4.33</v>
      </c>
      <c r="L61" s="2"/>
      <c r="M61" s="131">
        <v>3.74</v>
      </c>
      <c r="N61" s="131">
        <v>4.39</v>
      </c>
      <c r="O61" s="131">
        <v>4.22</v>
      </c>
      <c r="P61" s="131">
        <v>4.33</v>
      </c>
      <c r="Q61" s="131">
        <v>4.27</v>
      </c>
      <c r="R61" s="2"/>
      <c r="S61" s="131">
        <v>3.99</v>
      </c>
      <c r="T61" s="131">
        <v>4.34</v>
      </c>
      <c r="U61" s="131">
        <v>3.92</v>
      </c>
      <c r="V61" s="131">
        <v>3.702</v>
      </c>
      <c r="W61" s="131">
        <v>3.87</v>
      </c>
      <c r="X61" s="131">
        <v>3.98</v>
      </c>
      <c r="Y61" s="131">
        <v>4.12</v>
      </c>
      <c r="Z61" s="131">
        <v>4.07</v>
      </c>
      <c r="AA61" s="131">
        <v>4.25</v>
      </c>
      <c r="AB61" s="131">
        <v>3.76</v>
      </c>
      <c r="AC61" s="2"/>
      <c r="AD61" s="131"/>
      <c r="AE61" s="2"/>
      <c r="AF61" s="2"/>
      <c r="AG61" s="2"/>
      <c r="AH61" s="2"/>
      <c r="AI61" s="131">
        <v>3.86</v>
      </c>
      <c r="AJ61" s="131">
        <v>4</v>
      </c>
      <c r="AK61" s="131">
        <v>4</v>
      </c>
      <c r="AL61" s="131">
        <v>4.37</v>
      </c>
      <c r="AM61" s="131">
        <v>4.4</v>
      </c>
      <c r="AN61" s="131">
        <v>4.3</v>
      </c>
    </row>
    <row r="62" ht="15" customHeight="1">
      <c r="A62" s="130">
        <v>40878</v>
      </c>
      <c r="B62" s="87">
        <f>('Dairy commodity prices'!D61)</f>
        <v>3590</v>
      </c>
      <c r="C62" s="131">
        <f>(E62*('Milk production'!G65/'Milk production'!AF65))+(F62*('Milk production'!H65/'Milk production'!AF65))+(G62*('Milk production'!I65/'Milk production'!AF65))+(H62*('Milk production'!J65/'Milk production'!AF65))+(I62*('Milk production'!K65/'Milk production'!AF65))+(J62*('Milk production'!L65/'Milk production'!AF65))+(K62*('Milk production'!M65/'Milk production'!AF65))+(M62*('Milk production'!O65/'Milk production'!AF65))+(N62*('Milk production'!P65/'Milk production'!AF65))+(O62*('Milk production'!Q65/'Milk production'!AF65))+(P62*('Milk production'!R65/'Milk production'!AF65))+(Q62*('Milk production'!S65/'Milk production'!AF65))+(S62*('Milk production'!U65/'Milk production'!AF65))+(T62*('Milk production'!V65/'Milk production'!AF65))+(U62*('Milk production'!W65/'Milk production'!AF65))+(V62*('Milk production'!X65/'Milk production'!AF65))+(W62*('Milk production'!Y65/'Milk production'!AF65))+(X62*('Milk production'!Z65/'Milk production'!AF65))+(Y62*('Milk production'!AA65/'Milk production'!AF65))+(Z62*('Milk production'!AB65/'Milk production'!AF65))+(AA62*('Milk production'!AC65/'Milk production'!AF65))+(AB62*('Milk production'!AD65/'Milk production'!AF65))</f>
        <v>4.165812852917452</v>
      </c>
      <c r="D62" s="131">
        <f>AVERAGE(C51:C62)</f>
        <v>4.035691599971784</v>
      </c>
      <c r="E62" s="131">
        <v>4.27</v>
      </c>
      <c r="F62" s="131">
        <v>4.1</v>
      </c>
      <c r="G62" s="131">
        <v>4.2</v>
      </c>
      <c r="H62" s="131">
        <v>4.53</v>
      </c>
      <c r="I62" s="131">
        <v>3.88</v>
      </c>
      <c r="J62" s="131">
        <v>4.14</v>
      </c>
      <c r="K62" s="131">
        <v>4.15</v>
      </c>
      <c r="L62" s="2"/>
      <c r="M62" s="131">
        <v>3.781</v>
      </c>
      <c r="N62" s="131">
        <v>4.34</v>
      </c>
      <c r="O62" s="131">
        <v>4.22</v>
      </c>
      <c r="P62" s="131">
        <v>4.34</v>
      </c>
      <c r="Q62" s="131">
        <v>4.22</v>
      </c>
      <c r="R62" s="2"/>
      <c r="S62" s="131">
        <v>4</v>
      </c>
      <c r="T62" s="131">
        <v>4.32</v>
      </c>
      <c r="U62" s="131">
        <v>3.86</v>
      </c>
      <c r="V62" s="131">
        <v>3.687</v>
      </c>
      <c r="W62" s="131">
        <v>3.84</v>
      </c>
      <c r="X62" s="131">
        <v>3.95</v>
      </c>
      <c r="Y62" s="131">
        <v>4.07</v>
      </c>
      <c r="Z62" s="131">
        <v>4.06</v>
      </c>
      <c r="AA62" s="131">
        <v>4.26</v>
      </c>
      <c r="AB62" s="131">
        <v>3.75</v>
      </c>
      <c r="AC62" s="2"/>
      <c r="AD62" s="131"/>
      <c r="AE62" s="2"/>
      <c r="AF62" s="2"/>
      <c r="AG62" s="2"/>
      <c r="AH62" s="2"/>
      <c r="AI62" s="131">
        <v>3.89</v>
      </c>
      <c r="AJ62" s="131">
        <v>4.1</v>
      </c>
      <c r="AK62" s="131">
        <v>4</v>
      </c>
      <c r="AL62" s="131">
        <v>4.26</v>
      </c>
      <c r="AM62" s="131">
        <v>4.34</v>
      </c>
      <c r="AN62" s="131">
        <v>4.27</v>
      </c>
    </row>
    <row r="63" ht="15" customHeight="1">
      <c r="A63" s="130">
        <v>40909</v>
      </c>
      <c r="B63" s="87">
        <f>('Dairy commodity prices'!D62)</f>
        <v>3500</v>
      </c>
      <c r="C63" s="131">
        <f>(E63*('Milk production'!G66/'Milk production'!AF66))+(F63*('Milk production'!H66/'Milk production'!AF66))+(G63*('Milk production'!I66/'Milk production'!AF66))+(H63*('Milk production'!J66/'Milk production'!AF66))+(I63*('Milk production'!K66/'Milk production'!AF66))+(J63*('Milk production'!L66/'Milk production'!AF66))+(K63*('Milk production'!M66/'Milk production'!AF66))+(M63*('Milk production'!O66/'Milk production'!AF66))+(N63*('Milk production'!P66/'Milk production'!AF66))+(O63*('Milk production'!Q66/'Milk production'!AF66))+(P63*('Milk production'!R66/'Milk production'!AF66))+(Q63*('Milk production'!S66/'Milk production'!AF66))+(S63*('Milk production'!U66/'Milk production'!AF66))+(T63*('Milk production'!V66/'Milk production'!AF66))+(U63*('Milk production'!W66/'Milk production'!AF66))+(V63*('Milk production'!X66/'Milk production'!AF66))+(W63*('Milk production'!Y66/'Milk production'!AF66))+(X63*('Milk production'!Z66/'Milk production'!AF66))+(Y63*('Milk production'!AA66/'Milk production'!AF66))+(Z63*('Milk production'!AB66/'Milk production'!AF66))+(AA63*('Milk production'!AC66/'Milk production'!AF66))+(AB63*('Milk production'!AD66/'Milk production'!AF66))</f>
        <v>4.124019078565064</v>
      </c>
      <c r="D63" s="131">
        <f>AVERAGE(C52:C63)</f>
        <v>4.033148814281165</v>
      </c>
      <c r="E63" s="131">
        <v>4.22</v>
      </c>
      <c r="F63" s="131">
        <v>4.049</v>
      </c>
      <c r="G63" s="131">
        <v>4.14</v>
      </c>
      <c r="H63" s="131">
        <v>4.48</v>
      </c>
      <c r="I63" s="131">
        <v>3.86</v>
      </c>
      <c r="J63" s="131">
        <v>4.1</v>
      </c>
      <c r="K63" s="131">
        <v>3.98</v>
      </c>
      <c r="L63" s="2"/>
      <c r="M63" s="131">
        <v>3.76</v>
      </c>
      <c r="N63" s="131">
        <v>4.33</v>
      </c>
      <c r="O63" s="131">
        <v>4.17</v>
      </c>
      <c r="P63" s="131">
        <v>4.27</v>
      </c>
      <c r="Q63" s="131">
        <v>4.22</v>
      </c>
      <c r="R63" s="2"/>
      <c r="S63" s="131">
        <v>3.96</v>
      </c>
      <c r="T63" s="131">
        <v>4.32</v>
      </c>
      <c r="U63" s="131">
        <v>3.81</v>
      </c>
      <c r="V63" s="131">
        <v>3.65</v>
      </c>
      <c r="W63" s="131">
        <v>3.84</v>
      </c>
      <c r="X63" s="131">
        <v>3.89</v>
      </c>
      <c r="Y63" s="131">
        <v>4.09</v>
      </c>
      <c r="Z63" s="131">
        <v>4.04</v>
      </c>
      <c r="AA63" s="131">
        <v>4.27</v>
      </c>
      <c r="AB63" s="131">
        <v>3.74</v>
      </c>
      <c r="AC63" s="2"/>
      <c r="AD63" s="131"/>
      <c r="AE63" s="2"/>
      <c r="AF63" s="2"/>
      <c r="AG63" s="2"/>
      <c r="AH63" s="2"/>
      <c r="AI63" s="131">
        <v>3.92</v>
      </c>
      <c r="AJ63" s="131">
        <v>4</v>
      </c>
      <c r="AK63" s="131">
        <v>4</v>
      </c>
      <c r="AL63" s="131">
        <v>4.24</v>
      </c>
      <c r="AM63" s="131">
        <v>4.25</v>
      </c>
      <c r="AN63" s="131">
        <v>4.22</v>
      </c>
    </row>
    <row r="64" ht="15" customHeight="1">
      <c r="A64" s="130">
        <v>40940</v>
      </c>
      <c r="B64" s="87">
        <f>('Dairy commodity prices'!D63)</f>
        <v>3365</v>
      </c>
      <c r="C64" s="131">
        <f>(E64*('Milk production'!G67/'Milk production'!AF67))+(F64*('Milk production'!H67/'Milk production'!AF67))+(G64*('Milk production'!I67/'Milk production'!AF67))+(H64*('Milk production'!J67/'Milk production'!AF67))+(I64*('Milk production'!K67/'Milk production'!AF67))+(J64*('Milk production'!L67/'Milk production'!AF67))+(K64*('Milk production'!M67/'Milk production'!AF67))+(M64*('Milk production'!O67/'Milk production'!AF67))+(N64*('Milk production'!P67/'Milk production'!AF67))+(O64*('Milk production'!Q67/'Milk production'!AF67))+(P64*('Milk production'!R67/'Milk production'!AF67))+(Q64*('Milk production'!S67/'Milk production'!AF67))+(S64*('Milk production'!U67/'Milk production'!AF67))+(T64*('Milk production'!V67/'Milk production'!AF67))+(U64*('Milk production'!W67/'Milk production'!AF67))+(V64*('Milk production'!X67/'Milk production'!AF67))+(W64*('Milk production'!Y67/'Milk production'!AF67))+(X64*('Milk production'!Z67/'Milk production'!AF67))+(Y64*('Milk production'!AA67/'Milk production'!AF67))+(Z64*('Milk production'!AB67/'Milk production'!AF67))+(AA64*('Milk production'!AC67/'Milk production'!AF67))+(AB64*('Milk production'!AD67/'Milk production'!AF67))</f>
        <v>4.16645289975988</v>
      </c>
      <c r="D64" s="131">
        <f>AVERAGE(C53:C64)</f>
        <v>4.037059075797729</v>
      </c>
      <c r="E64" s="131">
        <v>4.28</v>
      </c>
      <c r="F64" s="131">
        <v>4.112</v>
      </c>
      <c r="G64" s="131">
        <v>4.13</v>
      </c>
      <c r="H64" s="131">
        <v>4.59</v>
      </c>
      <c r="I64" s="131">
        <v>3.82</v>
      </c>
      <c r="J64" s="131">
        <v>4.15</v>
      </c>
      <c r="K64" s="131">
        <v>4.06</v>
      </c>
      <c r="L64" s="2"/>
      <c r="M64" s="131">
        <v>3.753</v>
      </c>
      <c r="N64" s="131">
        <v>4.37</v>
      </c>
      <c r="O64" s="131">
        <v>4.27</v>
      </c>
      <c r="P64" s="131">
        <v>4.34</v>
      </c>
      <c r="Q64" s="131">
        <v>4.28</v>
      </c>
      <c r="R64" s="2"/>
      <c r="S64" s="131">
        <v>4.02</v>
      </c>
      <c r="T64" s="131">
        <v>4.33</v>
      </c>
      <c r="U64" s="131">
        <v>3.8</v>
      </c>
      <c r="V64" s="131">
        <v>3.696</v>
      </c>
      <c r="W64" s="131">
        <v>3.87</v>
      </c>
      <c r="X64" s="131">
        <v>3.9</v>
      </c>
      <c r="Y64" s="131">
        <v>4.09</v>
      </c>
      <c r="Z64" s="131">
        <v>4.05</v>
      </c>
      <c r="AA64" s="131">
        <v>4.29</v>
      </c>
      <c r="AB64" s="131">
        <v>3.77</v>
      </c>
      <c r="AC64" s="2"/>
      <c r="AD64" s="131"/>
      <c r="AE64" s="2"/>
      <c r="AF64" s="2"/>
      <c r="AG64" s="2"/>
      <c r="AH64" s="2"/>
      <c r="AI64" s="131">
        <v>3.89</v>
      </c>
      <c r="AJ64" s="131">
        <v>4</v>
      </c>
      <c r="AK64" s="131">
        <v>4</v>
      </c>
      <c r="AL64" s="131">
        <v>4.29</v>
      </c>
      <c r="AM64" s="131">
        <v>4.3</v>
      </c>
      <c r="AN64" s="131">
        <v>4.32</v>
      </c>
    </row>
    <row r="65" ht="15" customHeight="1">
      <c r="A65" s="130">
        <v>40969</v>
      </c>
      <c r="B65" s="87">
        <f>('Dairy commodity prices'!D64)</f>
        <v>3173</v>
      </c>
      <c r="C65" s="131">
        <f>(E65*('Milk production'!G68/'Milk production'!AF68))+(F65*('Milk production'!H68/'Milk production'!AF68))+(G65*('Milk production'!I68/'Milk production'!AF68))+(H65*('Milk production'!J68/'Milk production'!AF68))+(I65*('Milk production'!K68/'Milk production'!AF68))+(J65*('Milk production'!L68/'Milk production'!AF68))+(K65*('Milk production'!M68/'Milk production'!AF68))+(M65*('Milk production'!O68/'Milk production'!AF68))+(N65*('Milk production'!P68/'Milk production'!AF68))+(O65*('Milk production'!Q68/'Milk production'!AF68))+(P65*('Milk production'!R68/'Milk production'!AF68))+(Q65*('Milk production'!S68/'Milk production'!AF68))+(S65*('Milk production'!U68/'Milk production'!AF68))+(T65*('Milk production'!V68/'Milk production'!AF68))+(U65*('Milk production'!W68/'Milk production'!AF68))+(V65*('Milk production'!X68/'Milk production'!AF68))+(W65*('Milk production'!Y68/'Milk production'!AF68))+(X65*('Milk production'!Z68/'Milk production'!AF68))+(Y65*('Milk production'!AA68/'Milk production'!AF68))+(Z65*('Milk production'!AB68/'Milk production'!AF68))+(AA65*('Milk production'!AC68/'Milk production'!AF68))+(AB65*('Milk production'!AD68/'Milk production'!AF68))</f>
        <v>4.078999403409798</v>
      </c>
      <c r="D65" s="131">
        <f>AVERAGE(C54:C65)</f>
        <v>4.035554339115762</v>
      </c>
      <c r="E65" s="131">
        <v>4.17</v>
      </c>
      <c r="F65" s="131">
        <v>3.997</v>
      </c>
      <c r="G65" s="131">
        <v>4.1</v>
      </c>
      <c r="H65" s="131">
        <v>4.46</v>
      </c>
      <c r="I65" s="131">
        <v>3.78</v>
      </c>
      <c r="J65" s="131">
        <v>4.1</v>
      </c>
      <c r="K65" s="131">
        <v>3.99</v>
      </c>
      <c r="L65" s="2"/>
      <c r="M65" s="131">
        <v>3.673</v>
      </c>
      <c r="N65" s="131">
        <v>4.3</v>
      </c>
      <c r="O65" s="131">
        <v>4.15</v>
      </c>
      <c r="P65" s="131">
        <v>4.22</v>
      </c>
      <c r="Q65" s="131">
        <v>4.22</v>
      </c>
      <c r="R65" s="2"/>
      <c r="S65" s="131">
        <v>3.92</v>
      </c>
      <c r="T65" s="131">
        <v>4.32</v>
      </c>
      <c r="U65" s="131">
        <v>3.77</v>
      </c>
      <c r="V65" s="131">
        <v>3.632</v>
      </c>
      <c r="W65" s="131">
        <v>3.84</v>
      </c>
      <c r="X65" s="131">
        <v>3.86</v>
      </c>
      <c r="Y65" s="131">
        <v>3.99</v>
      </c>
      <c r="Z65" s="131">
        <v>3.96</v>
      </c>
      <c r="AA65" s="131">
        <v>4.21</v>
      </c>
      <c r="AB65" s="131">
        <v>3.71</v>
      </c>
      <c r="AC65" s="2"/>
      <c r="AD65" s="131"/>
      <c r="AE65" s="2"/>
      <c r="AF65" s="2"/>
      <c r="AG65" s="2"/>
      <c r="AH65" s="2"/>
      <c r="AI65" s="131">
        <v>3.84</v>
      </c>
      <c r="AJ65" s="131">
        <v>4.1</v>
      </c>
      <c r="AK65" s="131">
        <v>4</v>
      </c>
      <c r="AL65" s="131">
        <v>4.21</v>
      </c>
      <c r="AM65" s="131">
        <v>4.21</v>
      </c>
      <c r="AN65" s="131">
        <v>4.2</v>
      </c>
    </row>
    <row r="66" ht="15" customHeight="1">
      <c r="A66" s="130">
        <v>41000</v>
      </c>
      <c r="B66" s="87">
        <f>('Dairy commodity prices'!D65)</f>
        <v>2858</v>
      </c>
      <c r="C66" s="131">
        <f>(E66*('Milk production'!G69/'Milk production'!AF69))+(F66*('Milk production'!H69/'Milk production'!AF69))+(G66*('Milk production'!I69/'Milk production'!AF69))+(H66*('Milk production'!J69/'Milk production'!AF69))+(I66*('Milk production'!K69/'Milk production'!AF69))+(J66*('Milk production'!L69/'Milk production'!AF69))+(K66*('Milk production'!M69/'Milk production'!AF69))+(M66*('Milk production'!O69/'Milk production'!AF69))+(N66*('Milk production'!P69/'Milk production'!AF69))+(O66*('Milk production'!Q69/'Milk production'!AF69))+(P66*('Milk production'!R69/'Milk production'!AF69))+(Q66*('Milk production'!S69/'Milk production'!AF69))+(S66*('Milk production'!U69/'Milk production'!AF69))+(T66*('Milk production'!V69/'Milk production'!AF69))+(U66*('Milk production'!W69/'Milk production'!AF69))+(V66*('Milk production'!X69/'Milk production'!AF69))+(W66*('Milk production'!Y69/'Milk production'!AF69))+(X66*('Milk production'!Z69/'Milk production'!AF69))+(Y66*('Milk production'!AA69/'Milk production'!AF69))+(Z66*('Milk production'!AB69/'Milk production'!AF69))+(AA66*('Milk production'!AC69/'Milk production'!AF69))+(AB66*('Milk production'!AD69/'Milk production'!AF69))</f>
        <v>4.032535354308545</v>
      </c>
      <c r="D66" s="131">
        <f>AVERAGE(C55:C66)</f>
        <v>4.038770647544006</v>
      </c>
      <c r="E66" s="131">
        <v>4.15</v>
      </c>
      <c r="F66" s="131">
        <v>3.931</v>
      </c>
      <c r="G66" s="131">
        <v>4.06</v>
      </c>
      <c r="H66" s="131">
        <v>4.43</v>
      </c>
      <c r="I66" s="131">
        <v>3.76</v>
      </c>
      <c r="J66" s="131">
        <v>4.06</v>
      </c>
      <c r="K66" s="131">
        <v>3.81</v>
      </c>
      <c r="L66" s="2"/>
      <c r="M66" s="131">
        <v>3.673</v>
      </c>
      <c r="N66" s="131">
        <v>4.28</v>
      </c>
      <c r="O66" s="131">
        <v>4.12</v>
      </c>
      <c r="P66" s="131">
        <v>4.19</v>
      </c>
      <c r="Q66" s="131">
        <v>4.23</v>
      </c>
      <c r="R66" s="2"/>
      <c r="S66" s="131">
        <v>3.87</v>
      </c>
      <c r="T66" s="131">
        <v>4.3</v>
      </c>
      <c r="U66" s="131">
        <v>3.75</v>
      </c>
      <c r="V66" s="131">
        <v>3.597</v>
      </c>
      <c r="W66" s="131">
        <v>3.77</v>
      </c>
      <c r="X66" s="131">
        <v>3.73</v>
      </c>
      <c r="Y66" s="131">
        <v>3.89</v>
      </c>
      <c r="Z66" s="131">
        <v>3.94</v>
      </c>
      <c r="AA66" s="131">
        <v>4.21</v>
      </c>
      <c r="AB66" s="131">
        <v>3.65</v>
      </c>
      <c r="AC66" s="2"/>
      <c r="AD66" s="131"/>
      <c r="AE66" s="2"/>
      <c r="AF66" s="2"/>
      <c r="AG66" s="2"/>
      <c r="AH66" s="2"/>
      <c r="AI66" s="131">
        <v>3.65</v>
      </c>
      <c r="AJ66" s="131">
        <v>4.1</v>
      </c>
      <c r="AK66" s="131">
        <v>4</v>
      </c>
      <c r="AL66" s="131">
        <v>4.12</v>
      </c>
      <c r="AM66" s="131">
        <v>4.16</v>
      </c>
      <c r="AN66" s="131">
        <v>4.18</v>
      </c>
    </row>
    <row r="67" ht="15" customHeight="1">
      <c r="A67" s="130">
        <v>41030</v>
      </c>
      <c r="B67" s="87">
        <f>('Dairy commodity prices'!D66)</f>
        <v>2605</v>
      </c>
      <c r="C67" s="131">
        <f>(E67*('Milk production'!G70/'Milk production'!AF70))+(F67*('Milk production'!H70/'Milk production'!AF70))+(G67*('Milk production'!I70/'Milk production'!AF70))+(H67*('Milk production'!J70/'Milk production'!AF70))+(I67*('Milk production'!K70/'Milk production'!AF70))+(J67*('Milk production'!L70/'Milk production'!AF70))+(K67*('Milk production'!M70/'Milk production'!AF70))+(M67*('Milk production'!O70/'Milk production'!AF70))+(N67*('Milk production'!P70/'Milk production'!AF70))+(O67*('Milk production'!Q70/'Milk production'!AF70))+(P67*('Milk production'!R70/'Milk production'!AF70))+(Q67*('Milk production'!S70/'Milk production'!AF70))+(S67*('Milk production'!U70/'Milk production'!AF70))+(T67*('Milk production'!V70/'Milk production'!AF70))+(U67*('Milk production'!W70/'Milk production'!AF70))+(V67*('Milk production'!X70/'Milk production'!AF70))+(W67*('Milk production'!Y70/'Milk production'!AF70))+(X67*('Milk production'!Z70/'Milk production'!AF70))+(Y67*('Milk production'!AA70/'Milk production'!AF70))+(Z67*('Milk production'!AB70/'Milk production'!AF70))+(AA67*('Milk production'!AC70/'Milk production'!AF70))+(AB67*('Milk production'!AD70/'Milk production'!AF70))</f>
        <v>3.94676241432002</v>
      </c>
      <c r="D67" s="131">
        <f>AVERAGE(C56:C67)</f>
        <v>4.041148744888695</v>
      </c>
      <c r="E67" s="131">
        <v>4.04</v>
      </c>
      <c r="F67" s="131">
        <v>3.891</v>
      </c>
      <c r="G67" s="131">
        <v>3.97</v>
      </c>
      <c r="H67" s="131">
        <v>4.32</v>
      </c>
      <c r="I67" s="131">
        <v>3.72</v>
      </c>
      <c r="J67" s="131">
        <v>3.94</v>
      </c>
      <c r="K67" s="131">
        <v>3.75</v>
      </c>
      <c r="L67" s="2"/>
      <c r="M67" s="131">
        <v>3.627</v>
      </c>
      <c r="N67" s="131">
        <v>4.2</v>
      </c>
      <c r="O67" s="131">
        <v>4.03</v>
      </c>
      <c r="P67" s="131">
        <v>4.11</v>
      </c>
      <c r="Q67" s="131">
        <v>4.2</v>
      </c>
      <c r="R67" s="2"/>
      <c r="S67" s="131">
        <v>3.76</v>
      </c>
      <c r="T67" s="131">
        <v>4.27</v>
      </c>
      <c r="U67" s="131">
        <v>3.74</v>
      </c>
      <c r="V67" s="131">
        <v>3.574</v>
      </c>
      <c r="W67" s="131">
        <v>3.72</v>
      </c>
      <c r="X67" s="131">
        <v>3.62</v>
      </c>
      <c r="Y67" s="131">
        <v>3.82</v>
      </c>
      <c r="Z67" s="131">
        <v>3.87</v>
      </c>
      <c r="AA67" s="131">
        <v>4.16</v>
      </c>
      <c r="AB67" s="131">
        <v>3.64</v>
      </c>
      <c r="AC67" s="2"/>
      <c r="AD67" s="131"/>
      <c r="AE67" s="2"/>
      <c r="AF67" s="2"/>
      <c r="AG67" s="2"/>
      <c r="AH67" s="2"/>
      <c r="AI67" s="131">
        <v>3.56</v>
      </c>
      <c r="AJ67" s="131">
        <v>4</v>
      </c>
      <c r="AK67" s="131">
        <v>4</v>
      </c>
      <c r="AL67" s="131">
        <v>4.06</v>
      </c>
      <c r="AM67" s="131">
        <v>4.02</v>
      </c>
      <c r="AN67" s="131">
        <v>4.08</v>
      </c>
    </row>
    <row r="68" ht="15" customHeight="1">
      <c r="A68" s="130">
        <v>41061</v>
      </c>
      <c r="B68" s="87">
        <f>('Dairy commodity prices'!D67)</f>
        <v>2702</v>
      </c>
      <c r="C68" s="131">
        <f>(E68*('Milk production'!G71/'Milk production'!AF71))+(F68*('Milk production'!H71/'Milk production'!AF71))+(G68*('Milk production'!I71/'Milk production'!AF71))+(H68*('Milk production'!J71/'Milk production'!AF71))+(I68*('Milk production'!K71/'Milk production'!AF71))+(J68*('Milk production'!L71/'Milk production'!AF71))+(K68*('Milk production'!M71/'Milk production'!AF71))+(M68*('Milk production'!O71/'Milk production'!AF71))+(N68*('Milk production'!P71/'Milk production'!AF71))+(O68*('Milk production'!Q71/'Milk production'!AF71))+(P68*('Milk production'!R71/'Milk production'!AF71))+(Q68*('Milk production'!S71/'Milk production'!AF71))+(S68*('Milk production'!U71/'Milk production'!AF71))+(T68*('Milk production'!V71/'Milk production'!AF71))+(U68*('Milk production'!W71/'Milk production'!AF71))+(V68*('Milk production'!X71/'Milk production'!AF71))+(W68*('Milk production'!Y71/'Milk production'!AF71))+(X68*('Milk production'!Z71/'Milk production'!AF71))+(Y68*('Milk production'!AA71/'Milk production'!AF71))+(Z68*('Milk production'!AB71/'Milk production'!AF71))+(AA68*('Milk production'!AC71/'Milk production'!AF71))+(AB68*('Milk production'!AD71/'Milk production'!AF71))</f>
        <v>3.896632657376131</v>
      </c>
      <c r="D68" s="131">
        <f>AVERAGE(C57:C68)</f>
        <v>4.040848796281723</v>
      </c>
      <c r="E68" s="131">
        <v>3.99</v>
      </c>
      <c r="F68" s="131">
        <v>3.851</v>
      </c>
      <c r="G68" s="131">
        <v>3.93</v>
      </c>
      <c r="H68" s="131">
        <v>4.25</v>
      </c>
      <c r="I68" s="131">
        <v>3.65</v>
      </c>
      <c r="J68" s="131">
        <v>3.91</v>
      </c>
      <c r="K68" s="131">
        <v>3.76</v>
      </c>
      <c r="L68" s="2"/>
      <c r="M68" s="131">
        <v>3.598</v>
      </c>
      <c r="N68" s="131">
        <v>4.14</v>
      </c>
      <c r="O68" s="131">
        <v>3.95</v>
      </c>
      <c r="P68" s="131">
        <v>4.09</v>
      </c>
      <c r="Q68" s="131">
        <v>4.14</v>
      </c>
      <c r="R68" s="2"/>
      <c r="S68" s="131">
        <v>3.71</v>
      </c>
      <c r="T68" s="131">
        <v>4.21</v>
      </c>
      <c r="U68" s="131">
        <v>3.72</v>
      </c>
      <c r="V68" s="131">
        <v>3.497</v>
      </c>
      <c r="W68" s="131">
        <v>3.7</v>
      </c>
      <c r="X68" s="131">
        <v>3.67</v>
      </c>
      <c r="Y68" s="131">
        <v>3.75</v>
      </c>
      <c r="Z68" s="131">
        <v>3.81</v>
      </c>
      <c r="AA68" s="131">
        <v>4.09</v>
      </c>
      <c r="AB68" s="131">
        <v>3.62</v>
      </c>
      <c r="AC68" s="2"/>
      <c r="AD68" s="131"/>
      <c r="AE68" s="2"/>
      <c r="AF68" s="2"/>
      <c r="AG68" s="2"/>
      <c r="AH68" s="2"/>
      <c r="AI68" s="131">
        <v>3.5</v>
      </c>
      <c r="AJ68" s="131">
        <v>3.9</v>
      </c>
      <c r="AK68" s="131">
        <v>4</v>
      </c>
      <c r="AL68" s="131">
        <v>4.02</v>
      </c>
      <c r="AM68" s="131">
        <v>3.97</v>
      </c>
      <c r="AN68" s="131">
        <v>4</v>
      </c>
    </row>
    <row r="69" ht="15" customHeight="1">
      <c r="A69" s="130">
        <v>41091</v>
      </c>
      <c r="B69" s="87">
        <f>('Dairy commodity prices'!D68)</f>
        <v>2749</v>
      </c>
      <c r="C69" s="131">
        <f>(E69*('Milk production'!G72/'Milk production'!AF72))+(F69*('Milk production'!H72/'Milk production'!AF72))+(G69*('Milk production'!I72/'Milk production'!AF72))+(H69*('Milk production'!J72/'Milk production'!AF72))+(I69*('Milk production'!K72/'Milk production'!AF72))+(J69*('Milk production'!L72/'Milk production'!AF72))+(K69*('Milk production'!M72/'Milk production'!AF72))+(M69*('Milk production'!O72/'Milk production'!AF72))+(N69*('Milk production'!P72/'Milk production'!AF72))+(O69*('Milk production'!Q72/'Milk production'!AF72))+(P69*('Milk production'!R72/'Milk production'!AF72))+(Q69*('Milk production'!S72/'Milk production'!AF72))+(S69*('Milk production'!U72/'Milk production'!AF72))+(T69*('Milk production'!V72/'Milk production'!AF72))+(U69*('Milk production'!W72/'Milk production'!AF72))+(V69*('Milk production'!X72/'Milk production'!AF72))+(W69*('Milk production'!Y72/'Milk production'!AF72))+(X69*('Milk production'!Z72/'Milk production'!AF72))+(Y69*('Milk production'!AA72/'Milk production'!AF72))+(Z69*('Milk production'!AB72/'Milk production'!AF72))+(AA69*('Milk production'!AC72/'Milk production'!AF72))+(AB69*('Milk production'!AD72/'Milk production'!AF72))</f>
        <v>3.884571727441168</v>
      </c>
      <c r="D69" s="131">
        <f>AVERAGE(C58:C69)</f>
        <v>4.039942526035291</v>
      </c>
      <c r="E69" s="131">
        <v>3.96</v>
      </c>
      <c r="F69" s="131">
        <v>3.856</v>
      </c>
      <c r="G69" s="131">
        <v>3.94</v>
      </c>
      <c r="H69" s="131">
        <v>4.2</v>
      </c>
      <c r="I69" s="131">
        <v>3.69</v>
      </c>
      <c r="J69" s="131">
        <v>3.87</v>
      </c>
      <c r="K69" s="131">
        <v>3.85</v>
      </c>
      <c r="L69" s="2"/>
      <c r="M69" s="131">
        <v>3.585</v>
      </c>
      <c r="N69" s="131">
        <v>4.12</v>
      </c>
      <c r="O69" s="131">
        <v>3.92</v>
      </c>
      <c r="P69" s="131">
        <v>4.05</v>
      </c>
      <c r="Q69" s="131">
        <v>4.1</v>
      </c>
      <c r="R69" s="2"/>
      <c r="S69" s="131">
        <v>3.69</v>
      </c>
      <c r="T69" s="131">
        <v>4.16</v>
      </c>
      <c r="U69" s="131">
        <v>3.7</v>
      </c>
      <c r="V69" s="131">
        <v>3.546</v>
      </c>
      <c r="W69" s="131">
        <v>3.64</v>
      </c>
      <c r="X69" s="131">
        <v>3.62</v>
      </c>
      <c r="Y69" s="131">
        <v>3.66</v>
      </c>
      <c r="Z69" s="131">
        <v>3.73</v>
      </c>
      <c r="AA69" s="131">
        <v>4.02</v>
      </c>
      <c r="AB69" s="131">
        <v>3.62</v>
      </c>
      <c r="AC69" s="2"/>
      <c r="AD69" s="131"/>
      <c r="AE69" s="2"/>
      <c r="AF69" s="2"/>
      <c r="AG69" s="2"/>
      <c r="AH69" s="2"/>
      <c r="AI69" s="131">
        <v>3.49</v>
      </c>
      <c r="AJ69" s="131">
        <v>3.9</v>
      </c>
      <c r="AK69" s="131">
        <v>4</v>
      </c>
      <c r="AL69" s="131">
        <v>4.02</v>
      </c>
      <c r="AM69" s="131">
        <v>3.97</v>
      </c>
      <c r="AN69" s="131">
        <v>3.98</v>
      </c>
    </row>
    <row r="70" ht="15" customHeight="1">
      <c r="A70" s="130">
        <v>41122</v>
      </c>
      <c r="B70" s="87">
        <f>('Dairy commodity prices'!D69)</f>
        <v>2878</v>
      </c>
      <c r="C70" s="131">
        <f>(E70*('Milk production'!G73/'Milk production'!AF73))+(F70*('Milk production'!H73/'Milk production'!AF73))+(G70*('Milk production'!I73/'Milk production'!AF73))+(H70*('Milk production'!J73/'Milk production'!AF73))+(I70*('Milk production'!K73/'Milk production'!AF73))+(J70*('Milk production'!L73/'Milk production'!AF73))+(K70*('Milk production'!M73/'Milk production'!AF73))+(M70*('Milk production'!O73/'Milk production'!AF73))+(N70*('Milk production'!P73/'Milk production'!AF73))+(O70*('Milk production'!Q73/'Milk production'!AF73))+(P70*('Milk production'!R73/'Milk production'!AF73))+(Q70*('Milk production'!S73/'Milk production'!AF73))+(S70*('Milk production'!U73/'Milk production'!AF73))+(T70*('Milk production'!V73/'Milk production'!AF73))+(U70*('Milk production'!W73/'Milk production'!AF73))+(V70*('Milk production'!X73/'Milk production'!AF73))+(W70*('Milk production'!Y73/'Milk production'!AF73))+(X70*('Milk production'!Z73/'Milk production'!AF73))+(Y70*('Milk production'!AA73/'Milk production'!AF73))+(Z70*('Milk production'!AB73/'Milk production'!AF73))+(AA70*('Milk production'!AC73/'Milk production'!AF73))+(AB70*('Milk production'!AD73/'Milk production'!AF73))</f>
        <v>3.899485360401301</v>
      </c>
      <c r="D70" s="131">
        <f>AVERAGE(C59:C70)</f>
        <v>4.037825001109376</v>
      </c>
      <c r="E70" s="131">
        <v>3.97</v>
      </c>
      <c r="F70" s="131">
        <v>3.855</v>
      </c>
      <c r="G70" s="131">
        <v>4</v>
      </c>
      <c r="H70" s="131">
        <v>4.21</v>
      </c>
      <c r="I70" s="131">
        <v>3.72</v>
      </c>
      <c r="J70" s="131">
        <v>3.88</v>
      </c>
      <c r="K70" s="131">
        <v>3.94</v>
      </c>
      <c r="L70" s="2"/>
      <c r="M70" s="131">
        <v>3.576</v>
      </c>
      <c r="N70" s="131">
        <v>4.16</v>
      </c>
      <c r="O70" s="131">
        <v>3.92</v>
      </c>
      <c r="P70" s="131">
        <v>4.08</v>
      </c>
      <c r="Q70" s="131">
        <v>4.11</v>
      </c>
      <c r="R70" s="2"/>
      <c r="S70" s="131">
        <v>3.71</v>
      </c>
      <c r="T70" s="131">
        <v>4.13</v>
      </c>
      <c r="U70" s="131">
        <v>3.73</v>
      </c>
      <c r="V70" s="131">
        <v>3.564</v>
      </c>
      <c r="W70" s="131">
        <v>3.68</v>
      </c>
      <c r="X70" s="131">
        <v>3.66</v>
      </c>
      <c r="Y70" s="131">
        <v>3.72</v>
      </c>
      <c r="Z70" s="131">
        <v>3.76</v>
      </c>
      <c r="AA70" s="131">
        <v>4.05</v>
      </c>
      <c r="AB70" s="131">
        <v>3.61</v>
      </c>
      <c r="AC70" s="2"/>
      <c r="AD70" s="131"/>
      <c r="AE70" s="2"/>
      <c r="AF70" s="2"/>
      <c r="AG70" s="2"/>
      <c r="AH70" s="2"/>
      <c r="AI70" s="131">
        <v>3.51</v>
      </c>
      <c r="AJ70" s="131">
        <v>3.9</v>
      </c>
      <c r="AK70" s="131">
        <v>4</v>
      </c>
      <c r="AL70" s="131">
        <v>4.06</v>
      </c>
      <c r="AM70" s="131">
        <v>3.97</v>
      </c>
      <c r="AN70" s="131">
        <v>4.01</v>
      </c>
    </row>
    <row r="71" ht="15" customHeight="1">
      <c r="A71" s="130">
        <v>41153</v>
      </c>
      <c r="B71" s="87">
        <f>('Dairy commodity prices'!D70)</f>
        <v>3114</v>
      </c>
      <c r="C71" s="131">
        <f>(E71*('Milk production'!G74/'Milk production'!AF74))+(F71*('Milk production'!H74/'Milk production'!AF74))+(G71*('Milk production'!I74/'Milk production'!AF74))+(H71*('Milk production'!J74/'Milk production'!AF74))+(I71*('Milk production'!K74/'Milk production'!AF74))+(J71*('Milk production'!L74/'Milk production'!AF74))+(K71*('Milk production'!M74/'Milk production'!AF74))+(M71*('Milk production'!O74/'Milk production'!AF74))+(N71*('Milk production'!P74/'Milk production'!AF74))+(O71*('Milk production'!Q74/'Milk production'!AF74))+(P71*('Milk production'!R74/'Milk production'!AF74))+(Q71*('Milk production'!S74/'Milk production'!AF74))+(S71*('Milk production'!U74/'Milk production'!AF74))+(T71*('Milk production'!V74/'Milk production'!AF74))+(U71*('Milk production'!W74/'Milk production'!AF74))+(V71*('Milk production'!X74/'Milk production'!AF74))+(W71*('Milk production'!Y74/'Milk production'!AF74))+(X71*('Milk production'!Z74/'Milk production'!AF74))+(Y71*('Milk production'!AA74/'Milk production'!AF74))+(Z71*('Milk production'!AB74/'Milk production'!AF74))+(AA71*('Milk production'!AC74/'Milk production'!AF74))+(AB71*('Milk production'!AD74/'Milk production'!AF74))</f>
        <v>3.999435456170564</v>
      </c>
      <c r="D71" s="131">
        <f>AVERAGE(C60:C71)</f>
        <v>4.03831876589932</v>
      </c>
      <c r="E71" s="131">
        <v>4.07</v>
      </c>
      <c r="F71" s="131">
        <v>3.971</v>
      </c>
      <c r="G71" s="131">
        <v>4.11</v>
      </c>
      <c r="H71" s="131">
        <v>4.32</v>
      </c>
      <c r="I71" s="131">
        <v>3.77</v>
      </c>
      <c r="J71" s="131">
        <v>3.97</v>
      </c>
      <c r="K71" s="131">
        <v>4.13</v>
      </c>
      <c r="L71" s="2"/>
      <c r="M71" s="131">
        <v>3.621</v>
      </c>
      <c r="N71" s="131">
        <v>4.28</v>
      </c>
      <c r="O71" s="131">
        <v>4.08</v>
      </c>
      <c r="P71" s="131">
        <v>4.13</v>
      </c>
      <c r="Q71" s="131">
        <v>4.25</v>
      </c>
      <c r="R71" s="2"/>
      <c r="S71" s="131">
        <v>3.8</v>
      </c>
      <c r="T71" s="131">
        <v>4.19</v>
      </c>
      <c r="U71" s="131">
        <v>3.78</v>
      </c>
      <c r="V71" s="131">
        <v>3.628</v>
      </c>
      <c r="W71" s="131">
        <v>3.75</v>
      </c>
      <c r="X71" s="131">
        <v>3.72</v>
      </c>
      <c r="Y71" s="131">
        <v>3.83</v>
      </c>
      <c r="Z71" s="131">
        <v>3.91</v>
      </c>
      <c r="AA71" s="131">
        <v>4.11</v>
      </c>
      <c r="AB71" s="131">
        <v>3.66</v>
      </c>
      <c r="AC71" s="2"/>
      <c r="AD71" s="131"/>
      <c r="AE71" s="2"/>
      <c r="AF71" s="2"/>
      <c r="AG71" s="2"/>
      <c r="AH71" s="2"/>
      <c r="AI71" s="131">
        <v>3.61</v>
      </c>
      <c r="AJ71" s="131">
        <v>3.9</v>
      </c>
      <c r="AK71" s="131">
        <v>4</v>
      </c>
      <c r="AL71" s="131">
        <v>4.22</v>
      </c>
      <c r="AM71" s="131">
        <v>4.13</v>
      </c>
      <c r="AN71" s="131">
        <v>4.15</v>
      </c>
    </row>
    <row r="72" ht="15" customHeight="1">
      <c r="A72" s="130">
        <v>41183</v>
      </c>
      <c r="B72" s="87">
        <f>('Dairy commodity prices'!D71)</f>
        <v>3180</v>
      </c>
      <c r="C72" s="131">
        <f>(E72*('Milk production'!G75/'Milk production'!AF75))+(F72*('Milk production'!H75/'Milk production'!AF75))+(G72*('Milk production'!I75/'Milk production'!AF75))+(H72*('Milk production'!J75/'Milk production'!AF75))+(I72*('Milk production'!K75/'Milk production'!AF75))+(J72*('Milk production'!L75/'Milk production'!AF75))+(K72*('Milk production'!M75/'Milk production'!AF75))+(M72*('Milk production'!O75/'Milk production'!AF75))+(N72*('Milk production'!P75/'Milk production'!AF75))+(O72*('Milk production'!Q75/'Milk production'!AF75))+(P72*('Milk production'!R75/'Milk production'!AF75))+(Q72*('Milk production'!S75/'Milk production'!AF75))+(S72*('Milk production'!U75/'Milk production'!AF75))+(T72*('Milk production'!V75/'Milk production'!AF75))+(U72*('Milk production'!W75/'Milk production'!AF75))+(V72*('Milk production'!X75/'Milk production'!AF75))+(W72*('Milk production'!Y75/'Milk production'!AF75))+(X72*('Milk production'!Z75/'Milk production'!AF75))+(Y72*('Milk production'!AA75/'Milk production'!AF75))+(Z72*('Milk production'!AB75/'Milk production'!AF75))+(AA72*('Milk production'!AC75/'Milk production'!AF75))+(AB72*('Milk production'!AD75/'Milk production'!AF75))</f>
        <v>4.123544618192097</v>
      </c>
      <c r="D72" s="131">
        <f>AVERAGE(C61:C72)</f>
        <v>4.040840789457752</v>
      </c>
      <c r="E72" s="131">
        <v>4.22</v>
      </c>
      <c r="F72" s="131">
        <v>4.07</v>
      </c>
      <c r="G72" s="131">
        <v>4.19</v>
      </c>
      <c r="H72" s="131">
        <v>4.49</v>
      </c>
      <c r="I72" s="131">
        <v>3.83</v>
      </c>
      <c r="J72" s="131">
        <v>4.1</v>
      </c>
      <c r="K72" s="131">
        <v>4.34</v>
      </c>
      <c r="L72" s="2"/>
      <c r="M72" s="131">
        <v>3.712</v>
      </c>
      <c r="N72" s="131">
        <v>4.37</v>
      </c>
      <c r="O72" s="131">
        <v>4.2</v>
      </c>
      <c r="P72" s="131">
        <v>4.21</v>
      </c>
      <c r="Q72" s="131">
        <v>4.31</v>
      </c>
      <c r="R72" s="2"/>
      <c r="S72" s="131">
        <v>3.9</v>
      </c>
      <c r="T72" s="131">
        <v>4.31</v>
      </c>
      <c r="U72" s="131">
        <v>3.88</v>
      </c>
      <c r="V72" s="131">
        <v>3.695</v>
      </c>
      <c r="W72" s="131">
        <v>3.82</v>
      </c>
      <c r="X72" s="131">
        <v>3.87</v>
      </c>
      <c r="Y72" s="131">
        <v>3.92</v>
      </c>
      <c r="Z72" s="131">
        <v>4.01</v>
      </c>
      <c r="AA72" s="131">
        <v>4.18</v>
      </c>
      <c r="AB72" s="131">
        <v>3.71</v>
      </c>
      <c r="AC72" s="2"/>
      <c r="AD72" s="131"/>
      <c r="AE72" s="2"/>
      <c r="AF72" s="2"/>
      <c r="AG72" s="2"/>
      <c r="AH72" s="2"/>
      <c r="AI72" s="131">
        <v>3.74</v>
      </c>
      <c r="AJ72" s="131">
        <v>4</v>
      </c>
      <c r="AK72" s="131">
        <v>4</v>
      </c>
      <c r="AL72" s="131">
        <v>4.31</v>
      </c>
      <c r="AM72" s="131">
        <v>4.33</v>
      </c>
      <c r="AN72" s="131">
        <v>4.26</v>
      </c>
    </row>
    <row r="73" ht="15" customHeight="1">
      <c r="A73" s="130">
        <v>41214</v>
      </c>
      <c r="B73" s="87">
        <f>('Dairy commodity prices'!D72)</f>
        <v>3268</v>
      </c>
      <c r="C73" s="131">
        <f>(E73*('Milk production'!G76/'Milk production'!AF76))+(F73*('Milk production'!H76/'Milk production'!AF76))+(G73*('Milk production'!I76/'Milk production'!AF76))+(H73*('Milk production'!J76/'Milk production'!AF76))+(I73*('Milk production'!K76/'Milk production'!AF76))+(J73*('Milk production'!L76/'Milk production'!AF76))+(K73*('Milk production'!M76/'Milk production'!AF76))+(M73*('Milk production'!O76/'Milk production'!AF76))+(N73*('Milk production'!P76/'Milk production'!AF76))+(O73*('Milk production'!Q76/'Milk production'!AF76))+(P73*('Milk production'!R76/'Milk production'!AF76))+(Q73*('Milk production'!S76/'Milk production'!AF76))+(S73*('Milk production'!U76/'Milk production'!AF76))+(T73*('Milk production'!V76/'Milk production'!AF76))+(U73*('Milk production'!W76/'Milk production'!AF76))+(V73*('Milk production'!X76/'Milk production'!AF76))+(W73*('Milk production'!Y76/'Milk production'!AF76))+(X73*('Milk production'!Z76/'Milk production'!AF76))+(Y73*('Milk production'!AA76/'Milk production'!AF76))+(Z73*('Milk production'!AB76/'Milk production'!AF76))+(AA73*('Milk production'!AC76/'Milk production'!AF76))+(AB73*('Milk production'!AD76/'Milk production'!AF76))</f>
        <v>4.175683790541332</v>
      </c>
      <c r="D73" s="131">
        <f>AVERAGE(C62:C73)</f>
        <v>4.041161301116946</v>
      </c>
      <c r="E73" s="131">
        <v>4.27</v>
      </c>
      <c r="F73" s="131">
        <v>4.111</v>
      </c>
      <c r="G73" s="131">
        <v>4.2</v>
      </c>
      <c r="H73" s="131">
        <v>4.53</v>
      </c>
      <c r="I73" s="131">
        <v>3.89</v>
      </c>
      <c r="J73" s="131">
        <v>4.16</v>
      </c>
      <c r="K73" s="131">
        <v>4.38</v>
      </c>
      <c r="L73" s="2"/>
      <c r="M73" s="131">
        <v>3.759</v>
      </c>
      <c r="N73" s="131">
        <v>4.39</v>
      </c>
      <c r="O73" s="131">
        <v>4.25</v>
      </c>
      <c r="P73" s="131">
        <v>4.32</v>
      </c>
      <c r="Q73" s="131">
        <v>4.31</v>
      </c>
      <c r="R73" s="2"/>
      <c r="S73" s="131">
        <v>3.97</v>
      </c>
      <c r="T73" s="131">
        <v>4.36</v>
      </c>
      <c r="U73" s="131">
        <v>3.95</v>
      </c>
      <c r="V73" s="131">
        <v>3.734</v>
      </c>
      <c r="W73" s="131">
        <v>3.84</v>
      </c>
      <c r="X73" s="131">
        <v>3.94</v>
      </c>
      <c r="Y73" s="131">
        <v>4.01</v>
      </c>
      <c r="Z73" s="131">
        <v>4.05</v>
      </c>
      <c r="AA73" s="131">
        <v>4.23</v>
      </c>
      <c r="AB73" s="131">
        <v>3.76</v>
      </c>
      <c r="AC73" s="2"/>
      <c r="AD73" s="131"/>
      <c r="AE73" s="2"/>
      <c r="AF73" s="2"/>
      <c r="AG73" s="2"/>
      <c r="AH73" s="2"/>
      <c r="AI73" s="131">
        <v>3.83</v>
      </c>
      <c r="AJ73" s="131">
        <v>4</v>
      </c>
      <c r="AK73" s="131">
        <v>4</v>
      </c>
      <c r="AL73" s="131">
        <v>4.28</v>
      </c>
      <c r="AM73" s="131">
        <v>4.36</v>
      </c>
      <c r="AN73" s="131">
        <v>4.3</v>
      </c>
    </row>
    <row r="74" ht="15" customHeight="1">
      <c r="A74" s="130">
        <v>41244</v>
      </c>
      <c r="B74" s="87">
        <f>('Dairy commodity prices'!D73)</f>
        <v>3376</v>
      </c>
      <c r="C74" s="131">
        <f>(E74*('Milk production'!G77/'Milk production'!AF77))+(F74*('Milk production'!H77/'Milk production'!AF77))+(G74*('Milk production'!I77/'Milk production'!AF77))+(H74*('Milk production'!J77/'Milk production'!AF77))+(I74*('Milk production'!K77/'Milk production'!AF77))+(J74*('Milk production'!L77/'Milk production'!AF77))+(K74*('Milk production'!M77/'Milk production'!AF77))+(M74*('Milk production'!O77/'Milk production'!AF77))+(N74*('Milk production'!P77/'Milk production'!AF77))+(O74*('Milk production'!Q77/'Milk production'!AF77))+(P74*('Milk production'!R77/'Milk production'!AF77))+(Q74*('Milk production'!S77/'Milk production'!AF77))+(S74*('Milk production'!U77/'Milk production'!AF77))+(T74*('Milk production'!V77/'Milk production'!AF77))+(U74*('Milk production'!W77/'Milk production'!AF77))+(V74*('Milk production'!X77/'Milk production'!AF77))+(W74*('Milk production'!Y77/'Milk production'!AF77))+(X74*('Milk production'!Z77/'Milk production'!AF77))+(Y74*('Milk production'!AA77/'Milk production'!AF77))+(Z74*('Milk production'!AB77/'Milk production'!AF77))+(AA74*('Milk production'!AC77/'Milk production'!AF77))+(AB74*('Milk production'!AD77/'Milk production'!AF77))</f>
        <v>4.178094675206933</v>
      </c>
      <c r="D74" s="131">
        <f>AVERAGE(C63:C74)</f>
        <v>4.042184786307737</v>
      </c>
      <c r="E74" s="131">
        <v>4.28</v>
      </c>
      <c r="F74" s="131">
        <v>4.119</v>
      </c>
      <c r="G74" s="131">
        <v>4.18</v>
      </c>
      <c r="H74" s="131">
        <v>4.54</v>
      </c>
      <c r="I74" s="131">
        <v>3.89</v>
      </c>
      <c r="J74" s="131">
        <v>4.16</v>
      </c>
      <c r="K74" s="131">
        <v>4.14</v>
      </c>
      <c r="L74" s="2"/>
      <c r="M74" s="131">
        <v>3.784</v>
      </c>
      <c r="N74" s="131">
        <v>4.4</v>
      </c>
      <c r="O74" s="131">
        <v>4.22</v>
      </c>
      <c r="P74" s="131">
        <v>4.35</v>
      </c>
      <c r="Q74" s="131">
        <v>4.31</v>
      </c>
      <c r="R74" s="2"/>
      <c r="S74" s="131">
        <v>3.99</v>
      </c>
      <c r="T74" s="131">
        <v>4.35</v>
      </c>
      <c r="U74" s="131">
        <v>3.96</v>
      </c>
      <c r="V74" s="131">
        <v>3.772</v>
      </c>
      <c r="W74" s="131">
        <v>3.87</v>
      </c>
      <c r="X74" s="131">
        <v>3.96</v>
      </c>
      <c r="Y74" s="131">
        <v>4.06</v>
      </c>
      <c r="Z74" s="131">
        <v>4.09</v>
      </c>
      <c r="AA74" s="131">
        <v>4.25</v>
      </c>
      <c r="AB74" s="131">
        <v>3.76</v>
      </c>
      <c r="AC74" s="2"/>
      <c r="AD74" s="131"/>
      <c r="AE74" s="2"/>
      <c r="AF74" s="2"/>
      <c r="AG74" s="2"/>
      <c r="AH74" s="2"/>
      <c r="AI74" s="131">
        <v>3.91</v>
      </c>
      <c r="AJ74" s="131">
        <v>4.1</v>
      </c>
      <c r="AK74" s="131">
        <v>4</v>
      </c>
      <c r="AL74" s="131">
        <v>4.28</v>
      </c>
      <c r="AM74" s="131">
        <v>4.37</v>
      </c>
      <c r="AN74" s="131">
        <v>4.28</v>
      </c>
    </row>
    <row r="75" ht="15" customHeight="1">
      <c r="A75" s="130">
        <v>41275</v>
      </c>
      <c r="B75" s="87">
        <f>('Dairy commodity prices'!D74)</f>
        <v>3336</v>
      </c>
      <c r="C75" s="131">
        <f>(E75*('Milk production'!G78/'Milk production'!AF78))+(F75*('Milk production'!H78/'Milk production'!AF78))+(G75*('Milk production'!I78/'Milk production'!AF78))+(H75*('Milk production'!J78/'Milk production'!AF78))+(I75*('Milk production'!K78/'Milk production'!AF78))+(J75*('Milk production'!L78/'Milk production'!AF78))+(K75*('Milk production'!M78/'Milk production'!AF78))+(M75*('Milk production'!O78/'Milk production'!AF78))+(N75*('Milk production'!P78/'Milk production'!AF78))+(O75*('Milk production'!Q78/'Milk production'!AF78))+(P75*('Milk production'!R78/'Milk production'!AF78))+(Q75*('Milk production'!S78/'Milk production'!AF78))+(S75*('Milk production'!U78/'Milk production'!AF78))+(T75*('Milk production'!V78/'Milk production'!AF78))+(U75*('Milk production'!W78/'Milk production'!AF78))+(V75*('Milk production'!X78/'Milk production'!AF78))+(W75*('Milk production'!Y78/'Milk production'!AF78))+(X75*('Milk production'!Z78/'Milk production'!AF78))+(Y75*('Milk production'!AA78/'Milk production'!AF78))+(Z75*('Milk production'!AB78/'Milk production'!AF78))+(AA75*('Milk production'!AC78/'Milk production'!AF78))+(AB75*('Milk production'!AD78/'Milk production'!AF78))</f>
        <v>4.139997224231282</v>
      </c>
      <c r="D75" s="131">
        <f>AVERAGE(C64:C75)</f>
        <v>4.043516298446588</v>
      </c>
      <c r="E75" s="131">
        <v>4.23</v>
      </c>
      <c r="F75" s="131">
        <v>4.05</v>
      </c>
      <c r="G75" s="131">
        <v>4.11</v>
      </c>
      <c r="H75" s="131">
        <v>4.56</v>
      </c>
      <c r="I75" s="131">
        <v>3.89</v>
      </c>
      <c r="J75" s="131">
        <v>4.14</v>
      </c>
      <c r="K75" s="131">
        <v>4</v>
      </c>
      <c r="L75" s="2"/>
      <c r="M75" s="131">
        <v>3.74</v>
      </c>
      <c r="N75" s="131">
        <v>4.33</v>
      </c>
      <c r="O75" s="131">
        <v>4.19</v>
      </c>
      <c r="P75" s="131">
        <v>4.3</v>
      </c>
      <c r="Q75" s="131">
        <v>4.25</v>
      </c>
      <c r="R75" s="133">
        <v>4.203333333333333</v>
      </c>
      <c r="S75" s="131">
        <v>3.98</v>
      </c>
      <c r="T75" s="131">
        <v>4.34</v>
      </c>
      <c r="U75" s="131">
        <v>3.88</v>
      </c>
      <c r="V75" s="131">
        <v>3.77</v>
      </c>
      <c r="W75" s="131">
        <v>3.87</v>
      </c>
      <c r="X75" s="131">
        <v>3.96</v>
      </c>
      <c r="Y75" s="131">
        <v>4.05</v>
      </c>
      <c r="Z75" s="131">
        <v>4.08</v>
      </c>
      <c r="AA75" s="131">
        <v>4.29</v>
      </c>
      <c r="AB75" s="131">
        <v>3.79</v>
      </c>
      <c r="AC75" s="2"/>
      <c r="AD75" s="131"/>
      <c r="AE75" s="2"/>
      <c r="AF75" s="2"/>
      <c r="AG75" s="2"/>
      <c r="AH75" s="2"/>
      <c r="AI75" s="131">
        <v>3.95</v>
      </c>
      <c r="AJ75" s="131">
        <v>4.1</v>
      </c>
      <c r="AK75" s="131">
        <v>4</v>
      </c>
      <c r="AL75" s="131">
        <v>4.21</v>
      </c>
      <c r="AM75" s="131">
        <v>4.3</v>
      </c>
      <c r="AN75" s="131">
        <v>4.23</v>
      </c>
    </row>
    <row r="76" ht="15" customHeight="1">
      <c r="A76" s="130">
        <v>41306</v>
      </c>
      <c r="B76" s="87">
        <f>('Dairy commodity prices'!D75)</f>
        <v>3310</v>
      </c>
      <c r="C76" s="131">
        <f>(E76*('Milk production'!G79/'Milk production'!AF79))+(F76*('Milk production'!H79/'Milk production'!AF79))+(G76*('Milk production'!I79/'Milk production'!AF79))+(H76*('Milk production'!J79/'Milk production'!AF79))+(I76*('Milk production'!K79/'Milk production'!AF79))+(J76*('Milk production'!L79/'Milk production'!AF79))+(K76*('Milk production'!M79/'Milk production'!AF79))+(M76*('Milk production'!O79/'Milk production'!AF79))+(N76*('Milk production'!P79/'Milk production'!AF79))+(O76*('Milk production'!Q79/'Milk production'!AF79))+(P76*('Milk production'!R79/'Milk production'!AF79))+(Q76*('Milk production'!S79/'Milk production'!AF79))+(S76*('Milk production'!U79/'Milk production'!AF79))+(T76*('Milk production'!V79/'Milk production'!AF79))+(U76*('Milk production'!W79/'Milk production'!AF79))+(V76*('Milk production'!X79/'Milk production'!AF79))+(W76*('Milk production'!Y79/'Milk production'!AF79))+(X76*('Milk production'!Z79/'Milk production'!AF79))+(Y76*('Milk production'!AA79/'Milk production'!AF79))+(Z76*('Milk production'!AB79/'Milk production'!AF79))+(AA76*('Milk production'!AC79/'Milk production'!AF79))+(AB76*('Milk production'!AD79/'Milk production'!AF79))</f>
        <v>4.13799549306943</v>
      </c>
      <c r="D76" s="131">
        <f>AVERAGE(C65:C76)</f>
        <v>4.04114484788905</v>
      </c>
      <c r="E76" s="131">
        <v>4.24</v>
      </c>
      <c r="F76" s="131">
        <v>4.06</v>
      </c>
      <c r="G76" s="131">
        <v>4.13</v>
      </c>
      <c r="H76" s="131">
        <v>4.52</v>
      </c>
      <c r="I76" s="131">
        <v>3.87</v>
      </c>
      <c r="J76" s="131">
        <v>4.12</v>
      </c>
      <c r="K76" s="131">
        <v>4.03</v>
      </c>
      <c r="L76" s="2"/>
      <c r="M76" s="131">
        <v>3.72</v>
      </c>
      <c r="N76" s="131">
        <v>4.34</v>
      </c>
      <c r="O76" s="131">
        <v>4.21</v>
      </c>
      <c r="P76" s="131">
        <v>4.3</v>
      </c>
      <c r="Q76" s="131">
        <v>4.27</v>
      </c>
      <c r="R76" s="133">
        <v>4.146666666666667</v>
      </c>
      <c r="S76" s="131">
        <v>3.97</v>
      </c>
      <c r="T76" s="131">
        <v>4.31</v>
      </c>
      <c r="U76" s="131">
        <v>3.84</v>
      </c>
      <c r="V76" s="131">
        <v>3.81</v>
      </c>
      <c r="W76" s="131">
        <v>3.86</v>
      </c>
      <c r="X76" s="131">
        <v>3.92</v>
      </c>
      <c r="Y76" s="131">
        <v>4.01</v>
      </c>
      <c r="Z76" s="131">
        <v>4.08</v>
      </c>
      <c r="AA76" s="131">
        <v>4.28</v>
      </c>
      <c r="AB76" s="131">
        <v>3.76</v>
      </c>
      <c r="AC76" s="2"/>
      <c r="AD76" s="131"/>
      <c r="AE76" s="2"/>
      <c r="AF76" s="2"/>
      <c r="AG76" s="2"/>
      <c r="AH76" s="2"/>
      <c r="AI76" s="131">
        <v>3.84</v>
      </c>
      <c r="AJ76" s="131">
        <v>4</v>
      </c>
      <c r="AK76" s="131">
        <v>4</v>
      </c>
      <c r="AL76" s="131">
        <v>4.19</v>
      </c>
      <c r="AM76" s="131">
        <v>4.25</v>
      </c>
      <c r="AN76" s="131">
        <v>4.23</v>
      </c>
    </row>
    <row r="77" ht="15" customHeight="1">
      <c r="A77" s="130">
        <v>41334</v>
      </c>
      <c r="B77" s="87">
        <f>('Dairy commodity prices'!D76)</f>
        <v>3361</v>
      </c>
      <c r="C77" s="131">
        <f>(E77*('Milk production'!G80/'Milk production'!AF80))+(F77*('Milk production'!H80/'Milk production'!AF80))+(G77*('Milk production'!I80/'Milk production'!AF80))+(H77*('Milk production'!J80/'Milk production'!AF80))+(I77*('Milk production'!K80/'Milk production'!AF80))+(J77*('Milk production'!L80/'Milk production'!AF80))+(K77*('Milk production'!M80/'Milk production'!AF80))+(M77*('Milk production'!O80/'Milk production'!AF80))+(N77*('Milk production'!P80/'Milk production'!AF80))+(O77*('Milk production'!Q80/'Milk production'!AF80))+(P77*('Milk production'!R80/'Milk production'!AF80))+(Q77*('Milk production'!S80/'Milk production'!AF80))+(S77*('Milk production'!U80/'Milk production'!AF80))+(T77*('Milk production'!V80/'Milk production'!AF80))+(U77*('Milk production'!W80/'Milk production'!AF80))+(V77*('Milk production'!X80/'Milk production'!AF80))+(W77*('Milk production'!Y80/'Milk production'!AF80))+(X77*('Milk production'!Z80/'Milk production'!AF80))+(Y77*('Milk production'!AA80/'Milk production'!AF80))+(Z77*('Milk production'!AB80/'Milk production'!AF80))+(AA77*('Milk production'!AC80/'Milk production'!AF80))+(AB77*('Milk production'!AD80/'Milk production'!AF80))</f>
        <v>4.125644893843313</v>
      </c>
      <c r="D77" s="131">
        <f>AVERAGE(C66:C77)</f>
        <v>4.045031972091843</v>
      </c>
      <c r="E77" s="131">
        <v>4.24</v>
      </c>
      <c r="F77" s="131">
        <v>4.04</v>
      </c>
      <c r="G77" s="131">
        <v>4.13</v>
      </c>
      <c r="H77" s="131">
        <v>4.52</v>
      </c>
      <c r="I77" s="131">
        <v>3.83</v>
      </c>
      <c r="J77" s="131">
        <v>4.15</v>
      </c>
      <c r="K77" s="131">
        <v>3.97</v>
      </c>
      <c r="L77" s="2"/>
      <c r="M77" s="131">
        <v>3.69</v>
      </c>
      <c r="N77" s="131">
        <v>4.35</v>
      </c>
      <c r="O77" s="131">
        <v>4.2</v>
      </c>
      <c r="P77" s="131">
        <v>4.27</v>
      </c>
      <c r="Q77" s="131">
        <v>4.29</v>
      </c>
      <c r="R77" s="133">
        <v>4.223333333333333</v>
      </c>
      <c r="S77" s="131">
        <v>3.96</v>
      </c>
      <c r="T77" s="131">
        <v>4.32</v>
      </c>
      <c r="U77" s="131">
        <v>3.83</v>
      </c>
      <c r="V77" s="131">
        <v>3.72</v>
      </c>
      <c r="W77" s="131">
        <v>3.84</v>
      </c>
      <c r="X77" s="131">
        <v>3.86</v>
      </c>
      <c r="Y77" s="131">
        <v>4.01</v>
      </c>
      <c r="Z77" s="131">
        <v>4.05</v>
      </c>
      <c r="AA77" s="131">
        <v>4.27</v>
      </c>
      <c r="AB77" s="131">
        <v>3.74</v>
      </c>
      <c r="AC77" s="2"/>
      <c r="AD77" s="131"/>
      <c r="AE77" s="2"/>
      <c r="AF77" s="2"/>
      <c r="AG77" s="2"/>
      <c r="AH77" s="2"/>
      <c r="AI77" s="131">
        <v>3.8</v>
      </c>
      <c r="AJ77" s="131">
        <v>4.1</v>
      </c>
      <c r="AK77" s="131">
        <v>4</v>
      </c>
      <c r="AL77" s="131">
        <v>4.27</v>
      </c>
      <c r="AM77" s="131">
        <v>4.3</v>
      </c>
      <c r="AN77" s="131">
        <v>4.25</v>
      </c>
    </row>
    <row r="78" ht="15" customHeight="1">
      <c r="A78" s="130">
        <v>41365</v>
      </c>
      <c r="B78" s="87">
        <f>('Dairy commodity prices'!D77)</f>
        <v>3711</v>
      </c>
      <c r="C78" s="131">
        <f>(E78*('Milk production'!G81/'Milk production'!AF81))+(F78*('Milk production'!H81/'Milk production'!AF81))+(G78*('Milk production'!I81/'Milk production'!AF81))+(H78*('Milk production'!J81/'Milk production'!AF81))+(I78*('Milk production'!K81/'Milk production'!AF81))+(J78*('Milk production'!L81/'Milk production'!AF81))+(K78*('Milk production'!M81/'Milk production'!AF81))+(M78*('Milk production'!O81/'Milk production'!AF81))+(N78*('Milk production'!P81/'Milk production'!AF81))+(O78*('Milk production'!Q81/'Milk production'!AF81))+(P78*('Milk production'!R81/'Milk production'!AF81))+(Q78*('Milk production'!S81/'Milk production'!AF81))+(S78*('Milk production'!U81/'Milk production'!AF81))+(T78*('Milk production'!V81/'Milk production'!AF81))+(U78*('Milk production'!W81/'Milk production'!AF81))+(V78*('Milk production'!X81/'Milk production'!AF81))+(W78*('Milk production'!Y81/'Milk production'!AF81))+(X78*('Milk production'!Z81/'Milk production'!AF81))+(Y78*('Milk production'!AA81/'Milk production'!AF81))+(Z78*('Milk production'!AB81/'Milk production'!AF81))+(AA78*('Milk production'!AC81/'Milk production'!AF81))+(AB78*('Milk production'!AD81/'Milk production'!AF81))</f>
        <v>4.063156903646004</v>
      </c>
      <c r="D78" s="131">
        <f>AVERAGE(C67:C78)</f>
        <v>4.047583767869964</v>
      </c>
      <c r="E78" s="131">
        <v>4.17</v>
      </c>
      <c r="F78" s="131">
        <v>4</v>
      </c>
      <c r="G78" s="131">
        <v>4.1</v>
      </c>
      <c r="H78" s="131">
        <v>4.39</v>
      </c>
      <c r="I78" s="131">
        <v>3.79</v>
      </c>
      <c r="J78" s="131">
        <v>4.09</v>
      </c>
      <c r="K78" s="131">
        <v>3.86</v>
      </c>
      <c r="L78" s="2"/>
      <c r="M78" s="131">
        <v>3.65</v>
      </c>
      <c r="N78" s="131">
        <v>4.3</v>
      </c>
      <c r="O78" s="131">
        <v>4.16</v>
      </c>
      <c r="P78" s="131">
        <v>4.2</v>
      </c>
      <c r="Q78" s="131">
        <v>4.28</v>
      </c>
      <c r="R78" s="133">
        <v>4.14</v>
      </c>
      <c r="S78" s="131">
        <v>3.9</v>
      </c>
      <c r="T78" s="131">
        <v>4.33</v>
      </c>
      <c r="U78" s="131">
        <v>3.78</v>
      </c>
      <c r="V78" s="131">
        <v>3.71</v>
      </c>
      <c r="W78" s="131">
        <v>3.78</v>
      </c>
      <c r="X78" s="131">
        <v>3.87</v>
      </c>
      <c r="Y78" s="131">
        <v>3.9</v>
      </c>
      <c r="Z78" s="131">
        <v>4</v>
      </c>
      <c r="AA78" s="131">
        <v>4.25</v>
      </c>
      <c r="AB78" s="131">
        <v>3.7</v>
      </c>
      <c r="AC78" s="2"/>
      <c r="AD78" s="131"/>
      <c r="AE78" s="2"/>
      <c r="AF78" s="2"/>
      <c r="AG78" s="2"/>
      <c r="AH78" s="2"/>
      <c r="AI78" s="131">
        <v>3.73</v>
      </c>
      <c r="AJ78" s="131">
        <v>4</v>
      </c>
      <c r="AK78" s="131">
        <v>4</v>
      </c>
      <c r="AL78" s="131">
        <v>4.2</v>
      </c>
      <c r="AM78" s="131">
        <v>4.22</v>
      </c>
      <c r="AN78" s="131">
        <v>4.2</v>
      </c>
    </row>
    <row r="79" ht="15" customHeight="1">
      <c r="A79" s="130">
        <v>41395</v>
      </c>
      <c r="B79" s="87">
        <f>('Dairy commodity prices'!D78)</f>
        <v>3950</v>
      </c>
      <c r="C79" s="131">
        <f>(E79*('Milk production'!G82/'Milk production'!AF82))+(F79*('Milk production'!H82/'Milk production'!AF82))+(G79*('Milk production'!I82/'Milk production'!AF82))+(H79*('Milk production'!J82/'Milk production'!AF82))+(I79*('Milk production'!K82/'Milk production'!AF82))+(J79*('Milk production'!L82/'Milk production'!AF82))+(K79*('Milk production'!M82/'Milk production'!AF82))+(M79*('Milk production'!O82/'Milk production'!AF82))+(N79*('Milk production'!P82/'Milk production'!AF82))+(O79*('Milk production'!Q82/'Milk production'!AF82))+(P79*('Milk production'!R82/'Milk production'!AF82))+(Q79*('Milk production'!S82/'Milk production'!AF82))+(S79*('Milk production'!U82/'Milk production'!AF82))+(T79*('Milk production'!V82/'Milk production'!AF82))+(U79*('Milk production'!W82/'Milk production'!AF82))+(V79*('Milk production'!X82/'Milk production'!AF82))+(W79*('Milk production'!Y82/'Milk production'!AF82))+(X79*('Milk production'!Z82/'Milk production'!AF82))+(Y79*('Milk production'!AA82/'Milk production'!AF82))+(Z79*('Milk production'!AB82/'Milk production'!AF82))+(AA79*('Milk production'!AC82/'Milk production'!AF82))+(AB79*('Milk production'!AD82/'Milk production'!AF82))</f>
        <v>3.943377720268031</v>
      </c>
      <c r="D79" s="131">
        <f>AVERAGE(C68:C79)</f>
        <v>4.047301710032299</v>
      </c>
      <c r="E79" s="131">
        <v>4.05</v>
      </c>
      <c r="F79" s="131">
        <v>3.89</v>
      </c>
      <c r="G79" s="131">
        <v>3.91</v>
      </c>
      <c r="H79" s="131">
        <v>4.28</v>
      </c>
      <c r="I79" s="131">
        <v>3.72</v>
      </c>
      <c r="J79" s="131">
        <v>3.97</v>
      </c>
      <c r="K79" s="131">
        <v>3.66</v>
      </c>
      <c r="L79" s="2"/>
      <c r="M79" s="131">
        <v>3.64</v>
      </c>
      <c r="N79" s="131">
        <v>4.17</v>
      </c>
      <c r="O79" s="131">
        <v>4.03</v>
      </c>
      <c r="P79" s="131">
        <v>4.2</v>
      </c>
      <c r="Q79" s="131">
        <v>4.26</v>
      </c>
      <c r="R79" s="133">
        <v>4.05</v>
      </c>
      <c r="S79" s="131">
        <v>3.78</v>
      </c>
      <c r="T79" s="131">
        <v>4.28</v>
      </c>
      <c r="U79" s="131">
        <v>3.72</v>
      </c>
      <c r="V79" s="131">
        <v>3.62</v>
      </c>
      <c r="W79" s="131">
        <v>3.73</v>
      </c>
      <c r="X79" s="131">
        <v>3.73</v>
      </c>
      <c r="Y79" s="131">
        <v>3.76</v>
      </c>
      <c r="Z79" s="131">
        <v>3.84</v>
      </c>
      <c r="AA79" s="131">
        <v>4.15</v>
      </c>
      <c r="AB79" s="131">
        <v>3.66</v>
      </c>
      <c r="AC79" s="2"/>
      <c r="AD79" s="131"/>
      <c r="AE79" s="2"/>
      <c r="AF79" s="2"/>
      <c r="AG79" s="2"/>
      <c r="AH79" s="2"/>
      <c r="AI79" s="131">
        <v>3.59</v>
      </c>
      <c r="AJ79" s="131">
        <v>4</v>
      </c>
      <c r="AK79" s="131">
        <v>4</v>
      </c>
      <c r="AL79" s="131">
        <v>4.05</v>
      </c>
      <c r="AM79" s="131">
        <v>4.1</v>
      </c>
      <c r="AN79" s="131">
        <v>4.07</v>
      </c>
    </row>
    <row r="80" ht="15" customHeight="1">
      <c r="A80" s="130">
        <v>41426</v>
      </c>
      <c r="B80" s="87">
        <f>('Dairy commodity prices'!D79)</f>
        <v>3996</v>
      </c>
      <c r="C80" s="131">
        <f>(E80*('Milk production'!G83/'Milk production'!AF83))+(F80*('Milk production'!H83/'Milk production'!AF83))+(G80*('Milk production'!I83/'Milk production'!AF83))+(H80*('Milk production'!J83/'Milk production'!AF83))+(I80*('Milk production'!K83/'Milk production'!AF83))+(J80*('Milk production'!L83/'Milk production'!AF83))+(K80*('Milk production'!M83/'Milk production'!AF83))+(M80*('Milk production'!O83/'Milk production'!AF83))+(N80*('Milk production'!P83/'Milk production'!AF83))+(O80*('Milk production'!Q83/'Milk production'!AF83))+(P80*('Milk production'!R83/'Milk production'!AF83))+(Q80*('Milk production'!S83/'Milk production'!AF83))+(S80*('Milk production'!U83/'Milk production'!AF83))+(T80*('Milk production'!V83/'Milk production'!AF83))+(U80*('Milk production'!W83/'Milk production'!AF83))+(V80*('Milk production'!X83/'Milk production'!AF83))+(W80*('Milk production'!Y83/'Milk production'!AF83))+(X80*('Milk production'!Z83/'Milk production'!AF83))+(Y80*('Milk production'!AA83/'Milk production'!AF83))+(Z80*('Milk production'!AB83/'Milk production'!AF83))+(AA80*('Milk production'!AC83/'Milk production'!AF83))+(AB80*('Milk production'!AD83/'Milk production'!AF83))</f>
        <v>3.888482060182143</v>
      </c>
      <c r="D80" s="131">
        <f>AVERAGE(C69:C80)</f>
        <v>4.046622493599466</v>
      </c>
      <c r="E80" s="131">
        <v>3.98</v>
      </c>
      <c r="F80" s="131">
        <v>3.87</v>
      </c>
      <c r="G80" s="131">
        <v>3.84</v>
      </c>
      <c r="H80" s="131">
        <v>4.25</v>
      </c>
      <c r="I80" s="131">
        <v>3.66</v>
      </c>
      <c r="J80" s="131">
        <v>3.89</v>
      </c>
      <c r="K80" s="131">
        <v>3.71</v>
      </c>
      <c r="L80" s="2"/>
      <c r="M80" s="131">
        <v>3.62</v>
      </c>
      <c r="N80" s="131">
        <v>4.11</v>
      </c>
      <c r="O80" s="131">
        <v>3.96</v>
      </c>
      <c r="P80" s="131">
        <v>4.08</v>
      </c>
      <c r="Q80" s="131">
        <v>4.23</v>
      </c>
      <c r="R80" s="133">
        <v>3.943333333333333</v>
      </c>
      <c r="S80" s="131">
        <v>3.75</v>
      </c>
      <c r="T80" s="131">
        <v>4.21</v>
      </c>
      <c r="U80" s="131">
        <v>3.71</v>
      </c>
      <c r="V80" s="131">
        <v>3.62</v>
      </c>
      <c r="W80" s="131">
        <v>3.7</v>
      </c>
      <c r="X80" s="131">
        <v>3.74</v>
      </c>
      <c r="Y80" s="131">
        <v>3.7</v>
      </c>
      <c r="Z80" s="131">
        <v>3.85</v>
      </c>
      <c r="AA80" s="131">
        <v>4.08</v>
      </c>
      <c r="AB80" s="131">
        <v>3.65</v>
      </c>
      <c r="AC80" s="2"/>
      <c r="AD80" s="131"/>
      <c r="AE80" s="2"/>
      <c r="AF80" s="2"/>
      <c r="AG80" s="2"/>
      <c r="AH80" s="2"/>
      <c r="AI80" s="131">
        <v>3.56</v>
      </c>
      <c r="AJ80" s="131">
        <v>3.9</v>
      </c>
      <c r="AK80" s="131">
        <v>4</v>
      </c>
      <c r="AL80" s="131">
        <v>3.97</v>
      </c>
      <c r="AM80" s="131">
        <v>3.96</v>
      </c>
      <c r="AN80" s="131">
        <v>3.98</v>
      </c>
    </row>
    <row r="81" ht="15" customHeight="1">
      <c r="A81" s="130">
        <v>41456</v>
      </c>
      <c r="B81" s="87">
        <f>('Dairy commodity prices'!D80)</f>
        <v>4055</v>
      </c>
      <c r="C81" s="131">
        <f>(E81*('Milk production'!G84/'Milk production'!AF84))+(F81*('Milk production'!H84/'Milk production'!AF84))+(G81*('Milk production'!I84/'Milk production'!AF84))+(H81*('Milk production'!J84/'Milk production'!AF84))+(I81*('Milk production'!K84/'Milk production'!AF84))+(J81*('Milk production'!L84/'Milk production'!AF84))+(K81*('Milk production'!M84/'Milk production'!AF84))+(M81*('Milk production'!O84/'Milk production'!AF84))+(N81*('Milk production'!P84/'Milk production'!AF84))+(O81*('Milk production'!Q84/'Milk production'!AF84))+(P81*('Milk production'!R84/'Milk production'!AF84))+(Q81*('Milk production'!S84/'Milk production'!AF84))+(S81*('Milk production'!U84/'Milk production'!AF84))+(T81*('Milk production'!V84/'Milk production'!AF84))+(U81*('Milk production'!W84/'Milk production'!AF84))+(V81*('Milk production'!X84/'Milk production'!AF84))+(W81*('Milk production'!Y84/'Milk production'!AF84))+(X81*('Milk production'!Z84/'Milk production'!AF84))+(Y81*('Milk production'!AA84/'Milk production'!AF84))+(Z81*('Milk production'!AB84/'Milk production'!AF84))+(AA81*('Milk production'!AC84/'Milk production'!AF84))+(AB81*('Milk production'!AD84/'Milk production'!AF84))</f>
        <v>3.860275034229832</v>
      </c>
      <c r="D81" s="131">
        <f>AVERAGE(C70:C81)</f>
        <v>4.044597769165188</v>
      </c>
      <c r="E81" s="131">
        <v>3.93</v>
      </c>
      <c r="F81" s="131">
        <v>3.84</v>
      </c>
      <c r="G81" s="131">
        <v>3.82</v>
      </c>
      <c r="H81" s="131">
        <v>4.22</v>
      </c>
      <c r="I81" s="131">
        <v>3.69</v>
      </c>
      <c r="J81" s="131">
        <v>3.86</v>
      </c>
      <c r="K81" s="131">
        <v>3.73</v>
      </c>
      <c r="L81" s="2"/>
      <c r="M81" s="131">
        <v>3.55</v>
      </c>
      <c r="N81" s="131">
        <v>4.11</v>
      </c>
      <c r="O81" s="131">
        <v>3.88</v>
      </c>
      <c r="P81" s="131">
        <v>4.04</v>
      </c>
      <c r="Q81" s="131">
        <v>4.23</v>
      </c>
      <c r="R81" s="133">
        <v>3.9</v>
      </c>
      <c r="S81" s="131">
        <v>3.73</v>
      </c>
      <c r="T81" s="131">
        <v>4.13</v>
      </c>
      <c r="U81" s="131">
        <v>3.68</v>
      </c>
      <c r="V81" s="131">
        <v>3.55</v>
      </c>
      <c r="W81" s="131">
        <v>3.69</v>
      </c>
      <c r="X81" s="131">
        <v>3.7</v>
      </c>
      <c r="Y81" s="131">
        <v>3.66</v>
      </c>
      <c r="Z81" s="131">
        <v>3.81</v>
      </c>
      <c r="AA81" s="131">
        <v>4.04</v>
      </c>
      <c r="AB81" s="131">
        <v>3.62</v>
      </c>
      <c r="AC81" s="2"/>
      <c r="AD81" s="131"/>
      <c r="AE81" s="2"/>
      <c r="AF81" s="2"/>
      <c r="AG81" s="2"/>
      <c r="AH81" s="2"/>
      <c r="AI81" s="131">
        <v>3.51</v>
      </c>
      <c r="AJ81" s="131">
        <v>3.9</v>
      </c>
      <c r="AK81" s="131">
        <v>4</v>
      </c>
      <c r="AL81" s="131">
        <v>3.81</v>
      </c>
      <c r="AM81" s="131">
        <v>3.95</v>
      </c>
      <c r="AN81" s="131">
        <v>3.92</v>
      </c>
    </row>
    <row r="82" ht="15" customHeight="1">
      <c r="A82" s="130">
        <v>41487</v>
      </c>
      <c r="B82" s="87">
        <f>('Dairy commodity prices'!D81)</f>
        <v>4098</v>
      </c>
      <c r="C82" s="131">
        <f>(E82*('Milk production'!G85/'Milk production'!AF85))+(F82*('Milk production'!H85/'Milk production'!AF85))+(G82*('Milk production'!I85/'Milk production'!AF85))+(H82*('Milk production'!J85/'Milk production'!AF85))+(I82*('Milk production'!K85/'Milk production'!AF85))+(J82*('Milk production'!L85/'Milk production'!AF85))+(K82*('Milk production'!M85/'Milk production'!AF85))+(M82*('Milk production'!O85/'Milk production'!AF85))+(N82*('Milk production'!P85/'Milk production'!AF85))+(O82*('Milk production'!Q85/'Milk production'!AF85))+(P82*('Milk production'!R85/'Milk production'!AF85))+(Q82*('Milk production'!S85/'Milk production'!AF85))+(S82*('Milk production'!U85/'Milk production'!AF85))+(T82*('Milk production'!V85/'Milk production'!AF85))+(U82*('Milk production'!W85/'Milk production'!AF85))+(V82*('Milk production'!X85/'Milk production'!AF85))+(W82*('Milk production'!Y85/'Milk production'!AF85))+(X82*('Milk production'!Z85/'Milk production'!AF85))+(Y82*('Milk production'!AA85/'Milk production'!AF85))+(Z82*('Milk production'!AB85/'Milk production'!AF85))+(AA82*('Milk production'!AC85/'Milk production'!AF85))+(AB82*('Milk production'!AD85/'Milk production'!AF85))</f>
        <v>3.887121090818961</v>
      </c>
      <c r="D82" s="131">
        <f>AVERAGE(C71:C82)</f>
        <v>4.043567413366659</v>
      </c>
      <c r="E82" s="131">
        <v>3.94</v>
      </c>
      <c r="F82" s="131">
        <v>3.86</v>
      </c>
      <c r="G82" s="131">
        <v>3.92</v>
      </c>
      <c r="H82" s="131">
        <v>4.26</v>
      </c>
      <c r="I82" s="131">
        <v>3.68</v>
      </c>
      <c r="J82" s="131">
        <v>3.86</v>
      </c>
      <c r="K82" s="131">
        <v>3.92</v>
      </c>
      <c r="L82" s="2"/>
      <c r="M82" s="131">
        <v>3.57</v>
      </c>
      <c r="N82" s="131">
        <v>4.13</v>
      </c>
      <c r="O82" s="131">
        <v>3.9</v>
      </c>
      <c r="P82" s="131">
        <v>4.03</v>
      </c>
      <c r="Q82" s="131">
        <v>4.23</v>
      </c>
      <c r="R82" s="133">
        <v>3.936666666666666</v>
      </c>
      <c r="S82" s="131">
        <v>3.74</v>
      </c>
      <c r="T82" s="131">
        <v>4.12</v>
      </c>
      <c r="U82" s="131">
        <v>3.73</v>
      </c>
      <c r="V82" s="131">
        <v>3.56</v>
      </c>
      <c r="W82" s="131">
        <v>3.68</v>
      </c>
      <c r="X82" s="131">
        <v>3.65</v>
      </c>
      <c r="Y82" s="131">
        <v>3.69</v>
      </c>
      <c r="Z82" s="131">
        <v>3.77</v>
      </c>
      <c r="AA82" s="131">
        <v>4.02</v>
      </c>
      <c r="AB82" s="131">
        <v>3.62</v>
      </c>
      <c r="AC82" s="2"/>
      <c r="AD82" s="131"/>
      <c r="AE82" s="2"/>
      <c r="AF82" s="2"/>
      <c r="AG82" s="2"/>
      <c r="AH82" s="2"/>
      <c r="AI82" s="131">
        <v>3.5</v>
      </c>
      <c r="AJ82" s="131">
        <v>4</v>
      </c>
      <c r="AK82" s="131">
        <v>4</v>
      </c>
      <c r="AL82" s="131">
        <v>3.86</v>
      </c>
      <c r="AM82" s="131">
        <v>3.95</v>
      </c>
      <c r="AN82" s="131">
        <v>3.96</v>
      </c>
    </row>
    <row r="83" ht="15" customHeight="1">
      <c r="A83" s="130">
        <v>41518</v>
      </c>
      <c r="B83" s="87">
        <f>('Dairy commodity prices'!D82)</f>
        <v>4191</v>
      </c>
      <c r="C83" s="131">
        <f>(E83*('Milk production'!G86/'Milk production'!AF86))+(F83*('Milk production'!H86/'Milk production'!AF86))+(G83*('Milk production'!I86/'Milk production'!AF86))+(H83*('Milk production'!J86/'Milk production'!AF86))+(I83*('Milk production'!K86/'Milk production'!AF86))+(J83*('Milk production'!L86/'Milk production'!AF86))+(K83*('Milk production'!M86/'Milk production'!AF86))+(M83*('Milk production'!O86/'Milk production'!AF86))+(N83*('Milk production'!P86/'Milk production'!AF86))+(O83*('Milk production'!Q86/'Milk production'!AF86))+(P83*('Milk production'!R86/'Milk production'!AF86))+(Q83*('Milk production'!S86/'Milk production'!AF86))+(S83*('Milk production'!U86/'Milk production'!AF86))+(T83*('Milk production'!V86/'Milk production'!AF86))+(U83*('Milk production'!W86/'Milk production'!AF86))+(V83*('Milk production'!X86/'Milk production'!AF86))+(W83*('Milk production'!Y86/'Milk production'!AF86))+(X83*('Milk production'!Z86/'Milk production'!AF86))+(Y83*('Milk production'!AA86/'Milk production'!AF86))+(Z83*('Milk production'!AB86/'Milk production'!AF86))+(AA83*('Milk production'!AC86/'Milk production'!AF86))+(AB83*('Milk production'!AD86/'Milk production'!AF86))</f>
        <v>4.009593389675976</v>
      </c>
      <c r="D83" s="131">
        <f>AVERAGE(C72:C83)</f>
        <v>4.044413907825444</v>
      </c>
      <c r="E83" s="131">
        <v>4.09</v>
      </c>
      <c r="F83" s="131">
        <v>3.98</v>
      </c>
      <c r="G83" s="131">
        <v>4.06</v>
      </c>
      <c r="H83" s="131">
        <v>4.31</v>
      </c>
      <c r="I83" s="131">
        <v>3.79</v>
      </c>
      <c r="J83" s="131">
        <v>4.01</v>
      </c>
      <c r="K83" s="131">
        <v>4.16</v>
      </c>
      <c r="L83" s="2"/>
      <c r="M83" s="131">
        <v>3.62</v>
      </c>
      <c r="N83" s="131">
        <v>4.25</v>
      </c>
      <c r="O83" s="131">
        <v>4.04</v>
      </c>
      <c r="P83" s="131">
        <v>4.15</v>
      </c>
      <c r="Q83" s="131">
        <v>4.26</v>
      </c>
      <c r="R83" s="133">
        <v>4.066666666666667</v>
      </c>
      <c r="S83" s="131">
        <v>3.86</v>
      </c>
      <c r="T83" s="131">
        <v>4.19</v>
      </c>
      <c r="U83" s="131">
        <v>3.79</v>
      </c>
      <c r="V83" s="131">
        <v>3.7</v>
      </c>
      <c r="W83" s="131">
        <v>3.76</v>
      </c>
      <c r="X83" s="131">
        <v>3.81</v>
      </c>
      <c r="Y83" s="131">
        <v>3.8</v>
      </c>
      <c r="Z83" s="131">
        <v>3.93</v>
      </c>
      <c r="AA83" s="131">
        <v>4.14</v>
      </c>
      <c r="AB83" s="131">
        <v>3.68</v>
      </c>
      <c r="AC83" s="2"/>
      <c r="AD83" s="131"/>
      <c r="AE83" s="2"/>
      <c r="AF83" s="2"/>
      <c r="AG83" s="2"/>
      <c r="AH83" s="2"/>
      <c r="AI83" s="131">
        <v>3.59</v>
      </c>
      <c r="AJ83" s="131">
        <v>4</v>
      </c>
      <c r="AK83" s="131">
        <v>4</v>
      </c>
      <c r="AL83" s="131">
        <v>4.05</v>
      </c>
      <c r="AM83" s="131">
        <v>4.15</v>
      </c>
      <c r="AN83" s="131">
        <v>4.11</v>
      </c>
    </row>
    <row r="84" ht="15" customHeight="1">
      <c r="A84" s="130">
        <v>41548</v>
      </c>
      <c r="B84" s="87">
        <f>('Dairy commodity prices'!D83)</f>
        <v>4126</v>
      </c>
      <c r="C84" s="131">
        <f>(E84*('Milk production'!G87/'Milk production'!AF87))+(F84*('Milk production'!H87/'Milk production'!AF87))+(G84*('Milk production'!I87/'Milk production'!AF87))+(H84*('Milk production'!J87/'Milk production'!AF87))+(I84*('Milk production'!K87/'Milk production'!AF87))+(J84*('Milk production'!L87/'Milk production'!AF87))+(K84*('Milk production'!M87/'Milk production'!AF87))+(M84*('Milk production'!O87/'Milk production'!AF87))+(N84*('Milk production'!P87/'Milk production'!AF87))+(O84*('Milk production'!Q87/'Milk production'!AF87))+(P84*('Milk production'!R87/'Milk production'!AF87))+(Q84*('Milk production'!S87/'Milk production'!AF87))+(S84*('Milk production'!U87/'Milk production'!AF87))+(T84*('Milk production'!V87/'Milk production'!AF87))+(U84*('Milk production'!W87/'Milk production'!AF87))+(V84*('Milk production'!X87/'Milk production'!AF87))+(W84*('Milk production'!Y87/'Milk production'!AF87))+(X84*('Milk production'!Z87/'Milk production'!AF87))+(Y84*('Milk production'!AA87/'Milk production'!AF87))+(Z84*('Milk production'!AB87/'Milk production'!AF87))+(AA84*('Milk production'!AC87/'Milk production'!AF87))+(AB84*('Milk production'!AD87/'Milk production'!AF87))</f>
        <v>4.091180530664088</v>
      </c>
      <c r="D84" s="131">
        <f>AVERAGE(C73:C84)</f>
        <v>4.041716900531443</v>
      </c>
      <c r="E84" s="131">
        <v>4.19</v>
      </c>
      <c r="F84" s="131">
        <v>4.01</v>
      </c>
      <c r="G84" s="131">
        <v>4.08</v>
      </c>
      <c r="H84" s="131">
        <v>4.41</v>
      </c>
      <c r="I84" s="131">
        <v>3.85</v>
      </c>
      <c r="J84" s="131">
        <v>4.11</v>
      </c>
      <c r="K84" s="131">
        <v>4.4</v>
      </c>
      <c r="L84" s="2"/>
      <c r="M84" s="131">
        <v>3.65</v>
      </c>
      <c r="N84" s="131">
        <v>4.34</v>
      </c>
      <c r="O84" s="131">
        <v>4.12</v>
      </c>
      <c r="P84" s="131">
        <v>4.22</v>
      </c>
      <c r="Q84" s="131">
        <v>4.29</v>
      </c>
      <c r="R84" s="133">
        <v>4.22</v>
      </c>
      <c r="S84" s="131">
        <v>3.96</v>
      </c>
      <c r="T84" s="131">
        <v>4.32</v>
      </c>
      <c r="U84" s="131">
        <v>3.84</v>
      </c>
      <c r="V84" s="131">
        <v>3.76</v>
      </c>
      <c r="W84" s="131">
        <v>3.81</v>
      </c>
      <c r="X84" s="131">
        <v>3.93</v>
      </c>
      <c r="Y84" s="131">
        <v>3.96</v>
      </c>
      <c r="Z84" s="131">
        <v>4.04</v>
      </c>
      <c r="AA84" s="131">
        <v>4.23</v>
      </c>
      <c r="AB84" s="131">
        <v>3.71</v>
      </c>
      <c r="AC84" s="2"/>
      <c r="AD84" s="131"/>
      <c r="AE84" s="2"/>
      <c r="AF84" s="2"/>
      <c r="AG84" s="2"/>
      <c r="AH84" s="2"/>
      <c r="AI84" s="131">
        <v>3.8</v>
      </c>
      <c r="AJ84" s="131">
        <v>4.1</v>
      </c>
      <c r="AK84" s="131">
        <v>4</v>
      </c>
      <c r="AL84" s="131">
        <v>4.24</v>
      </c>
      <c r="AM84" s="131">
        <v>4.32</v>
      </c>
      <c r="AN84" s="131">
        <v>4.19</v>
      </c>
    </row>
    <row r="85" ht="15" customHeight="1">
      <c r="A85" s="130">
        <v>41579</v>
      </c>
      <c r="B85" s="87">
        <f>('Dairy commodity prices'!D84)</f>
        <v>4054</v>
      </c>
      <c r="C85" s="131">
        <f>(E85*('Milk production'!G88/'Milk production'!AF88))+(F85*('Milk production'!H88/'Milk production'!AF88))+(G85*('Milk production'!I88/'Milk production'!AF88))+(H85*('Milk production'!J88/'Milk production'!AF88))+(I85*('Milk production'!K88/'Milk production'!AF88))+(J85*('Milk production'!L88/'Milk production'!AF88))+(K85*('Milk production'!M88/'Milk production'!AF88))+(M85*('Milk production'!O88/'Milk production'!AF88))+(N85*('Milk production'!P88/'Milk production'!AF88))+(O85*('Milk production'!Q88/'Milk production'!AF88))+(P85*('Milk production'!R88/'Milk production'!AF88))+(Q85*('Milk production'!S88/'Milk production'!AF88))+(S85*('Milk production'!U88/'Milk production'!AF88))+(T85*('Milk production'!V88/'Milk production'!AF88))+(U85*('Milk production'!W88/'Milk production'!AF88))+(V85*('Milk production'!X88/'Milk production'!AF88))+(W85*('Milk production'!Y88/'Milk production'!AF88))+(X85*('Milk production'!Z88/'Milk production'!AF88))+(Y85*('Milk production'!AA88/'Milk production'!AF88))+(Z85*('Milk production'!AB88/'Milk production'!AF88))+(AA85*('Milk production'!AC88/'Milk production'!AF88))+(AB85*('Milk production'!AD88/'Milk production'!AF88))</f>
        <v>4.154188977147944</v>
      </c>
      <c r="D85" s="131">
        <f>AVERAGE(C74:C85)</f>
        <v>4.039925666081994</v>
      </c>
      <c r="E85" s="131">
        <v>4.24</v>
      </c>
      <c r="F85" s="131">
        <v>4.1</v>
      </c>
      <c r="G85" s="131">
        <v>4.18</v>
      </c>
      <c r="H85" s="131">
        <v>4.53</v>
      </c>
      <c r="I85" s="131">
        <v>3.86</v>
      </c>
      <c r="J85" s="131">
        <v>4.12</v>
      </c>
      <c r="K85" s="131">
        <v>4.48</v>
      </c>
      <c r="L85" s="2"/>
      <c r="M85" s="131">
        <v>3.7</v>
      </c>
      <c r="N85" s="131">
        <v>4.36</v>
      </c>
      <c r="O85" s="131">
        <v>4.2</v>
      </c>
      <c r="P85" s="131">
        <v>4.29</v>
      </c>
      <c r="Q85" s="131">
        <v>4.27</v>
      </c>
      <c r="R85" s="133">
        <v>4.206666666666666</v>
      </c>
      <c r="S85" s="131">
        <v>3.98</v>
      </c>
      <c r="T85" s="131">
        <v>4.39</v>
      </c>
      <c r="U85" s="131">
        <v>3.91</v>
      </c>
      <c r="V85" s="131">
        <v>3.76</v>
      </c>
      <c r="W85" s="131">
        <v>3.83</v>
      </c>
      <c r="X85" s="131">
        <v>3.97</v>
      </c>
      <c r="Y85" s="131">
        <v>3.99</v>
      </c>
      <c r="Z85" s="131">
        <v>4.01</v>
      </c>
      <c r="AA85" s="131">
        <v>4.28</v>
      </c>
      <c r="AB85" s="131">
        <v>3.72</v>
      </c>
      <c r="AC85" s="2"/>
      <c r="AD85" s="131"/>
      <c r="AE85" s="2"/>
      <c r="AF85" s="2"/>
      <c r="AG85" s="2"/>
      <c r="AH85" s="2"/>
      <c r="AI85" s="131">
        <v>3.84</v>
      </c>
      <c r="AJ85" s="131">
        <v>4.1</v>
      </c>
      <c r="AK85" s="131">
        <v>4</v>
      </c>
      <c r="AL85" s="131">
        <v>4.18</v>
      </c>
      <c r="AM85" s="131">
        <v>4.34</v>
      </c>
      <c r="AN85" s="131">
        <v>4.25</v>
      </c>
    </row>
    <row r="86" ht="15" customHeight="1">
      <c r="A86" s="130">
        <v>41609</v>
      </c>
      <c r="B86" s="87">
        <f>('Dairy commodity prices'!D85)</f>
        <v>4087</v>
      </c>
      <c r="C86" s="131">
        <f>(E86*('Milk production'!G89/'Milk production'!AF89))+(F86*('Milk production'!H89/'Milk production'!AF89))+(G86*('Milk production'!I89/'Milk production'!AF89))+(H86*('Milk production'!J89/'Milk production'!AF89))+(I86*('Milk production'!K89/'Milk production'!AF89))+(J86*('Milk production'!L89/'Milk production'!AF89))+(K86*('Milk production'!M89/'Milk production'!AF89))+(M86*('Milk production'!O89/'Milk production'!AF89))+(N86*('Milk production'!P89/'Milk production'!AF89))+(O86*('Milk production'!Q89/'Milk production'!AF89))+(P86*('Milk production'!R89/'Milk production'!AF89))+(Q86*('Milk production'!S89/'Milk production'!AF89))+(S86*('Milk production'!U89/'Milk production'!AF89))+(T86*('Milk production'!V89/'Milk production'!AF89))+(U86*('Milk production'!W89/'Milk production'!AF89))+(V86*('Milk production'!X89/'Milk production'!AF89))+(W86*('Milk production'!Y89/'Milk production'!AF89))+(X86*('Milk production'!Z89/'Milk production'!AF89))+(Y86*('Milk production'!AA89/'Milk production'!AF89))+(Z86*('Milk production'!AB89/'Milk production'!AF89))+(AA86*('Milk production'!AC89/'Milk production'!AF89))+(AB86*('Milk production'!AD89/'Milk production'!AF89))</f>
        <v>4.149265273505687</v>
      </c>
      <c r="D86" s="131">
        <f>AVERAGE(C75:C86)</f>
        <v>4.037523215940225</v>
      </c>
      <c r="E86" s="131">
        <v>4.23</v>
      </c>
      <c r="F86" s="131">
        <v>4.12</v>
      </c>
      <c r="G86" s="131">
        <v>4.12</v>
      </c>
      <c r="H86" s="131">
        <v>4.53</v>
      </c>
      <c r="I86" s="131">
        <v>3.89</v>
      </c>
      <c r="J86" s="131">
        <v>4.13</v>
      </c>
      <c r="K86" s="131">
        <v>4.26</v>
      </c>
      <c r="L86" s="2"/>
      <c r="M86" s="131">
        <v>3.76</v>
      </c>
      <c r="N86" s="131">
        <v>4.33</v>
      </c>
      <c r="O86" s="131">
        <v>4.2</v>
      </c>
      <c r="P86" s="131">
        <v>4.33</v>
      </c>
      <c r="Q86" s="131">
        <v>4.26</v>
      </c>
      <c r="R86" s="133">
        <v>4.173333333333333</v>
      </c>
      <c r="S86" s="131">
        <v>4.02</v>
      </c>
      <c r="T86" s="131">
        <v>4.37</v>
      </c>
      <c r="U86" s="131">
        <v>3.96</v>
      </c>
      <c r="V86" s="131">
        <v>3.82</v>
      </c>
      <c r="W86" s="131">
        <v>3.84</v>
      </c>
      <c r="X86" s="131">
        <v>4.01</v>
      </c>
      <c r="Y86" s="131">
        <v>4.08</v>
      </c>
      <c r="Z86" s="131">
        <v>4.08</v>
      </c>
      <c r="AA86" s="131">
        <v>4.33</v>
      </c>
      <c r="AB86" s="131">
        <v>3.76</v>
      </c>
      <c r="AC86" s="2"/>
      <c r="AD86" s="131"/>
      <c r="AE86" s="2"/>
      <c r="AF86" s="2"/>
      <c r="AG86" s="2"/>
      <c r="AH86" s="2"/>
      <c r="AI86" t="s" s="127">
        <v>121</v>
      </c>
      <c r="AJ86" t="s" s="127">
        <v>121</v>
      </c>
      <c r="AK86" t="s" s="127">
        <v>121</v>
      </c>
      <c r="AL86" t="s" s="127">
        <v>121</v>
      </c>
      <c r="AM86" t="s" s="127">
        <v>121</v>
      </c>
      <c r="AN86" t="s" s="127">
        <v>121</v>
      </c>
    </row>
    <row r="87" ht="15" customHeight="1">
      <c r="A87" s="130">
        <v>41640</v>
      </c>
      <c r="B87" s="87">
        <f>('Dairy commodity prices'!D86)</f>
        <v>4032</v>
      </c>
      <c r="C87" s="131">
        <f>(E87*('Milk production'!G90/'Milk production'!AF90))+(F87*('Milk production'!H90/'Milk production'!AF90))+(G87*('Milk production'!I90/'Milk production'!AF90))+(H87*('Milk production'!J90/'Milk production'!AF90))+(I87*('Milk production'!K90/'Milk production'!AF90))+(J87*('Milk production'!L90/'Milk production'!AF90))+(K87*('Milk production'!M90/'Milk production'!AF90))+(M87*('Milk production'!O90/'Milk production'!AF90))+(N87*('Milk production'!P90/'Milk production'!AF90))+(O87*('Milk production'!Q90/'Milk production'!AF90))+(P87*('Milk production'!R90/'Milk production'!AF90))+(Q87*('Milk production'!S90/'Milk production'!AF90))+(S87*('Milk production'!U90/'Milk production'!AF90))+(T87*('Milk production'!V90/'Milk production'!AF90))+(U87*('Milk production'!W90/'Milk production'!AF90))+(V87*('Milk production'!X90/'Milk production'!AF90))+(W87*('Milk production'!Y90/'Milk production'!AF90))+(X87*('Milk production'!Z90/'Milk production'!AF90))+(Y87*('Milk production'!AA90/'Milk production'!AF90))+(Z87*('Milk production'!AB90/'Milk production'!AF90))+(AA87*('Milk production'!AC90/'Milk production'!AF90))+(AB87*('Milk production'!AD90/'Milk production'!AF90))</f>
        <v>4.09927445043517</v>
      </c>
      <c r="D87" s="131">
        <f>AVERAGE(C76:C87)</f>
        <v>4.034129651457215</v>
      </c>
      <c r="E87" s="131">
        <v>4.17</v>
      </c>
      <c r="F87" s="131">
        <v>4.03</v>
      </c>
      <c r="G87" s="131">
        <v>4.07</v>
      </c>
      <c r="H87" s="131">
        <v>4.46</v>
      </c>
      <c r="I87" s="131">
        <v>3.84</v>
      </c>
      <c r="J87" s="131">
        <v>4.11</v>
      </c>
      <c r="K87" s="131">
        <v>4.11</v>
      </c>
      <c r="L87" s="131"/>
      <c r="M87" s="131">
        <v>3.83</v>
      </c>
      <c r="N87" s="131">
        <v>4.32</v>
      </c>
      <c r="O87" s="87">
        <v>4.13</v>
      </c>
      <c r="P87" s="131">
        <v>4.27</v>
      </c>
      <c r="Q87" s="131">
        <v>4.26</v>
      </c>
      <c r="R87" s="133">
        <v>4.13</v>
      </c>
      <c r="S87" s="131">
        <v>3.97</v>
      </c>
      <c r="T87" s="131">
        <v>4.34</v>
      </c>
      <c r="U87" s="131">
        <v>3.86</v>
      </c>
      <c r="V87" s="131">
        <v>3.79</v>
      </c>
      <c r="W87" s="131">
        <v>3.84</v>
      </c>
      <c r="X87" s="131">
        <v>3.94</v>
      </c>
      <c r="Y87" s="131">
        <v>3.99</v>
      </c>
      <c r="Z87" s="131">
        <v>4.01</v>
      </c>
      <c r="AA87" s="131">
        <v>4.28</v>
      </c>
      <c r="AB87" s="131">
        <v>3.75</v>
      </c>
      <c r="AC87" s="131"/>
      <c r="AD87" s="131"/>
      <c r="AE87" s="131"/>
      <c r="AF87" s="131"/>
      <c r="AG87" s="131"/>
      <c r="AH87" s="131"/>
      <c r="AI87" s="131"/>
      <c r="AJ87" s="2"/>
      <c r="AK87" s="83"/>
      <c r="AL87" s="83"/>
      <c r="AM87" s="83"/>
      <c r="AN87" s="83"/>
    </row>
    <row r="88" ht="15" customHeight="1">
      <c r="A88" s="130">
        <v>41671</v>
      </c>
      <c r="B88" s="87">
        <f>('Dairy commodity prices'!D87)</f>
        <v>3764</v>
      </c>
      <c r="C88" s="131">
        <f>(E88*('Milk production'!G91/'Milk production'!AF91))+(F88*('Milk production'!H91/'Milk production'!AF91))+(G88*('Milk production'!I91/'Milk production'!AF91))+(H88*('Milk production'!J91/'Milk production'!AF91))+(I88*('Milk production'!K91/'Milk production'!AF91))+(J88*('Milk production'!L91/'Milk production'!AF91))+(K88*('Milk production'!M91/'Milk production'!AF91))+(M88*('Milk production'!O91/'Milk production'!AF91))+(N88*('Milk production'!P91/'Milk production'!AF91))+(O88*('Milk production'!Q91/'Milk production'!AF91))+(P88*('Milk production'!R91/'Milk production'!AF91))+(Q88*('Milk production'!S91/'Milk production'!AF91))+(S88*('Milk production'!U91/'Milk production'!AF91))+(T88*('Milk production'!V91/'Milk production'!AF91))+(U88*('Milk production'!W91/'Milk production'!AF91))+(V88*('Milk production'!X91/'Milk production'!AF91))+(W88*('Milk production'!Y91/'Milk production'!AF91))+(X88*('Milk production'!Z91/'Milk production'!AF91))+(Y88*('Milk production'!AA91/'Milk production'!AF91))+(Z88*('Milk production'!AB91/'Milk production'!AF91))+(AA88*('Milk production'!AC91/'Milk production'!AF91))+(AB88*('Milk production'!AD91/'Milk production'!AF91))</f>
        <v>4.085707031317428</v>
      </c>
      <c r="D88" s="131">
        <f>AVERAGE(C77:C88)</f>
        <v>4.029772279644549</v>
      </c>
      <c r="E88" s="131">
        <v>4.15</v>
      </c>
      <c r="F88" s="131">
        <v>4.01</v>
      </c>
      <c r="G88" s="131">
        <v>4.07</v>
      </c>
      <c r="H88" s="131">
        <v>4.47</v>
      </c>
      <c r="I88" s="131">
        <v>3.8</v>
      </c>
      <c r="J88" s="131">
        <v>4.11</v>
      </c>
      <c r="K88" s="131">
        <v>4.11</v>
      </c>
      <c r="L88" s="131"/>
      <c r="M88" s="131">
        <v>3.81</v>
      </c>
      <c r="N88" s="131">
        <v>4.29</v>
      </c>
      <c r="O88" s="131">
        <v>4.11</v>
      </c>
      <c r="P88" s="131">
        <v>4.25</v>
      </c>
      <c r="Q88" s="131">
        <v>4.26</v>
      </c>
      <c r="R88" s="133">
        <v>4.123333333333334</v>
      </c>
      <c r="S88" s="131">
        <v>3.97</v>
      </c>
      <c r="T88" s="131">
        <v>4.31</v>
      </c>
      <c r="U88" s="131">
        <v>3.83</v>
      </c>
      <c r="V88" s="131">
        <v>3.76</v>
      </c>
      <c r="W88" s="131">
        <v>3.81</v>
      </c>
      <c r="X88" s="131">
        <v>3.98</v>
      </c>
      <c r="Y88" s="131">
        <v>4</v>
      </c>
      <c r="Z88" s="131">
        <v>4.02</v>
      </c>
      <c r="AA88" s="131">
        <v>4.28</v>
      </c>
      <c r="AB88" s="131">
        <v>3.73</v>
      </c>
      <c r="AC88" s="131"/>
      <c r="AD88" s="131"/>
      <c r="AE88" s="131"/>
      <c r="AF88" s="131"/>
      <c r="AG88" s="131"/>
      <c r="AH88" s="131"/>
      <c r="AI88" s="131"/>
      <c r="AJ88" s="131"/>
      <c r="AK88" s="83"/>
      <c r="AL88" s="83"/>
      <c r="AM88" s="83"/>
      <c r="AN88" s="83"/>
    </row>
    <row r="89" ht="15" customHeight="1">
      <c r="A89" s="130">
        <v>41699</v>
      </c>
      <c r="B89" s="87">
        <f>('Dairy commodity prices'!D88)</f>
        <v>3679</v>
      </c>
      <c r="C89" s="131">
        <f>(E89*('Milk production'!G92/'Milk production'!AF92))+(F89*('Milk production'!H92/'Milk production'!AF92))+(G89*('Milk production'!I92/'Milk production'!AF92))+(H89*('Milk production'!J92/'Milk production'!AF92))+(I89*('Milk production'!K92/'Milk production'!AF92))+(J89*('Milk production'!L92/'Milk production'!AF92))+(K89*('Milk production'!M92/'Milk production'!AF92))+(M89*('Milk production'!O92/'Milk production'!AF92))+(N89*('Milk production'!P92/'Milk production'!AF92))+(O89*('Milk production'!Q92/'Milk production'!AF92))+(P89*('Milk production'!R92/'Milk production'!AF92))+(Q89*('Milk production'!S92/'Milk production'!AF92))+(S89*('Milk production'!U92/'Milk production'!AF92))+(T89*('Milk production'!V92/'Milk production'!AF92))+(U89*('Milk production'!W92/'Milk production'!AF92))+(V89*('Milk production'!X92/'Milk production'!AF92))+(W89*('Milk production'!Y92/'Milk production'!AF92))+(X89*('Milk production'!Z92/'Milk production'!AF92))+(Y89*('Milk production'!AA92/'Milk production'!AF92))+(Z89*('Milk production'!AB92/'Milk production'!AF92))+(AA89*('Milk production'!AC92/'Milk production'!AF92))+(AB89*('Milk production'!AD92/'Milk production'!AF92))</f>
        <v>4.045811540840436</v>
      </c>
      <c r="D89" s="131">
        <f>AVERAGE(C78:C89)</f>
        <v>4.023119500227643</v>
      </c>
      <c r="E89" s="87">
        <v>4.11</v>
      </c>
      <c r="F89" s="87">
        <v>3.97</v>
      </c>
      <c r="G89" s="87">
        <v>4.06</v>
      </c>
      <c r="H89" s="87">
        <v>4.44</v>
      </c>
      <c r="I89" s="87">
        <v>3.77</v>
      </c>
      <c r="J89" s="87">
        <v>4.07</v>
      </c>
      <c r="K89" s="87">
        <v>4.08</v>
      </c>
      <c r="L89" s="2"/>
      <c r="M89" s="87">
        <v>3.66</v>
      </c>
      <c r="N89" s="87">
        <v>4.24</v>
      </c>
      <c r="O89" s="87">
        <v>4.1</v>
      </c>
      <c r="P89" s="87">
        <v>4.19</v>
      </c>
      <c r="Q89" s="87">
        <v>4.26</v>
      </c>
      <c r="R89" s="133">
        <v>4.063333333333333</v>
      </c>
      <c r="S89" s="87">
        <v>3.97</v>
      </c>
      <c r="T89" s="87">
        <v>4.29</v>
      </c>
      <c r="U89" s="87">
        <v>3.74</v>
      </c>
      <c r="V89" s="87">
        <v>3.69</v>
      </c>
      <c r="W89" s="87">
        <v>3.78</v>
      </c>
      <c r="X89" s="87">
        <v>3.88</v>
      </c>
      <c r="Y89" s="87">
        <v>3.94</v>
      </c>
      <c r="Z89" s="87">
        <v>3.97</v>
      </c>
      <c r="AA89" s="87">
        <v>4.23</v>
      </c>
      <c r="AB89" s="87">
        <v>3.71</v>
      </c>
      <c r="AC89" s="2"/>
      <c r="AD89" s="2"/>
      <c r="AE89" s="2"/>
      <c r="AF89" s="2"/>
      <c r="AG89" s="2"/>
      <c r="AH89" s="2"/>
      <c r="AI89" s="2"/>
      <c r="AJ89" s="2"/>
      <c r="AK89" s="83"/>
      <c r="AL89" s="83"/>
      <c r="AM89" s="83"/>
      <c r="AN89" s="83"/>
    </row>
    <row r="90" ht="15" customHeight="1">
      <c r="A90" s="130">
        <v>41730</v>
      </c>
      <c r="B90" s="87">
        <f>('Dairy commodity prices'!D89)</f>
        <v>3581</v>
      </c>
      <c r="C90" s="131">
        <f>(E90*('Milk production'!G93/'Milk production'!AF93))+(F90*('Milk production'!H93/'Milk production'!AF93))+(G90*('Milk production'!I93/'Milk production'!AF93))+(H90*('Milk production'!J93/'Milk production'!AF93))+(I90*('Milk production'!K93/'Milk production'!AF93))+(J90*('Milk production'!L93/'Milk production'!AF93))+(K90*('Milk production'!M93/'Milk production'!AF93))+(M90*('Milk production'!O93/'Milk production'!AF93))+(N90*('Milk production'!P93/'Milk production'!AF93))+(O90*('Milk production'!Q93/'Milk production'!AF93))+(P90*('Milk production'!R93/'Milk production'!AF93))+(Q90*('Milk production'!S93/'Milk production'!AF93))+(S90*('Milk production'!U93/'Milk production'!AF93))+(T90*('Milk production'!V93/'Milk production'!AF93))+(U90*('Milk production'!W93/'Milk production'!AF93))+(V90*('Milk production'!X93/'Milk production'!AF93))+(W90*('Milk production'!Y93/'Milk production'!AF93))+(X90*('Milk production'!Z93/'Milk production'!AF93))+(Y90*('Milk production'!AA93/'Milk production'!AF93))+(Z90*('Milk production'!AB93/'Milk production'!AF93))+(AA90*('Milk production'!AC93/'Milk production'!AF93))+(AB90*('Milk production'!AD93/'Milk production'!AF93))</f>
        <v>3.989128641585707</v>
      </c>
      <c r="D90" s="131">
        <f>AVERAGE(C79:C90)</f>
        <v>4.016950478389284</v>
      </c>
      <c r="E90" s="87">
        <v>4.07</v>
      </c>
      <c r="F90" s="87">
        <v>3.9</v>
      </c>
      <c r="G90" s="87">
        <v>4.01</v>
      </c>
      <c r="H90" s="87">
        <v>4.37</v>
      </c>
      <c r="I90" s="87">
        <v>3.76</v>
      </c>
      <c r="J90" s="87">
        <v>4.03</v>
      </c>
      <c r="K90" s="87">
        <v>3.87</v>
      </c>
      <c r="L90" s="2"/>
      <c r="M90" s="87">
        <v>3.62</v>
      </c>
      <c r="N90" s="87">
        <v>4.22</v>
      </c>
      <c r="O90" s="87">
        <v>4.02</v>
      </c>
      <c r="P90" s="87">
        <v>4.15</v>
      </c>
      <c r="Q90" s="87">
        <v>4.26</v>
      </c>
      <c r="R90" s="133">
        <v>4.04</v>
      </c>
      <c r="S90" s="87">
        <v>3.88</v>
      </c>
      <c r="T90" s="87">
        <v>4.29</v>
      </c>
      <c r="U90" s="87">
        <v>3.73</v>
      </c>
      <c r="V90" s="87">
        <v>3.65</v>
      </c>
      <c r="W90" s="87">
        <v>3.76</v>
      </c>
      <c r="X90" s="87">
        <v>3.83</v>
      </c>
      <c r="Y90" s="87">
        <v>3.88</v>
      </c>
      <c r="Z90" s="87">
        <v>3.94</v>
      </c>
      <c r="AA90" s="87">
        <v>4.19</v>
      </c>
      <c r="AB90" s="87">
        <v>3.68</v>
      </c>
      <c r="AC90" s="2"/>
      <c r="AD90" s="2"/>
      <c r="AE90" s="2"/>
      <c r="AF90" s="2"/>
      <c r="AG90" s="2"/>
      <c r="AH90" s="2"/>
      <c r="AI90" s="2"/>
      <c r="AJ90" s="2"/>
      <c r="AK90" s="83"/>
      <c r="AL90" s="83"/>
      <c r="AM90" s="83"/>
      <c r="AN90" s="83"/>
    </row>
    <row r="91" ht="15" customHeight="1">
      <c r="A91" s="130">
        <v>41760</v>
      </c>
      <c r="B91" s="87">
        <f>('Dairy commodity prices'!D90)</f>
        <v>3515</v>
      </c>
      <c r="C91" s="131">
        <f>(E91*('Milk production'!G94/'Milk production'!AF94))+(F91*('Milk production'!H94/'Milk production'!AF94))+(G91*('Milk production'!I94/'Milk production'!AF94))+(H91*('Milk production'!J94/'Milk production'!AF94))+(I91*('Milk production'!K94/'Milk production'!AF94))+(J91*('Milk production'!L94/'Milk production'!AF94))+(K91*('Milk production'!M94/'Milk production'!AF94))+(M91*('Milk production'!O94/'Milk production'!AF94))+(N91*('Milk production'!P94/'Milk production'!AF94))+(O91*('Milk production'!Q94/'Milk production'!AF94))+(P91*('Milk production'!R94/'Milk production'!AF94))+(Q91*('Milk production'!S94/'Milk production'!AF94))+(S91*('Milk production'!U94/'Milk production'!AF94))+(T91*('Milk production'!V94/'Milk production'!AF94))+(U91*('Milk production'!W94/'Milk production'!AF94))+(V91*('Milk production'!X94/'Milk production'!AF94))+(W91*('Milk production'!Y94/'Milk production'!AF94))+(X91*('Milk production'!Z94/'Milk production'!AF94))+(Y91*('Milk production'!AA94/'Milk production'!AF94))+(Z91*('Milk production'!AB94/'Milk production'!AF94))+(AA91*('Milk production'!AC94/'Milk production'!AF94))+(AB91*('Milk production'!AD94/'Milk production'!AF94))</f>
        <v>3.912908215765269</v>
      </c>
      <c r="D91" s="131">
        <f>AVERAGE(C80:C91)</f>
        <v>4.014411353014053</v>
      </c>
      <c r="E91" s="87">
        <v>4.01</v>
      </c>
      <c r="F91" s="87">
        <v>3.85</v>
      </c>
      <c r="G91" s="87">
        <v>3.9</v>
      </c>
      <c r="H91" s="87">
        <v>4.28</v>
      </c>
      <c r="I91" s="87">
        <v>3.71</v>
      </c>
      <c r="J91" s="87">
        <v>3.95</v>
      </c>
      <c r="K91" s="87">
        <v>3.75</v>
      </c>
      <c r="L91" s="2"/>
      <c r="M91" s="87">
        <v>3.54</v>
      </c>
      <c r="N91" s="87">
        <v>4.13</v>
      </c>
      <c r="O91" s="87">
        <v>3.95</v>
      </c>
      <c r="P91" s="87">
        <v>4.19</v>
      </c>
      <c r="Q91" s="87">
        <v>4.25</v>
      </c>
      <c r="R91" s="133">
        <v>3.953333333333333</v>
      </c>
      <c r="S91" s="87">
        <v>3.84</v>
      </c>
      <c r="T91" s="87">
        <v>4.28</v>
      </c>
      <c r="U91" s="87">
        <v>3.71</v>
      </c>
      <c r="V91" s="87">
        <v>3.63</v>
      </c>
      <c r="W91" s="87">
        <v>3.73</v>
      </c>
      <c r="X91" s="87">
        <v>3.77</v>
      </c>
      <c r="Y91" s="87">
        <v>3.84</v>
      </c>
      <c r="Z91" s="87">
        <v>3.88</v>
      </c>
      <c r="AA91" s="87">
        <v>4.14</v>
      </c>
      <c r="AB91" s="87">
        <v>3.65</v>
      </c>
      <c r="AC91" s="2"/>
      <c r="AD91" s="2"/>
      <c r="AE91" s="2"/>
      <c r="AF91" s="2"/>
      <c r="AG91" s="2"/>
      <c r="AH91" s="2"/>
      <c r="AI91" s="2"/>
      <c r="AJ91" s="2"/>
      <c r="AK91" s="83"/>
      <c r="AL91" s="83"/>
      <c r="AM91" s="83"/>
      <c r="AN91" s="83"/>
    </row>
    <row r="92" ht="15" customHeight="1">
      <c r="A92" s="130">
        <v>41791</v>
      </c>
      <c r="B92" s="87">
        <f>('Dairy commodity prices'!D91)</f>
        <v>3490</v>
      </c>
      <c r="C92" s="131">
        <f>(E92*('Milk production'!G95/'Milk production'!AF95))+(F92*('Milk production'!H95/'Milk production'!AF95))+(G92*('Milk production'!I95/'Milk production'!AF95))+(H92*('Milk production'!J95/'Milk production'!AF95))+(I92*('Milk production'!K95/'Milk production'!AF95))+(J92*('Milk production'!L95/'Milk production'!AF95))+(K92*('Milk production'!M95/'Milk production'!AF95))+(M92*('Milk production'!O95/'Milk production'!AF95))+(N92*('Milk production'!P95/'Milk production'!AF95))+(O92*('Milk production'!Q95/'Milk production'!AF95))+(P92*('Milk production'!R95/'Milk production'!AF95))+(Q92*('Milk production'!S95/'Milk production'!AF95))+(S92*('Milk production'!U95/'Milk production'!AF95))+(T92*('Milk production'!V95/'Milk production'!AF95))+(U92*('Milk production'!W95/'Milk production'!AF95))+(V92*('Milk production'!X95/'Milk production'!AF95))+(W92*('Milk production'!Y95/'Milk production'!AF95))+(X92*('Milk production'!Z95/'Milk production'!AF95))+(Y92*('Milk production'!AA95/'Milk production'!AF95))+(Z92*('Milk production'!AB95/'Milk production'!AF95))+(AA92*('Milk production'!AC95/'Milk production'!AF95))+(AB92*('Milk production'!AD95/'Milk production'!AF95))</f>
        <v>3.85477757946337</v>
      </c>
      <c r="D92" s="131">
        <f>AVERAGE(C81:C92)</f>
        <v>4.011602646287488</v>
      </c>
      <c r="E92" s="87">
        <v>3.95</v>
      </c>
      <c r="F92" s="87">
        <v>3.81</v>
      </c>
      <c r="G92" s="87">
        <v>3.84</v>
      </c>
      <c r="H92" s="87">
        <v>4.18</v>
      </c>
      <c r="I92" s="87">
        <v>3.69</v>
      </c>
      <c r="J92" s="87">
        <v>3.89</v>
      </c>
      <c r="K92" s="87">
        <v>3.73</v>
      </c>
      <c r="L92" s="2"/>
      <c r="M92" s="87">
        <v>3.54</v>
      </c>
      <c r="N92" s="87">
        <v>4.07</v>
      </c>
      <c r="O92" s="87">
        <v>3.86</v>
      </c>
      <c r="P92" s="87">
        <v>4.09</v>
      </c>
      <c r="Q92" s="87">
        <v>4.22</v>
      </c>
      <c r="R92" s="133">
        <v>3.93</v>
      </c>
      <c r="S92" s="87">
        <v>3.76</v>
      </c>
      <c r="T92" s="87">
        <v>4.22</v>
      </c>
      <c r="U92" s="87">
        <v>3.73</v>
      </c>
      <c r="V92" s="87">
        <v>3.57</v>
      </c>
      <c r="W92" s="87">
        <v>3.7</v>
      </c>
      <c r="X92" s="87">
        <v>3.72</v>
      </c>
      <c r="Y92" s="87">
        <v>3.77</v>
      </c>
      <c r="Z92" s="87">
        <v>3.83</v>
      </c>
      <c r="AA92" s="87">
        <v>4.07</v>
      </c>
      <c r="AB92" s="87">
        <v>3.65</v>
      </c>
      <c r="AC92" s="2"/>
      <c r="AD92" s="2"/>
      <c r="AE92" s="2"/>
      <c r="AF92" s="2"/>
      <c r="AG92" s="2"/>
      <c r="AH92" s="2"/>
      <c r="AI92" s="2"/>
      <c r="AJ92" s="2"/>
      <c r="AK92" s="83"/>
      <c r="AL92" s="83"/>
      <c r="AM92" s="83"/>
      <c r="AN92" s="83"/>
    </row>
    <row r="93" ht="15" customHeight="1">
      <c r="A93" s="130">
        <v>41821</v>
      </c>
      <c r="B93" s="87">
        <f>('Dairy commodity prices'!D92)</f>
        <v>3549</v>
      </c>
      <c r="C93" s="131">
        <f>(E93*('Milk production'!G96/'Milk production'!AF96))+(F93*('Milk production'!H96/'Milk production'!AF96))+(G93*('Milk production'!I96/'Milk production'!AF96))+(H93*('Milk production'!J96/'Milk production'!AF96))+(I93*('Milk production'!K96/'Milk production'!AF96))+(J93*('Milk production'!L96/'Milk production'!AF96))+(K93*('Milk production'!M96/'Milk production'!AF96))+(M93*('Milk production'!O96/'Milk production'!AF96))+(N93*('Milk production'!P96/'Milk production'!AF96))+(O93*('Milk production'!Q96/'Milk production'!AF96))+(P93*('Milk production'!R96/'Milk production'!AF96))+(Q93*('Milk production'!S96/'Milk production'!AF96))+(S93*('Milk production'!U96/'Milk production'!AF96))+(T93*('Milk production'!V96/'Milk production'!AF96))+(U93*('Milk production'!W96/'Milk production'!AF96))+(V93*('Milk production'!X96/'Milk production'!AF96))+(W93*('Milk production'!Y96/'Milk production'!AF96))+(X93*('Milk production'!Z96/'Milk production'!AF96))+(Y93*('Milk production'!AA96/'Milk production'!AF96))+(Z93*('Milk production'!AB96/'Milk production'!AF96))+(AA93*('Milk production'!AC96/'Milk production'!AF96))+(AB93*('Milk production'!AD96/'Milk production'!AF96))</f>
        <v>3.854430531124435</v>
      </c>
      <c r="D93" s="131">
        <f>AVERAGE(C82:C93)</f>
        <v>4.011115604362039</v>
      </c>
      <c r="E93" s="87">
        <v>3.93</v>
      </c>
      <c r="F93" s="87">
        <v>3.84</v>
      </c>
      <c r="G93" s="87">
        <v>3.84</v>
      </c>
      <c r="H93" s="87">
        <v>4.15</v>
      </c>
      <c r="I93" s="87">
        <v>3.72</v>
      </c>
      <c r="J93" s="87">
        <v>3.86</v>
      </c>
      <c r="K93" s="87">
        <v>3.82</v>
      </c>
      <c r="L93" s="2"/>
      <c r="M93" s="87">
        <v>3.53</v>
      </c>
      <c r="N93" s="87">
        <v>4.05</v>
      </c>
      <c r="O93" s="87">
        <v>3.87</v>
      </c>
      <c r="P93" s="87">
        <v>4.09</v>
      </c>
      <c r="Q93" s="87">
        <v>4.21</v>
      </c>
      <c r="R93" s="133">
        <v>3.876666666666666</v>
      </c>
      <c r="S93" s="87">
        <v>3.75</v>
      </c>
      <c r="T93" s="87">
        <v>4.16</v>
      </c>
      <c r="U93" s="87">
        <v>3.71</v>
      </c>
      <c r="V93" s="87">
        <v>3.55</v>
      </c>
      <c r="W93" s="87">
        <v>3.7</v>
      </c>
      <c r="X93" s="87">
        <v>3.68</v>
      </c>
      <c r="Y93" s="87">
        <v>3.71</v>
      </c>
      <c r="Z93" s="87">
        <v>3.82</v>
      </c>
      <c r="AA93" s="87">
        <v>4.06</v>
      </c>
      <c r="AB93" s="87">
        <v>3.64</v>
      </c>
      <c r="AC93" s="2"/>
      <c r="AD93" s="2"/>
      <c r="AE93" s="2"/>
      <c r="AF93" s="2"/>
      <c r="AG93" s="2"/>
      <c r="AH93" s="2"/>
      <c r="AI93" s="2"/>
      <c r="AJ93" s="2"/>
      <c r="AK93" s="83"/>
      <c r="AL93" s="83"/>
      <c r="AM93" s="83"/>
      <c r="AN93" s="83"/>
    </row>
    <row r="94" ht="15" customHeight="1">
      <c r="A94" s="130">
        <v>41852</v>
      </c>
      <c r="B94" s="87">
        <f>('Dairy commodity prices'!D93)</f>
        <v>3364</v>
      </c>
      <c r="C94" s="131">
        <f>(E94*('Milk production'!G97/'Milk production'!AF97))+(F94*('Milk production'!H97/'Milk production'!AF97))+(G94*('Milk production'!I97/'Milk production'!AF97))+(H94*('Milk production'!J97/'Milk production'!AF97))+(I94*('Milk production'!K97/'Milk production'!AF97))+(J94*('Milk production'!L97/'Milk production'!AF97))+(K94*('Milk production'!M97/'Milk production'!AF97))+(M94*('Milk production'!O97/'Milk production'!AF97))+(N94*('Milk production'!P97/'Milk production'!AF97))+(O94*('Milk production'!Q97/'Milk production'!AF97))+(P94*('Milk production'!R97/'Milk production'!AF97))+(Q94*('Milk production'!S97/'Milk production'!AF97))+(S94*('Milk production'!U97/'Milk production'!AF97))+(T94*('Milk production'!V97/'Milk production'!AF97))+(U94*('Milk production'!W97/'Milk production'!AF97))+(V94*('Milk production'!X97/'Milk production'!AF97))+(W94*('Milk production'!Y97/'Milk production'!AF97))+(X94*('Milk production'!Z97/'Milk production'!AF97))+(Y94*('Milk production'!AA97/'Milk production'!AF97))+(Z94*('Milk production'!AB97/'Milk production'!AF97))+(AA94*('Milk production'!AC97/'Milk production'!AF97))+(AB94*('Milk production'!AD97/'Milk production'!AF97))</f>
        <v>3.885972815096806</v>
      </c>
      <c r="D94" s="131">
        <f>AVERAGE(C83:C94)</f>
        <v>4.011019914718527</v>
      </c>
      <c r="E94" s="87">
        <v>3.96</v>
      </c>
      <c r="F94" s="87">
        <v>3.87</v>
      </c>
      <c r="G94" s="87">
        <v>3.92</v>
      </c>
      <c r="H94" s="87">
        <v>4.18</v>
      </c>
      <c r="I94" s="87">
        <v>3.72</v>
      </c>
      <c r="J94" s="87">
        <v>3.84</v>
      </c>
      <c r="K94" s="87">
        <v>3.97</v>
      </c>
      <c r="L94" s="2"/>
      <c r="M94" s="87">
        <v>3.54</v>
      </c>
      <c r="N94" s="87">
        <v>4.1</v>
      </c>
      <c r="O94" s="87">
        <v>3.91</v>
      </c>
      <c r="P94" s="87">
        <v>4.11</v>
      </c>
      <c r="Q94" s="87">
        <v>4.21</v>
      </c>
      <c r="R94" s="133">
        <v>3.843333333333333</v>
      </c>
      <c r="S94" s="87">
        <v>3.75</v>
      </c>
      <c r="T94" s="87">
        <v>4.1</v>
      </c>
      <c r="U94" s="87">
        <v>3.74</v>
      </c>
      <c r="V94" s="87">
        <v>3.56</v>
      </c>
      <c r="W94" s="87">
        <v>3.7</v>
      </c>
      <c r="X94" s="87">
        <v>3.7</v>
      </c>
      <c r="Y94" s="87">
        <v>3.76</v>
      </c>
      <c r="Z94" s="87">
        <v>3.86</v>
      </c>
      <c r="AA94" s="87">
        <v>4.07</v>
      </c>
      <c r="AB94" s="87">
        <v>3.63</v>
      </c>
      <c r="AC94" s="2"/>
      <c r="AD94" s="2"/>
      <c r="AE94" s="2"/>
      <c r="AF94" s="2"/>
      <c r="AG94" s="2"/>
      <c r="AH94" s="2"/>
      <c r="AI94" s="2"/>
      <c r="AJ94" s="2"/>
      <c r="AK94" s="83"/>
      <c r="AL94" s="83"/>
      <c r="AM94" s="83"/>
      <c r="AN94" s="83"/>
    </row>
    <row r="95" ht="15" customHeight="1">
      <c r="A95" s="130">
        <v>41883</v>
      </c>
      <c r="B95" s="87">
        <f>('Dairy commodity prices'!D94)</f>
        <v>3094</v>
      </c>
      <c r="C95" s="131">
        <f>(E95*('Milk production'!G98/'Milk production'!AF98))+(F95*('Milk production'!H98/'Milk production'!AF98))+(G95*('Milk production'!I98/'Milk production'!AF98))+(H95*('Milk production'!J98/'Milk production'!AF98))+(I95*('Milk production'!K98/'Milk production'!AF98))+(J95*('Milk production'!L98/'Milk production'!AF98))+(K95*('Milk production'!M98/'Milk production'!AF98))+(M95*('Milk production'!O98/'Milk production'!AF98))+(N95*('Milk production'!P98/'Milk production'!AF98))+(O95*('Milk production'!Q98/'Milk production'!AF98))+(P95*('Milk production'!R98/'Milk production'!AF98))+(Q95*('Milk production'!S98/'Milk production'!AF98))+(S95*('Milk production'!U98/'Milk production'!AF98))+(T95*('Milk production'!V98/'Milk production'!AF98))+(U95*('Milk production'!W98/'Milk production'!AF98))+(V95*('Milk production'!X98/'Milk production'!AF98))+(W95*('Milk production'!Y98/'Milk production'!AF98))+(X95*('Milk production'!Z98/'Milk production'!AF98))+(Y95*('Milk production'!AA98/'Milk production'!AF98))+(Z95*('Milk production'!AB98/'Milk production'!AF98))+(AA95*('Milk production'!AC98/'Milk production'!AF98))+(AB95*('Milk production'!AD98/'Milk production'!AF98))</f>
        <v>3.966502633628274</v>
      </c>
      <c r="D95" s="131">
        <f>AVERAGE(C84:C95)</f>
        <v>4.007429018381218</v>
      </c>
      <c r="E95" s="87">
        <v>4.06</v>
      </c>
      <c r="F95" s="87">
        <v>3.92</v>
      </c>
      <c r="G95" s="87">
        <v>3.97</v>
      </c>
      <c r="H95" s="87">
        <v>4.26</v>
      </c>
      <c r="I95" s="87">
        <v>3.78</v>
      </c>
      <c r="J95" s="87">
        <v>3.98</v>
      </c>
      <c r="K95" s="87">
        <v>4.17</v>
      </c>
      <c r="L95" s="2"/>
      <c r="M95" s="87">
        <v>3.57</v>
      </c>
      <c r="N95" s="87">
        <v>4.21</v>
      </c>
      <c r="O95" s="87">
        <v>3.99</v>
      </c>
      <c r="P95" s="87">
        <v>4.19</v>
      </c>
      <c r="Q95" s="87">
        <v>4.25</v>
      </c>
      <c r="R95" s="133">
        <v>3.94</v>
      </c>
      <c r="S95" s="87">
        <v>3.83</v>
      </c>
      <c r="T95" s="87">
        <v>4.18</v>
      </c>
      <c r="U95" s="87">
        <v>3.8</v>
      </c>
      <c r="V95" s="87">
        <v>3.64</v>
      </c>
      <c r="W95" s="87">
        <v>3.74</v>
      </c>
      <c r="X95" s="87">
        <v>3.78</v>
      </c>
      <c r="Y95" s="87">
        <v>3.85</v>
      </c>
      <c r="Z95" s="87">
        <v>3.96</v>
      </c>
      <c r="AA95" s="87">
        <v>4.15</v>
      </c>
      <c r="AB95" s="87">
        <v>3.67</v>
      </c>
      <c r="AC95" s="2"/>
      <c r="AD95" s="2"/>
      <c r="AE95" s="2"/>
      <c r="AF95" s="2"/>
      <c r="AG95" s="2"/>
      <c r="AH95" s="2"/>
      <c r="AI95" s="2"/>
      <c r="AJ95" s="2"/>
      <c r="AK95" s="83"/>
      <c r="AL95" s="83"/>
      <c r="AM95" s="83"/>
      <c r="AN95" s="83"/>
    </row>
    <row r="96" ht="15" customHeight="1">
      <c r="A96" s="130">
        <v>41913</v>
      </c>
      <c r="B96" s="87">
        <f>('Dairy commodity prices'!D95)</f>
        <v>3072</v>
      </c>
      <c r="C96" s="131">
        <f>(E96*('Milk production'!G99/'Milk production'!AF99))+(F96*('Milk production'!H99/'Milk production'!AF99))+(G96*('Milk production'!I99/'Milk production'!AF99))+(H96*('Milk production'!J99/'Milk production'!AF99))+(I96*('Milk production'!K99/'Milk production'!AF99))+(J96*('Milk production'!L99/'Milk production'!AF99))+(K96*('Milk production'!M99/'Milk production'!AF99))+(M96*('Milk production'!O99/'Milk production'!AF99))+(N96*('Milk production'!P99/'Milk production'!AF99))+(O96*('Milk production'!Q99/'Milk production'!AF99))+(P96*('Milk production'!R99/'Milk production'!AF99))+(Q96*('Milk production'!S99/'Milk production'!AF99))+(S96*('Milk production'!U99/'Milk production'!AF99))+(T96*('Milk production'!V99/'Milk production'!AF99))+(U96*('Milk production'!W99/'Milk production'!AF99))+(V96*('Milk production'!X99/'Milk production'!AF99))+(W96*('Milk production'!Y99/'Milk production'!AF99))+(X96*('Milk production'!Z99/'Milk production'!AF99))+(Y96*('Milk production'!AA99/'Milk production'!AF99))+(Z96*('Milk production'!AB99/'Milk production'!AF99))+(AA96*('Milk production'!AC99/'Milk production'!AF99))+(AB96*('Milk production'!AD99/'Milk production'!AF99))</f>
        <v>4.056643769637163</v>
      </c>
      <c r="D96" s="131">
        <f>AVERAGE(C85:C96)</f>
        <v>4.004550954962308</v>
      </c>
      <c r="E96" s="87">
        <v>4.12</v>
      </c>
      <c r="F96" s="87">
        <v>4.01</v>
      </c>
      <c r="G96" s="87">
        <v>4.08</v>
      </c>
      <c r="H96" s="87">
        <v>4.36</v>
      </c>
      <c r="I96" s="87">
        <v>3.81</v>
      </c>
      <c r="J96" s="87">
        <v>4.08</v>
      </c>
      <c r="K96" s="87">
        <v>4.49</v>
      </c>
      <c r="L96" s="2"/>
      <c r="M96" s="87">
        <v>3.63</v>
      </c>
      <c r="N96" s="87">
        <v>4.25</v>
      </c>
      <c r="O96" s="87">
        <v>4.07</v>
      </c>
      <c r="P96" s="87">
        <v>4.19</v>
      </c>
      <c r="Q96" s="87">
        <v>4.28</v>
      </c>
      <c r="R96" s="133">
        <v>4.069999999999999</v>
      </c>
      <c r="S96" s="87">
        <v>3.89</v>
      </c>
      <c r="T96" s="87">
        <v>4.35</v>
      </c>
      <c r="U96" s="87">
        <v>3.82</v>
      </c>
      <c r="V96" s="87">
        <v>3.7</v>
      </c>
      <c r="W96" s="87">
        <v>3.81</v>
      </c>
      <c r="X96" s="87">
        <v>3.83</v>
      </c>
      <c r="Y96" s="87">
        <v>3.88</v>
      </c>
      <c r="Z96" s="87">
        <v>3.94</v>
      </c>
      <c r="AA96" s="87">
        <v>4.17</v>
      </c>
      <c r="AB96" s="87">
        <v>3.68</v>
      </c>
      <c r="AC96" s="2"/>
      <c r="AD96" s="2"/>
      <c r="AE96" s="2"/>
      <c r="AF96" s="2"/>
      <c r="AG96" s="2"/>
      <c r="AH96" s="2"/>
      <c r="AI96" s="2"/>
      <c r="AJ96" s="2"/>
      <c r="AK96" s="83"/>
      <c r="AL96" s="83"/>
      <c r="AM96" s="83"/>
      <c r="AN96" s="83"/>
    </row>
    <row r="97" ht="15" customHeight="1">
      <c r="A97" s="130">
        <v>41944</v>
      </c>
      <c r="B97" s="87">
        <f>('Dairy commodity prices'!D96)</f>
        <v>3055</v>
      </c>
      <c r="C97" s="131">
        <f>(E97*('Milk production'!G100/'Milk production'!AF100))+(F97*('Milk production'!H100/'Milk production'!AF100))+(G97*('Milk production'!I100/'Milk production'!AF100))+(H97*('Milk production'!J100/'Milk production'!AF100))+(I97*('Milk production'!K100/'Milk production'!AF100))+(J97*('Milk production'!L100/'Milk production'!AF100))+(K97*('Milk production'!M100/'Milk production'!AF100))+(M97*('Milk production'!O100/'Milk production'!AF100))+(N97*('Milk production'!P100/'Milk production'!AF100))+(O97*('Milk production'!Q100/'Milk production'!AF100))+(P97*('Milk production'!R100/'Milk production'!AF100))+(Q97*('Milk production'!S100/'Milk production'!AF100))+(S97*('Milk production'!U100/'Milk production'!AF100))+(T97*('Milk production'!V100/'Milk production'!AF100))+(U97*('Milk production'!W100/'Milk production'!AF100))+(V97*('Milk production'!X100/'Milk production'!AF100))+(W97*('Milk production'!Y100/'Milk production'!AF100))+(X97*('Milk production'!Z100/'Milk production'!AF100))+(Y97*('Milk production'!AA100/'Milk production'!AF100))+(Z97*('Milk production'!AB100/'Milk production'!AF100))+(AA97*('Milk production'!AC100/'Milk production'!AF100))+(AB97*('Milk production'!AD100/'Milk production'!AF100))</f>
        <v>4.106362392887474</v>
      </c>
      <c r="D97" s="131">
        <f>AVERAGE(C86:C97)</f>
        <v>4.000565406273935</v>
      </c>
      <c r="E97" s="87">
        <v>4.18</v>
      </c>
      <c r="F97" s="87">
        <v>4.06</v>
      </c>
      <c r="G97" s="87">
        <v>4.11</v>
      </c>
      <c r="H97" s="87">
        <v>4.44</v>
      </c>
      <c r="I97" s="87">
        <v>3.8</v>
      </c>
      <c r="J97" s="87">
        <v>4.13</v>
      </c>
      <c r="K97" s="87">
        <v>4.55</v>
      </c>
      <c r="L97" s="2"/>
      <c r="M97" s="87">
        <v>3.66</v>
      </c>
      <c r="N97" s="87">
        <v>4.31</v>
      </c>
      <c r="O97" s="87">
        <v>4.17</v>
      </c>
      <c r="P97" s="87">
        <v>4.26</v>
      </c>
      <c r="Q97" s="87">
        <v>4.27</v>
      </c>
      <c r="R97" s="133">
        <v>4.063333333333333</v>
      </c>
      <c r="S97" s="87">
        <v>3.93</v>
      </c>
      <c r="T97" s="87">
        <v>4.41</v>
      </c>
      <c r="U97" s="87">
        <v>3.83</v>
      </c>
      <c r="V97" s="87">
        <v>3.75</v>
      </c>
      <c r="W97" s="87">
        <v>3.85</v>
      </c>
      <c r="X97" s="87">
        <v>3.84</v>
      </c>
      <c r="Y97" s="87">
        <v>4</v>
      </c>
      <c r="Z97" s="87">
        <v>3.97</v>
      </c>
      <c r="AA97" s="87">
        <v>4.24</v>
      </c>
      <c r="AB97" s="87">
        <v>3.73</v>
      </c>
      <c r="AC97" s="2"/>
      <c r="AD97" s="2"/>
      <c r="AE97" s="2"/>
      <c r="AF97" s="2"/>
      <c r="AG97" s="2"/>
      <c r="AH97" s="2"/>
      <c r="AI97" s="2"/>
      <c r="AJ97" s="2"/>
      <c r="AK97" s="83"/>
      <c r="AL97" s="83"/>
      <c r="AM97" s="83"/>
      <c r="AN97" s="83"/>
    </row>
    <row r="98" ht="15" customHeight="1">
      <c r="A98" s="130">
        <v>41974</v>
      </c>
      <c r="B98" s="87">
        <f>('Dairy commodity prices'!D97)</f>
        <v>2934</v>
      </c>
      <c r="C98" s="131"/>
      <c r="D98" s="131">
        <f>AVERAGE(C87:C98)</f>
        <v>3.987047236525594</v>
      </c>
      <c r="E98" t="s" s="127">
        <v>121</v>
      </c>
      <c r="F98" t="s" s="127">
        <v>121</v>
      </c>
      <c r="G98" s="87">
        <v>4.1</v>
      </c>
      <c r="H98" s="87">
        <v>4.52</v>
      </c>
      <c r="I98" t="s" s="127">
        <v>121</v>
      </c>
      <c r="J98" s="87">
        <v>4.13</v>
      </c>
      <c r="K98" s="87">
        <v>4.25</v>
      </c>
      <c r="L98" s="2"/>
      <c r="M98" s="87">
        <v>3.83</v>
      </c>
      <c r="N98" t="s" s="127">
        <v>121</v>
      </c>
      <c r="O98" s="87">
        <v>4.19</v>
      </c>
      <c r="P98" t="s" s="127">
        <v>121</v>
      </c>
      <c r="Q98" t="s" s="127">
        <v>121</v>
      </c>
      <c r="R98" s="133">
        <v>3.986666666666667</v>
      </c>
      <c r="S98" s="87">
        <v>3.95</v>
      </c>
      <c r="T98" s="87">
        <v>4.38</v>
      </c>
      <c r="U98" s="87">
        <v>3.86</v>
      </c>
      <c r="V98" s="87">
        <v>3.74</v>
      </c>
      <c r="W98" s="87">
        <v>3.85</v>
      </c>
      <c r="X98" s="87">
        <v>3.88</v>
      </c>
      <c r="Y98" t="s" s="127">
        <v>121</v>
      </c>
      <c r="Z98" t="s" s="127">
        <v>121</v>
      </c>
      <c r="AA98" s="87">
        <v>4.23</v>
      </c>
      <c r="AB98" s="87">
        <v>3.73</v>
      </c>
      <c r="AC98" s="2"/>
      <c r="AD98" s="2"/>
      <c r="AE98" s="2"/>
      <c r="AF98" s="2"/>
      <c r="AG98" s="2"/>
      <c r="AH98" s="2"/>
      <c r="AI98" s="2"/>
      <c r="AJ98" s="2"/>
      <c r="AK98" s="83"/>
      <c r="AL98" s="83"/>
      <c r="AM98" s="83"/>
      <c r="AN98" s="83"/>
    </row>
  </sheetData>
  <mergeCells count="1">
    <mergeCell ref="C1:AJ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34" customWidth="1"/>
    <col min="2" max="2" width="17.6719" style="134" customWidth="1"/>
    <col min="3" max="3" width="8.85156" style="134" customWidth="1"/>
    <col min="4" max="4" width="8.85156" style="134" customWidth="1"/>
    <col min="5" max="5" width="27.6719" style="134" customWidth="1"/>
    <col min="6" max="6" width="15.3516" style="134" customWidth="1"/>
    <col min="7" max="7" width="12.3516" style="134" customWidth="1"/>
    <col min="8" max="8" width="8.85156" style="134" customWidth="1"/>
    <col min="9" max="9" width="8.85156" style="134" customWidth="1"/>
    <col min="10" max="10" width="8.85156" style="134" customWidth="1"/>
    <col min="11" max="11" width="8.85156" style="134" customWidth="1"/>
    <col min="12" max="12" width="8.85156" style="134" customWidth="1"/>
    <col min="13" max="13" width="8.85156" style="134" customWidth="1"/>
    <col min="14" max="14" width="8.85156" style="134" customWidth="1"/>
    <col min="15" max="15" width="8.85156" style="134" customWidth="1"/>
    <col min="16" max="16" width="8.85156" style="134" customWidth="1"/>
    <col min="17" max="17" width="14.3516" style="134" customWidth="1"/>
    <col min="18" max="18" width="8.85156" style="134" customWidth="1"/>
    <col min="19" max="19" width="8.85156" style="134" customWidth="1"/>
    <col min="20" max="20" width="8.85156" style="134" customWidth="1"/>
    <col min="21" max="21" width="8.85156" style="134" customWidth="1"/>
    <col min="22" max="22" width="8.85156" style="134" customWidth="1"/>
    <col min="23" max="23" width="8.85156" style="134" customWidth="1"/>
    <col min="24" max="24" width="8.85156" style="134" customWidth="1"/>
    <col min="25" max="25" width="8.85156" style="134" customWidth="1"/>
    <col min="26" max="26" width="8.85156" style="134" customWidth="1"/>
    <col min="27" max="27" width="8.85156" style="134" customWidth="1"/>
    <col min="28" max="28" width="8.85156" style="134" customWidth="1"/>
    <col min="29" max="29" width="8.85156" style="134" customWidth="1"/>
    <col min="30" max="30" width="8.85156" style="134" customWidth="1"/>
    <col min="31" max="31" width="8.85156" style="134" customWidth="1"/>
    <col min="32" max="32" width="8.85156" style="134" customWidth="1"/>
    <col min="33" max="256" width="8.85156" style="134" customWidth="1"/>
  </cols>
  <sheetData>
    <row r="1" ht="15" customHeight="1">
      <c r="A1" s="83"/>
      <c r="B1" s="83"/>
      <c r="C1" s="83"/>
      <c r="D1" s="135"/>
      <c r="E1" s="135"/>
      <c r="F1" s="135"/>
      <c r="G1" s="135"/>
      <c r="H1" s="135"/>
      <c r="I1" s="135"/>
      <c r="J1" s="135"/>
      <c r="K1" s="83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83"/>
      <c r="AC1" s="83"/>
      <c r="AD1" s="83"/>
      <c r="AE1" s="83"/>
      <c r="AF1" s="83"/>
    </row>
    <row r="2" ht="15" customHeight="1">
      <c r="A2" s="83"/>
      <c r="B2" t="s" s="127">
        <v>120</v>
      </c>
      <c r="C2" s="136"/>
      <c r="D2" t="s" s="107">
        <v>81</v>
      </c>
      <c r="E2" t="s" s="107">
        <v>82</v>
      </c>
      <c r="F2" t="s" s="107">
        <v>83</v>
      </c>
      <c r="G2" t="s" s="107">
        <v>84</v>
      </c>
      <c r="H2" t="s" s="107">
        <v>85</v>
      </c>
      <c r="I2" t="s" s="107">
        <v>86</v>
      </c>
      <c r="J2" t="s" s="107">
        <v>87</v>
      </c>
      <c r="K2" s="128"/>
      <c r="L2" t="s" s="108">
        <v>88</v>
      </c>
      <c r="M2" t="s" s="108">
        <v>89</v>
      </c>
      <c r="N2" t="s" s="108">
        <v>90</v>
      </c>
      <c r="O2" t="s" s="108">
        <v>91</v>
      </c>
      <c r="P2" t="s" s="108">
        <v>92</v>
      </c>
      <c r="Q2" t="s" s="108">
        <v>93</v>
      </c>
      <c r="R2" t="s" s="108">
        <v>94</v>
      </c>
      <c r="S2" t="s" s="108">
        <v>95</v>
      </c>
      <c r="T2" t="s" s="108">
        <v>96</v>
      </c>
      <c r="U2" t="s" s="108">
        <v>97</v>
      </c>
      <c r="V2" t="s" s="108">
        <v>98</v>
      </c>
      <c r="W2" t="s" s="108">
        <v>99</v>
      </c>
      <c r="X2" t="s" s="108">
        <v>100</v>
      </c>
      <c r="Y2" t="s" s="108">
        <v>101</v>
      </c>
      <c r="Z2" t="s" s="108">
        <v>102</v>
      </c>
      <c r="AA2" t="s" s="108">
        <v>103</v>
      </c>
      <c r="AB2" s="129"/>
      <c r="AC2" s="125"/>
      <c r="AD2" s="125"/>
      <c r="AE2" s="125"/>
      <c r="AF2" s="125"/>
    </row>
    <row r="3" ht="15" customHeight="1">
      <c r="A3" s="130">
        <v>39083</v>
      </c>
      <c r="B3" s="137">
        <f>(D3*('Milk production'!G6/'Milk production'!AF6))+(E3*('Milk production'!H6/'Milk production'!AF6))+(F3*('Milk production'!I6/'Milk production'!AF6))+(G3*('Milk production'!J6/'Milk production'!AF6))+(H3*('Milk production'!K6/'Milk production'!AF6))+(I3*('Milk production'!L6/'Milk production'!AF6))+(J3*('Milk production'!M6/'Milk production'!AF6))+(L3*('Milk production'!O6/'Milk production'!AF6))+(M3*('Milk production'!P6/'Milk production'!AF6))+(N3*('Milk production'!Q6/'Milk production'!AF6))+(O3*('Milk production'!R6/'Milk production'!AF6))+(P3*('Milk production'!S6/'Milk production'!AF6))+(R3*('Milk production'!U6/'Milk production'!AF6))+(S3*('Milk production'!V6/'Milk production'!AF6))+(T3*('Milk production'!W6/'Milk production'!AF6))+(U3*('Milk production'!X6/'Milk production'!AF6))+(V3*('Milk production'!Y6/'Milk production'!AF6))+(W3*('Milk production'!Z6/'Milk production'!AF6))+(X3*('Milk production'!AA6/'Milk production'!AF6))+(Y3*('Milk production'!AB6/'Milk production'!AF6))+(Z3*('Milk production'!AC6/'Milk production'!AF6))+(AA3*('Milk production'!AD6/'Milk production'!AF6))</f>
        <v>3.349687577859176</v>
      </c>
      <c r="C3" s="83"/>
      <c r="D3" s="138">
        <v>3.44</v>
      </c>
      <c r="E3" s="138">
        <v>3.216</v>
      </c>
      <c r="F3" s="138">
        <v>3.28</v>
      </c>
      <c r="G3" s="138">
        <v>3.51</v>
      </c>
      <c r="H3" s="138">
        <v>3.36</v>
      </c>
      <c r="I3" s="138">
        <v>3.27</v>
      </c>
      <c r="J3" s="138">
        <v>3.22</v>
      </c>
      <c r="K3" s="83"/>
      <c r="L3" s="138">
        <v>3.22</v>
      </c>
      <c r="M3" s="138">
        <v>3.45</v>
      </c>
      <c r="N3" s="138">
        <v>3.351</v>
      </c>
      <c r="O3" s="138">
        <v>3.44</v>
      </c>
      <c r="P3" s="138">
        <v>3.41</v>
      </c>
      <c r="Q3" s="139"/>
      <c r="R3" s="138">
        <v>3.41</v>
      </c>
      <c r="S3" s="138">
        <v>3.47</v>
      </c>
      <c r="T3" s="138">
        <v>3.29</v>
      </c>
      <c r="U3" s="138">
        <v>3.272</v>
      </c>
      <c r="V3" s="138">
        <v>3.21</v>
      </c>
      <c r="W3" s="138">
        <v>3.33</v>
      </c>
      <c r="X3" s="138">
        <v>3.05</v>
      </c>
      <c r="Y3" s="138">
        <v>3.39</v>
      </c>
      <c r="Z3" s="138">
        <v>3.38</v>
      </c>
      <c r="AA3" s="138">
        <v>3.201</v>
      </c>
      <c r="AB3" s="83"/>
      <c r="AC3" s="83"/>
      <c r="AD3" s="83"/>
      <c r="AE3" s="83"/>
      <c r="AF3" s="83"/>
    </row>
    <row r="4" ht="15" customHeight="1">
      <c r="A4" s="130">
        <v>39114</v>
      </c>
      <c r="B4" s="137">
        <f>(D4*('Milk production'!G7/'Milk production'!AF7))+(E4*('Milk production'!H7/'Milk production'!AF7))+(F4*('Milk production'!I7/'Milk production'!AF7))+(G4*('Milk production'!J7/'Milk production'!AF7))+(H4*('Milk production'!K7/'Milk production'!AF7))+(I4*('Milk production'!L7/'Milk production'!AF7))+(J4*('Milk production'!M7/'Milk production'!AF7))+(L4*('Milk production'!O7/'Milk production'!AF7))+(M4*('Milk production'!P7/'Milk production'!AF7))+(N4*('Milk production'!Q7/'Milk production'!AF7))+(O4*('Milk production'!R7/'Milk production'!AF7))+(P4*('Milk production'!S7/'Milk production'!AF7))+(R4*('Milk production'!U7/'Milk production'!AF7))+(S4*('Milk production'!V7/'Milk production'!AF7))+(T4*('Milk production'!W7/'Milk production'!AF7))+(U4*('Milk production'!X7/'Milk production'!AF7))+(V4*('Milk production'!Y7/'Milk production'!AF7))+(W4*('Milk production'!Z7/'Milk production'!AF7))+(X4*('Milk production'!AA7/'Milk production'!AF7))+(Y4*('Milk production'!AB7/'Milk production'!AF7))+(Z4*('Milk production'!AC7/'Milk production'!AF7))+(AA4*('Milk production'!AD7/'Milk production'!AF7))</f>
        <v>3.338804811487956</v>
      </c>
      <c r="C4" s="83"/>
      <c r="D4" s="88">
        <v>3.43</v>
      </c>
      <c r="E4" s="88">
        <v>3.2</v>
      </c>
      <c r="F4" s="88">
        <v>3.25</v>
      </c>
      <c r="G4" s="88">
        <v>3.5</v>
      </c>
      <c r="H4" s="88">
        <v>3.35</v>
      </c>
      <c r="I4" s="88">
        <v>3.28</v>
      </c>
      <c r="J4" s="88">
        <v>3.2</v>
      </c>
      <c r="K4" s="83"/>
      <c r="L4" s="88">
        <v>3.19</v>
      </c>
      <c r="M4" s="88">
        <v>3.44</v>
      </c>
      <c r="N4" s="88">
        <v>3.354</v>
      </c>
      <c r="O4" s="88">
        <v>3.43</v>
      </c>
      <c r="P4" s="88">
        <v>3.43</v>
      </c>
      <c r="Q4" s="83"/>
      <c r="R4" s="88">
        <v>3.38</v>
      </c>
      <c r="S4" s="88">
        <v>3.47</v>
      </c>
      <c r="T4" s="88">
        <v>3.28</v>
      </c>
      <c r="U4" s="88">
        <v>3.251</v>
      </c>
      <c r="V4" s="88">
        <v>3.19</v>
      </c>
      <c r="W4" s="88">
        <v>3.3</v>
      </c>
      <c r="X4" s="88">
        <v>3.04</v>
      </c>
      <c r="Y4" s="88">
        <v>3.38</v>
      </c>
      <c r="Z4" s="88">
        <v>3.36</v>
      </c>
      <c r="AA4" s="88">
        <v>3.211</v>
      </c>
      <c r="AB4" s="83"/>
      <c r="AC4" s="83"/>
      <c r="AD4" s="83"/>
      <c r="AE4" s="83"/>
      <c r="AF4" s="83"/>
    </row>
    <row r="5" ht="15" customHeight="1">
      <c r="A5" s="130">
        <v>39142</v>
      </c>
      <c r="B5" s="137">
        <f>(D5*('Milk production'!G8/'Milk production'!AF8))+(E5*('Milk production'!H8/'Milk production'!AF8))+(F5*('Milk production'!I8/'Milk production'!AF8))+(G5*('Milk production'!J8/'Milk production'!AF8))+(H5*('Milk production'!K8/'Milk production'!AF8))+(I5*('Milk production'!L8/'Milk production'!AF8))+(J5*('Milk production'!M8/'Milk production'!AF8))+(L5*('Milk production'!O8/'Milk production'!AF8))+(M5*('Milk production'!P8/'Milk production'!AF8))+(N5*('Milk production'!Q8/'Milk production'!AF8))+(O5*('Milk production'!R8/'Milk production'!AF8))+(P5*('Milk production'!S8/'Milk production'!AF8))+(R5*('Milk production'!U8/'Milk production'!AF8))+(S5*('Milk production'!V8/'Milk production'!AF8))+(T5*('Milk production'!W8/'Milk production'!AF8))+(U5*('Milk production'!X8/'Milk production'!AF8))+(V5*('Milk production'!Y8/'Milk production'!AF8))+(W5*('Milk production'!Z8/'Milk production'!AF8))+(X5*('Milk production'!AA8/'Milk production'!AF8))+(Y5*('Milk production'!AB8/'Milk production'!AF8))+(Z5*('Milk production'!AC8/'Milk production'!AF8))+(AA5*('Milk production'!AD8/'Milk production'!AF8))</f>
        <v>3.32725897739943</v>
      </c>
      <c r="C5" s="83"/>
      <c r="D5" s="88">
        <v>3.43</v>
      </c>
      <c r="E5" s="88">
        <v>3.211</v>
      </c>
      <c r="F5" s="88">
        <v>3.25</v>
      </c>
      <c r="G5" s="88">
        <v>3.49</v>
      </c>
      <c r="H5" s="88">
        <v>3.31</v>
      </c>
      <c r="I5" s="88">
        <v>3.26</v>
      </c>
      <c r="J5" s="88">
        <v>3.1</v>
      </c>
      <c r="K5" s="83"/>
      <c r="L5" s="88">
        <v>3.19</v>
      </c>
      <c r="M5" s="88">
        <v>3.43</v>
      </c>
      <c r="N5" s="88">
        <v>3.339</v>
      </c>
      <c r="O5" s="88">
        <v>3.4</v>
      </c>
      <c r="P5" s="88">
        <v>3.4</v>
      </c>
      <c r="Q5" s="83"/>
      <c r="R5" s="88">
        <v>3.36</v>
      </c>
      <c r="S5" s="88">
        <v>3.46</v>
      </c>
      <c r="T5" s="88">
        <v>3.27</v>
      </c>
      <c r="U5" s="88">
        <v>3.267</v>
      </c>
      <c r="V5" s="88">
        <v>3.21</v>
      </c>
      <c r="W5" s="88">
        <v>3.29</v>
      </c>
      <c r="X5" s="88">
        <v>3.04</v>
      </c>
      <c r="Y5" s="88">
        <v>3.37</v>
      </c>
      <c r="Z5" s="88">
        <v>3.35</v>
      </c>
      <c r="AA5" s="88">
        <v>3.227</v>
      </c>
      <c r="AB5" s="83"/>
      <c r="AC5" s="83"/>
      <c r="AD5" s="83"/>
      <c r="AE5" s="83"/>
      <c r="AF5" s="83"/>
    </row>
    <row r="6" ht="15" customHeight="1">
      <c r="A6" s="130">
        <v>39173</v>
      </c>
      <c r="B6" s="137">
        <f>(D6*('Milk production'!G9/'Milk production'!AF9))+(E6*('Milk production'!H9/'Milk production'!AF9))+(F6*('Milk production'!I9/'Milk production'!AF9))+(G6*('Milk production'!J9/'Milk production'!AF9))+(H6*('Milk production'!K9/'Milk production'!AF9))+(I6*('Milk production'!L9/'Milk production'!AF9))+(J6*('Milk production'!M9/'Milk production'!AF9))+(L6*('Milk production'!O9/'Milk production'!AF9))+(M6*('Milk production'!P9/'Milk production'!AF9))+(N6*('Milk production'!Q9/'Milk production'!AF9))+(O6*('Milk production'!R9/'Milk production'!AF9))+(P6*('Milk production'!S9/'Milk production'!AF9))+(R6*('Milk production'!U9/'Milk production'!AF9))+(S6*('Milk production'!V9/'Milk production'!AF9))+(T6*('Milk production'!W9/'Milk production'!AF9))+(U6*('Milk production'!X9/'Milk production'!AF9))+(V6*('Milk production'!Y9/'Milk production'!AF9))+(W6*('Milk production'!Z9/'Milk production'!AF9))+(X6*('Milk production'!AA9/'Milk production'!AF9))+(Y6*('Milk production'!AB9/'Milk production'!AF9))+(Z6*('Milk production'!AC9/'Milk production'!AF9))+(AA6*('Milk production'!AD9/'Milk production'!AF9))</f>
        <v>3.316161114202253</v>
      </c>
      <c r="C6" s="83"/>
      <c r="D6" s="88">
        <v>3.4</v>
      </c>
      <c r="E6" s="88">
        <v>3.241</v>
      </c>
      <c r="F6" s="88">
        <v>3.27</v>
      </c>
      <c r="G6" s="88">
        <v>3.47</v>
      </c>
      <c r="H6" s="88">
        <v>3.28</v>
      </c>
      <c r="I6" s="88">
        <v>3.2</v>
      </c>
      <c r="J6" s="88">
        <v>3.24</v>
      </c>
      <c r="K6" s="83"/>
      <c r="L6" s="88">
        <v>3.17</v>
      </c>
      <c r="M6" s="88">
        <v>3.4</v>
      </c>
      <c r="N6" s="88">
        <v>3.366</v>
      </c>
      <c r="O6" s="88">
        <v>3.36</v>
      </c>
      <c r="P6" s="88">
        <v>3.39</v>
      </c>
      <c r="Q6" s="83"/>
      <c r="R6" s="88">
        <v>3.33</v>
      </c>
      <c r="S6" s="88">
        <v>3.45</v>
      </c>
      <c r="T6" s="88">
        <v>3.28</v>
      </c>
      <c r="U6" s="88">
        <v>3.24</v>
      </c>
      <c r="V6" s="88">
        <v>3.19</v>
      </c>
      <c r="W6" s="88">
        <v>3.27</v>
      </c>
      <c r="X6" s="88">
        <v>3.04</v>
      </c>
      <c r="Y6" s="88">
        <v>3.36</v>
      </c>
      <c r="Z6" s="88">
        <v>3.33</v>
      </c>
      <c r="AA6" s="88">
        <v>3.199</v>
      </c>
      <c r="AB6" s="83"/>
      <c r="AC6" s="83"/>
      <c r="AD6" s="83"/>
      <c r="AE6" s="83"/>
      <c r="AF6" s="83"/>
    </row>
    <row r="7" ht="15" customHeight="1">
      <c r="A7" s="130">
        <v>39203</v>
      </c>
      <c r="B7" s="137">
        <f>(D7*('Milk production'!G10/'Milk production'!AF10))+(E7*('Milk production'!H10/'Milk production'!AF10))+(F7*('Milk production'!I10/'Milk production'!AF10))+(G7*('Milk production'!J10/'Milk production'!AF10))+(H7*('Milk production'!K10/'Milk production'!AF10))+(I7*('Milk production'!L10/'Milk production'!AF10))+(J7*('Milk production'!M10/'Milk production'!AF10))+(L7*('Milk production'!O10/'Milk production'!AF10))+(M7*('Milk production'!P10/'Milk production'!AF10))+(N7*('Milk production'!Q10/'Milk production'!AF10))+(O7*('Milk production'!R10/'Milk production'!AF10))+(P7*('Milk production'!S10/'Milk production'!AF10))+(R7*('Milk production'!U10/'Milk production'!AF10))+(S7*('Milk production'!V10/'Milk production'!AF10))+(T7*('Milk production'!W10/'Milk production'!AF10))+(U7*('Milk production'!X10/'Milk production'!AF10))+(V7*('Milk production'!Y10/'Milk production'!AF10))+(W7*('Milk production'!Z10/'Milk production'!AF10))+(X7*('Milk production'!AA10/'Milk production'!AF10))+(Y7*('Milk production'!AB10/'Milk production'!AF10))+(Z7*('Milk production'!AC10/'Milk production'!AF10))+(AA7*('Milk production'!AD10/'Milk production'!AF10))</f>
        <v>3.302154449258457</v>
      </c>
      <c r="C7" s="83"/>
      <c r="D7" s="88">
        <v>3.38</v>
      </c>
      <c r="E7" s="88">
        <v>3.214</v>
      </c>
      <c r="F7" s="88">
        <v>3.33</v>
      </c>
      <c r="G7" s="88">
        <v>3.46</v>
      </c>
      <c r="H7" s="88">
        <v>3.29</v>
      </c>
      <c r="I7" s="88">
        <v>3.19</v>
      </c>
      <c r="J7" s="88">
        <v>3.26</v>
      </c>
      <c r="K7" s="83"/>
      <c r="L7" s="88">
        <v>3.16</v>
      </c>
      <c r="M7" s="88">
        <v>3.38</v>
      </c>
      <c r="N7" s="88">
        <v>3.37</v>
      </c>
      <c r="O7" s="88">
        <v>3.34</v>
      </c>
      <c r="P7" s="88">
        <v>3.38</v>
      </c>
      <c r="Q7" s="83"/>
      <c r="R7" s="88">
        <v>3.31</v>
      </c>
      <c r="S7" s="88">
        <v>3.42</v>
      </c>
      <c r="T7" s="88">
        <v>3.25</v>
      </c>
      <c r="U7" s="88">
        <v>3.227</v>
      </c>
      <c r="V7" s="88">
        <v>3.19</v>
      </c>
      <c r="W7" s="88">
        <v>3.24</v>
      </c>
      <c r="X7" s="88">
        <v>3.17</v>
      </c>
      <c r="Y7" s="88">
        <v>3.32</v>
      </c>
      <c r="Z7" s="88">
        <v>3.29</v>
      </c>
      <c r="AA7" s="88">
        <v>3.219</v>
      </c>
      <c r="AB7" s="83"/>
      <c r="AC7" s="83"/>
      <c r="AD7" s="83"/>
      <c r="AE7" s="83"/>
      <c r="AF7" s="83"/>
    </row>
    <row r="8" ht="15" customHeight="1">
      <c r="A8" s="130">
        <v>39234</v>
      </c>
      <c r="B8" s="137">
        <f>(D8*('Milk production'!G11/'Milk production'!AF11))+(E8*('Milk production'!H11/'Milk production'!AF11))+(F8*('Milk production'!I11/'Milk production'!AF11))+(G8*('Milk production'!J11/'Milk production'!AF11))+(H8*('Milk production'!K11/'Milk production'!AF11))+(I8*('Milk production'!L11/'Milk production'!AF11))+(J8*('Milk production'!M11/'Milk production'!AF11))+(L8*('Milk production'!O11/'Milk production'!AF11))+(M8*('Milk production'!P11/'Milk production'!AF11))+(N8*('Milk production'!Q11/'Milk production'!AF11))+(O8*('Milk production'!R11/'Milk production'!AF11))+(P8*('Milk production'!S11/'Milk production'!AF11))+(R8*('Milk production'!U11/'Milk production'!AF11))+(S8*('Milk production'!V11/'Milk production'!AF11))+(T8*('Milk production'!W11/'Milk production'!AF11))+(U8*('Milk production'!X11/'Milk production'!AF11))+(V8*('Milk production'!Y11/'Milk production'!AF11))+(W8*('Milk production'!Z11/'Milk production'!AF11))+(X8*('Milk production'!AA11/'Milk production'!AF11))+(Y8*('Milk production'!AB11/'Milk production'!AF11))+(Z8*('Milk production'!AC11/'Milk production'!AF11))+(AA8*('Milk production'!AD11/'Milk production'!AF11))</f>
        <v>3.25416540646951</v>
      </c>
      <c r="C8" s="83"/>
      <c r="D8" s="88">
        <v>3.33</v>
      </c>
      <c r="E8" s="88">
        <v>3.178</v>
      </c>
      <c r="F8" s="88">
        <v>3.28</v>
      </c>
      <c r="G8" s="88">
        <v>3.42</v>
      </c>
      <c r="H8" s="88">
        <v>3.26</v>
      </c>
      <c r="I8" s="88">
        <v>3.12</v>
      </c>
      <c r="J8" s="88">
        <v>3.24</v>
      </c>
      <c r="K8" s="83"/>
      <c r="L8" s="88">
        <v>3.13</v>
      </c>
      <c r="M8" s="88">
        <v>3.34</v>
      </c>
      <c r="N8" s="88">
        <v>3.328</v>
      </c>
      <c r="O8" s="88">
        <v>3.3</v>
      </c>
      <c r="P8" s="88">
        <v>3.34</v>
      </c>
      <c r="Q8" s="83"/>
      <c r="R8" s="88">
        <v>3.29</v>
      </c>
      <c r="S8" s="88">
        <v>3.4</v>
      </c>
      <c r="T8" s="88">
        <v>3.23</v>
      </c>
      <c r="U8" s="88">
        <v>3.181</v>
      </c>
      <c r="V8" s="88">
        <v>3.17</v>
      </c>
      <c r="W8" s="88">
        <v>3.22</v>
      </c>
      <c r="X8" s="88">
        <v>3.22</v>
      </c>
      <c r="Y8" s="88">
        <v>3.27</v>
      </c>
      <c r="Z8" s="88">
        <v>3.24</v>
      </c>
      <c r="AA8" s="88">
        <v>3.22</v>
      </c>
      <c r="AB8" s="83"/>
      <c r="AC8" s="83"/>
      <c r="AD8" s="83"/>
      <c r="AE8" s="83"/>
      <c r="AF8" s="83"/>
    </row>
    <row r="9" ht="15" customHeight="1">
      <c r="A9" s="130">
        <v>39264</v>
      </c>
      <c r="B9" s="137">
        <f>(D9*('Milk production'!G12/'Milk production'!AF12))+(E9*('Milk production'!H12/'Milk production'!AF12))+(F9*('Milk production'!I12/'Milk production'!AF12))+(G9*('Milk production'!J12/'Milk production'!AF12))+(H9*('Milk production'!K12/'Milk production'!AF12))+(I9*('Milk production'!L12/'Milk production'!AF12))+(J9*('Milk production'!M12/'Milk production'!AF12))+(L9*('Milk production'!O12/'Milk production'!AF12))+(M9*('Milk production'!P12/'Milk production'!AF12))+(N9*('Milk production'!Q12/'Milk production'!AF12))+(O9*('Milk production'!R12/'Milk production'!AF12))+(P9*('Milk production'!S12/'Milk production'!AF12))+(R9*('Milk production'!U12/'Milk production'!AF12))+(S9*('Milk production'!V12/'Milk production'!AF12))+(T9*('Milk production'!W12/'Milk production'!AF12))+(U9*('Milk production'!X12/'Milk production'!AF12))+(V9*('Milk production'!Y12/'Milk production'!AF12))+(W9*('Milk production'!Z12/'Milk production'!AF12))+(X9*('Milk production'!AA12/'Milk production'!AF12))+(Y9*('Milk production'!AB12/'Milk production'!AF12))+(Z9*('Milk production'!AC12/'Milk production'!AF12))+(AA9*('Milk production'!AD12/'Milk production'!AF12))</f>
        <v>3.247070305641286</v>
      </c>
      <c r="C9" s="83"/>
      <c r="D9" s="88">
        <v>3.34</v>
      </c>
      <c r="E9" s="88">
        <v>3.175</v>
      </c>
      <c r="F9" s="88">
        <v>3.26</v>
      </c>
      <c r="G9" s="88">
        <v>3.41</v>
      </c>
      <c r="H9" s="88">
        <v>3.25</v>
      </c>
      <c r="I9" s="88">
        <v>3.11</v>
      </c>
      <c r="J9" s="88">
        <v>3.27</v>
      </c>
      <c r="K9" s="83"/>
      <c r="L9" s="88">
        <v>3.11</v>
      </c>
      <c r="M9" s="88">
        <v>3.34</v>
      </c>
      <c r="N9" s="88">
        <v>3.326</v>
      </c>
      <c r="O9" s="88">
        <v>3.25</v>
      </c>
      <c r="P9" s="88">
        <v>3.35</v>
      </c>
      <c r="Q9" s="83"/>
      <c r="R9" s="88">
        <v>3.27</v>
      </c>
      <c r="S9" s="88">
        <v>3.4</v>
      </c>
      <c r="T9" s="88">
        <v>3.21</v>
      </c>
      <c r="U9" s="88">
        <v>3.171</v>
      </c>
      <c r="V9" s="88">
        <v>3.16</v>
      </c>
      <c r="W9" s="88">
        <v>3.2</v>
      </c>
      <c r="X9" s="88">
        <v>3.13</v>
      </c>
      <c r="Y9" s="88">
        <v>3.25</v>
      </c>
      <c r="Z9" s="88">
        <v>3.25</v>
      </c>
      <c r="AA9" s="88">
        <v>3.201</v>
      </c>
      <c r="AB9" s="83"/>
      <c r="AC9" s="83"/>
      <c r="AD9" s="83"/>
      <c r="AE9" s="83"/>
      <c r="AF9" s="83"/>
    </row>
    <row r="10" ht="15" customHeight="1">
      <c r="A10" s="130">
        <v>39295</v>
      </c>
      <c r="B10" s="137">
        <f>(D10*('Milk production'!G13/'Milk production'!AF13))+(E10*('Milk production'!H13/'Milk production'!AF13))+(F10*('Milk production'!I13/'Milk production'!AF13))+(G10*('Milk production'!J13/'Milk production'!AF13))+(H10*('Milk production'!K13/'Milk production'!AF13))+(I10*('Milk production'!L13/'Milk production'!AF13))+(J10*('Milk production'!M13/'Milk production'!AF13))+(L10*('Milk production'!O13/'Milk production'!AF13))+(M10*('Milk production'!P13/'Milk production'!AF13))+(N10*('Milk production'!Q13/'Milk production'!AF13))+(O10*('Milk production'!R13/'Milk production'!AF13))+(P10*('Milk production'!S13/'Milk production'!AF13))+(R10*('Milk production'!U13/'Milk production'!AF13))+(S10*('Milk production'!V13/'Milk production'!AF13))+(T10*('Milk production'!W13/'Milk production'!AF13))+(U10*('Milk production'!X13/'Milk production'!AF13))+(V10*('Milk production'!Y13/'Milk production'!AF13))+(W10*('Milk production'!Z13/'Milk production'!AF13))+(X10*('Milk production'!AA13/'Milk production'!AF13))+(Y10*('Milk production'!AB13/'Milk production'!AF13))+(Z10*('Milk production'!AC13/'Milk production'!AF13))+(AA10*('Milk production'!AD13/'Milk production'!AF13))</f>
        <v>3.277285536182802</v>
      </c>
      <c r="C10" s="83"/>
      <c r="D10" s="88">
        <v>3.37</v>
      </c>
      <c r="E10" s="88">
        <v>3.196</v>
      </c>
      <c r="F10" s="88">
        <v>3.31</v>
      </c>
      <c r="G10" s="88">
        <v>3.45</v>
      </c>
      <c r="H10" s="88">
        <v>3.28</v>
      </c>
      <c r="I10" s="88">
        <v>3.14</v>
      </c>
      <c r="J10" s="88">
        <v>3.34</v>
      </c>
      <c r="K10" s="83"/>
      <c r="L10" s="88">
        <v>3.11</v>
      </c>
      <c r="M10" s="88">
        <v>3.38</v>
      </c>
      <c r="N10" s="88">
        <v>3.362</v>
      </c>
      <c r="O10" s="88">
        <v>3.29</v>
      </c>
      <c r="P10" s="88">
        <v>3.38</v>
      </c>
      <c r="Q10" s="83"/>
      <c r="R10" s="88">
        <v>3.31</v>
      </c>
      <c r="S10" s="88">
        <v>3.41</v>
      </c>
      <c r="T10" s="88">
        <v>3.22</v>
      </c>
      <c r="U10" s="88">
        <v>3.178</v>
      </c>
      <c r="V10" s="88">
        <v>3.17</v>
      </c>
      <c r="W10" s="88">
        <v>3.22</v>
      </c>
      <c r="X10" s="88">
        <v>3.28</v>
      </c>
      <c r="Y10" s="88">
        <v>3.28</v>
      </c>
      <c r="Z10" s="88">
        <v>3.28</v>
      </c>
      <c r="AA10" s="88">
        <v>3.221</v>
      </c>
      <c r="AB10" s="83"/>
      <c r="AC10" s="83"/>
      <c r="AD10" s="83"/>
      <c r="AE10" s="83"/>
      <c r="AF10" s="83"/>
    </row>
    <row r="11" ht="15" customHeight="1">
      <c r="A11" s="130">
        <v>39326</v>
      </c>
      <c r="B11" s="137">
        <f>(D11*('Milk production'!G14/'Milk production'!AF14))+(E11*('Milk production'!H14/'Milk production'!AF14))+(F11*('Milk production'!I14/'Milk production'!AF14))+(G11*('Milk production'!J14/'Milk production'!AF14))+(H11*('Milk production'!K14/'Milk production'!AF14))+(I11*('Milk production'!L14/'Milk production'!AF14))+(J11*('Milk production'!M14/'Milk production'!AF14))+(L11*('Milk production'!O14/'Milk production'!AF14))+(M11*('Milk production'!P14/'Milk production'!AF14))+(N11*('Milk production'!Q14/'Milk production'!AF14))+(O11*('Milk production'!R14/'Milk production'!AF14))+(P11*('Milk production'!S14/'Milk production'!AF14))+(R11*('Milk production'!U14/'Milk production'!AF14))+(S11*('Milk production'!V14/'Milk production'!AF14))+(T11*('Milk production'!W14/'Milk production'!AF14))+(U11*('Milk production'!X14/'Milk production'!AF14))+(V11*('Milk production'!Y14/'Milk production'!AF14))+(W11*('Milk production'!Z14/'Milk production'!AF14))+(X11*('Milk production'!AA14/'Milk production'!AF14))+(Y11*('Milk production'!AB14/'Milk production'!AF14))+(Z11*('Milk production'!AC14/'Milk production'!AF14))+(AA11*('Milk production'!AD14/'Milk production'!AF14))</f>
        <v>3.36010313546661</v>
      </c>
      <c r="C11" s="83"/>
      <c r="D11" s="88">
        <v>3.46</v>
      </c>
      <c r="E11" s="88">
        <v>3.268</v>
      </c>
      <c r="F11" s="88">
        <v>3.39</v>
      </c>
      <c r="G11" s="88">
        <v>3.53</v>
      </c>
      <c r="H11" s="88">
        <v>3.34</v>
      </c>
      <c r="I11" s="88">
        <v>3.22</v>
      </c>
      <c r="J11" s="88">
        <v>3.48</v>
      </c>
      <c r="K11" s="83"/>
      <c r="L11" s="88">
        <v>3.19</v>
      </c>
      <c r="M11" s="88">
        <v>3.46</v>
      </c>
      <c r="N11" s="88">
        <v>3.479</v>
      </c>
      <c r="O11" s="88">
        <v>3.44</v>
      </c>
      <c r="P11" s="88">
        <v>3.45</v>
      </c>
      <c r="Q11" s="83"/>
      <c r="R11" s="88">
        <v>3.41</v>
      </c>
      <c r="S11" s="88">
        <v>3.47</v>
      </c>
      <c r="T11" s="88">
        <v>3.27</v>
      </c>
      <c r="U11" s="88">
        <v>3.217</v>
      </c>
      <c r="V11" s="88">
        <v>3.2</v>
      </c>
      <c r="W11" s="88">
        <v>3.32</v>
      </c>
      <c r="X11" s="88">
        <v>3.29</v>
      </c>
      <c r="Y11" s="88">
        <v>3.36</v>
      </c>
      <c r="Z11" s="88">
        <v>3.35</v>
      </c>
      <c r="AA11" s="88">
        <v>3.266</v>
      </c>
      <c r="AB11" s="83"/>
      <c r="AC11" s="83"/>
      <c r="AD11" s="83"/>
      <c r="AE11" s="83"/>
      <c r="AF11" s="83"/>
    </row>
    <row r="12" ht="15" customHeight="1">
      <c r="A12" s="130">
        <v>39356</v>
      </c>
      <c r="B12" s="137">
        <f>(D12*('Milk production'!G15/'Milk production'!AF15))+(E12*('Milk production'!H15/'Milk production'!AF15))+(F12*('Milk production'!I15/'Milk production'!AF15))+(G12*('Milk production'!J15/'Milk production'!AF15))+(H12*('Milk production'!K15/'Milk production'!AF15))+(I12*('Milk production'!L15/'Milk production'!AF15))+(J12*('Milk production'!M15/'Milk production'!AF15))+(L12*('Milk production'!O15/'Milk production'!AF15))+(M12*('Milk production'!P15/'Milk production'!AF15))+(N12*('Milk production'!Q15/'Milk production'!AF15))+(O12*('Milk production'!R15/'Milk production'!AF15))+(P12*('Milk production'!S15/'Milk production'!AF15))+(R12*('Milk production'!U15/'Milk production'!AF15))+(S12*('Milk production'!V15/'Milk production'!AF15))+(T12*('Milk production'!W15/'Milk production'!AF15))+(U12*('Milk production'!X15/'Milk production'!AF15))+(V12*('Milk production'!Y15/'Milk production'!AF15))+(W12*('Milk production'!Z15/'Milk production'!AF15))+(X12*('Milk production'!AA15/'Milk production'!AF15))+(Y12*('Milk production'!AB15/'Milk production'!AF15))+(Z12*('Milk production'!AC15/'Milk production'!AF15))+(AA12*('Milk production'!AD15/'Milk production'!AF15))</f>
        <v>3.411655390231549</v>
      </c>
      <c r="C12" s="83"/>
      <c r="D12" s="88">
        <v>3.51</v>
      </c>
      <c r="E12" s="88">
        <v>3.294</v>
      </c>
      <c r="F12" s="88">
        <v>3.42</v>
      </c>
      <c r="G12" s="88">
        <v>3.58</v>
      </c>
      <c r="H12" s="88">
        <v>3.35</v>
      </c>
      <c r="I12" s="88">
        <v>3.31</v>
      </c>
      <c r="J12" s="88">
        <v>3.64</v>
      </c>
      <c r="K12" s="83"/>
      <c r="L12" s="88">
        <v>3.2</v>
      </c>
      <c r="M12" s="88">
        <v>3.48</v>
      </c>
      <c r="N12" s="88">
        <v>3.49</v>
      </c>
      <c r="O12" s="88">
        <v>3.49</v>
      </c>
      <c r="P12" s="88">
        <v>3.45</v>
      </c>
      <c r="Q12" s="83"/>
      <c r="R12" s="88">
        <v>3.45</v>
      </c>
      <c r="S12" s="88">
        <v>3.52</v>
      </c>
      <c r="T12" s="88">
        <v>3.33</v>
      </c>
      <c r="U12" s="88">
        <v>3.281</v>
      </c>
      <c r="V12" s="88">
        <v>3.22</v>
      </c>
      <c r="W12" s="88">
        <v>3.4</v>
      </c>
      <c r="X12" s="88">
        <v>3.45</v>
      </c>
      <c r="Y12" s="88">
        <v>3.37</v>
      </c>
      <c r="Z12" s="88">
        <v>3.38</v>
      </c>
      <c r="AA12" s="88">
        <v>3.275</v>
      </c>
      <c r="AB12" s="83"/>
      <c r="AC12" s="83"/>
      <c r="AD12" s="83"/>
      <c r="AE12" s="83"/>
      <c r="AF12" s="83"/>
    </row>
    <row r="13" ht="15" customHeight="1">
      <c r="A13" s="130">
        <v>39387</v>
      </c>
      <c r="B13" s="137">
        <f>(D13*('Milk production'!G16/'Milk production'!AF16))+(E13*('Milk production'!H16/'Milk production'!AF16))+(F13*('Milk production'!I16/'Milk production'!AF16))+(G13*('Milk production'!J16/'Milk production'!AF16))+(H13*('Milk production'!K16/'Milk production'!AF16))+(I13*('Milk production'!L16/'Milk production'!AF16))+(J13*('Milk production'!M16/'Milk production'!AF16))+(L13*('Milk production'!O16/'Milk production'!AF16))+(M13*('Milk production'!P16/'Milk production'!AF16))+(N13*('Milk production'!Q16/'Milk production'!AF16))+(O13*('Milk production'!R16/'Milk production'!AF16))+(P13*('Milk production'!S16/'Milk production'!AF16))+(R13*('Milk production'!U16/'Milk production'!AF16))+(S13*('Milk production'!V16/'Milk production'!AF16))+(T13*('Milk production'!W16/'Milk production'!AF16))+(U13*('Milk production'!X16/'Milk production'!AF16))+(V13*('Milk production'!Y16/'Milk production'!AF16))+(W13*('Milk production'!Z16/'Milk production'!AF16))+(X13*('Milk production'!AA16/'Milk production'!AF16))+(Y13*('Milk production'!AB16/'Milk production'!AF16))+(Z13*('Milk production'!AC16/'Milk production'!AF16))+(AA13*('Milk production'!AD16/'Milk production'!AF16))</f>
        <v>3.436118658452568</v>
      </c>
      <c r="C13" s="83"/>
      <c r="D13" s="88">
        <v>3.53</v>
      </c>
      <c r="E13" s="88">
        <v>3.323</v>
      </c>
      <c r="F13" s="88">
        <v>3.39</v>
      </c>
      <c r="G13" s="88">
        <v>3.59</v>
      </c>
      <c r="H13" s="88">
        <v>3.39</v>
      </c>
      <c r="I13" s="88">
        <v>3.35</v>
      </c>
      <c r="J13" s="88">
        <v>3.65</v>
      </c>
      <c r="K13" s="83"/>
      <c r="L13" s="88">
        <v>3.25</v>
      </c>
      <c r="M13" s="88">
        <v>3.49</v>
      </c>
      <c r="N13" s="88">
        <v>3.484</v>
      </c>
      <c r="O13" s="88">
        <v>3.44</v>
      </c>
      <c r="P13" s="88">
        <v>3.44</v>
      </c>
      <c r="Q13" s="83"/>
      <c r="R13" s="88">
        <v>3.47</v>
      </c>
      <c r="S13" s="88">
        <v>3.52</v>
      </c>
      <c r="T13" s="88">
        <v>3.37</v>
      </c>
      <c r="U13" s="88">
        <v>3.302</v>
      </c>
      <c r="V13" s="88">
        <v>3.23</v>
      </c>
      <c r="W13" s="88">
        <v>3.43</v>
      </c>
      <c r="X13" s="88">
        <v>3.53</v>
      </c>
      <c r="Y13" s="88">
        <v>3.46</v>
      </c>
      <c r="Z13" s="88">
        <v>3.45</v>
      </c>
      <c r="AA13" s="88">
        <v>3.28</v>
      </c>
      <c r="AB13" s="83"/>
      <c r="AC13" s="83"/>
      <c r="AD13" s="83"/>
      <c r="AE13" s="83"/>
      <c r="AF13" s="83"/>
    </row>
    <row r="14" ht="15" customHeight="1">
      <c r="A14" s="130">
        <v>39417</v>
      </c>
      <c r="B14" s="137">
        <f>(D14*('Milk production'!G17/'Milk production'!AF17))+(E14*('Milk production'!H17/'Milk production'!AF17))+(F14*('Milk production'!I17/'Milk production'!AF17))+(G14*('Milk production'!J17/'Milk production'!AF17))+(H14*('Milk production'!K17/'Milk production'!AF17))+(I14*('Milk production'!L17/'Milk production'!AF17))+(J14*('Milk production'!M17/'Milk production'!AF17))+(L14*('Milk production'!O17/'Milk production'!AF17))+(M14*('Milk production'!P17/'Milk production'!AF17))+(N14*('Milk production'!Q17/'Milk production'!AF17))+(O14*('Milk production'!R17/'Milk production'!AF17))+(P14*('Milk production'!S17/'Milk production'!AF17))+(R14*('Milk production'!U17/'Milk production'!AF17))+(S14*('Milk production'!V17/'Milk production'!AF17))+(T14*('Milk production'!W17/'Milk production'!AF17))+(U14*('Milk production'!X17/'Milk production'!AF17))+(V14*('Milk production'!Y17/'Milk production'!AF17))+(W14*('Milk production'!Z17/'Milk production'!AF17))+(X14*('Milk production'!AA17/'Milk production'!AF17))+(Y14*('Milk production'!AB17/'Milk production'!AF17))+(Z14*('Milk production'!AC17/'Milk production'!AF17))+(AA14*('Milk production'!AD17/'Milk production'!AF17))</f>
        <v>3.400340760169683</v>
      </c>
      <c r="C14" s="137">
        <f>AVERAGE(B3:B14)</f>
        <v>3.335067176901774</v>
      </c>
      <c r="D14" s="88">
        <v>3.49</v>
      </c>
      <c r="E14" s="88">
        <v>3.287</v>
      </c>
      <c r="F14" s="88">
        <v>3.32</v>
      </c>
      <c r="G14" s="88">
        <v>3.57</v>
      </c>
      <c r="H14" s="88">
        <v>3.4</v>
      </c>
      <c r="I14" s="88">
        <v>3.31</v>
      </c>
      <c r="J14" s="88">
        <v>3.38</v>
      </c>
      <c r="K14" s="83"/>
      <c r="L14" s="88">
        <v>3.24</v>
      </c>
      <c r="M14" s="88">
        <v>3.45</v>
      </c>
      <c r="N14" s="88">
        <v>3.433</v>
      </c>
      <c r="O14" s="88">
        <v>3.52</v>
      </c>
      <c r="P14" s="88">
        <v>3.41</v>
      </c>
      <c r="Q14" s="83"/>
      <c r="R14" s="88">
        <v>3.44</v>
      </c>
      <c r="S14" s="88">
        <v>3.5</v>
      </c>
      <c r="T14" s="88">
        <v>3.35</v>
      </c>
      <c r="U14" s="88">
        <v>3.298</v>
      </c>
      <c r="V14" s="88">
        <v>3.23</v>
      </c>
      <c r="W14" s="88">
        <v>3.4</v>
      </c>
      <c r="X14" s="88">
        <v>3.53</v>
      </c>
      <c r="Y14" s="88">
        <v>3.44</v>
      </c>
      <c r="Z14" s="88">
        <v>3.44</v>
      </c>
      <c r="AA14" s="88">
        <v>3.25</v>
      </c>
      <c r="AB14" s="83"/>
      <c r="AC14" s="83"/>
      <c r="AD14" s="83"/>
      <c r="AE14" s="83"/>
      <c r="AF14" s="83"/>
    </row>
    <row r="15" ht="15" customHeight="1">
      <c r="A15" s="130">
        <v>39448</v>
      </c>
      <c r="B15" s="137">
        <f>(D15*('Milk production'!G18/'Milk production'!AF18))+(E15*('Milk production'!H18/'Milk production'!AF18))+(F15*('Milk production'!I18/'Milk production'!AF18))+(G15*('Milk production'!J18/'Milk production'!AF18))+(H15*('Milk production'!K18/'Milk production'!AF18))+(I15*('Milk production'!L18/'Milk production'!AF18))+(J15*('Milk production'!M18/'Milk production'!AF18))+(L15*('Milk production'!O18/'Milk production'!AF18))+(M15*('Milk production'!P18/'Milk production'!AF18))+(N15*('Milk production'!Q18/'Milk production'!AF18))+(O15*('Milk production'!R18/'Milk production'!AF18))+(P15*('Milk production'!S18/'Milk production'!AF18))+(R15*('Milk production'!U18/'Milk production'!AF18))+(S15*('Milk production'!V18/'Milk production'!AF18))+(T15*('Milk production'!W18/'Milk production'!AF18))+(U15*('Milk production'!X18/'Milk production'!AF18))+(V15*('Milk production'!Y18/'Milk production'!AF18))+(W15*('Milk production'!Z18/'Milk production'!AF18))+(X15*('Milk production'!AA18/'Milk production'!AF18))+(Y15*('Milk production'!AB18/'Milk production'!AF18))+(Z15*('Milk production'!AC18/'Milk production'!AF18))+(AA15*('Milk production'!AD18/'Milk production'!AF18))</f>
        <v>3.354940111420613</v>
      </c>
      <c r="C15" s="137">
        <f>AVERAGE(B4:B15)</f>
        <v>3.335504888031893</v>
      </c>
      <c r="D15" s="88">
        <v>3.45</v>
      </c>
      <c r="E15" s="88">
        <v>3.232</v>
      </c>
      <c r="F15" s="88">
        <v>3.25</v>
      </c>
      <c r="G15" s="88">
        <v>3.52</v>
      </c>
      <c r="H15" s="88">
        <v>3.36</v>
      </c>
      <c r="I15" s="88">
        <v>3.29</v>
      </c>
      <c r="J15" s="88">
        <v>3.23</v>
      </c>
      <c r="K15" s="83"/>
      <c r="L15" s="88">
        <v>3.2</v>
      </c>
      <c r="M15" s="88">
        <v>3.42</v>
      </c>
      <c r="N15" s="88">
        <v>3.379</v>
      </c>
      <c r="O15" s="88">
        <v>3.48</v>
      </c>
      <c r="P15" s="88">
        <v>3.37</v>
      </c>
      <c r="Q15" s="83"/>
      <c r="R15" s="88">
        <v>3.4</v>
      </c>
      <c r="S15" s="88">
        <v>3.46</v>
      </c>
      <c r="T15" s="88">
        <v>3.29</v>
      </c>
      <c r="U15" s="88">
        <v>3.245</v>
      </c>
      <c r="V15" s="88">
        <v>3.24</v>
      </c>
      <c r="W15" s="88">
        <v>3.35</v>
      </c>
      <c r="X15" s="88">
        <v>3.47</v>
      </c>
      <c r="Y15" s="88">
        <v>3.42</v>
      </c>
      <c r="Z15" s="88">
        <v>3.39</v>
      </c>
      <c r="AA15" s="88">
        <v>3.28</v>
      </c>
      <c r="AB15" s="83"/>
      <c r="AC15" s="83"/>
      <c r="AD15" s="83"/>
      <c r="AE15" s="83"/>
      <c r="AF15" s="83"/>
    </row>
    <row r="16" ht="15" customHeight="1">
      <c r="A16" s="130">
        <v>39479</v>
      </c>
      <c r="B16" s="137">
        <f>(D16*('Milk production'!G19/'Milk production'!AF19))+(E16*('Milk production'!H19/'Milk production'!AF19))+(F16*('Milk production'!I19/'Milk production'!AF19))+(G16*('Milk production'!J19/'Milk production'!AF19))+(H16*('Milk production'!K19/'Milk production'!AF19))+(I16*('Milk production'!L19/'Milk production'!AF19))+(J16*('Milk production'!M19/'Milk production'!AF19))+(L16*('Milk production'!O19/'Milk production'!AF19))+(M16*('Milk production'!P19/'Milk production'!AF19))+(N16*('Milk production'!Q19/'Milk production'!AF19))+(O16*('Milk production'!R19/'Milk production'!AF19))+(P16*('Milk production'!S19/'Milk production'!AF19))+(R16*('Milk production'!U19/'Milk production'!AF19))+(S16*('Milk production'!V19/'Milk production'!AF19))+(T16*('Milk production'!W19/'Milk production'!AF19))+(U16*('Milk production'!X19/'Milk production'!AF19))+(V16*('Milk production'!Y19/'Milk production'!AF19))+(W16*('Milk production'!Z19/'Milk production'!AF19))+(X16*('Milk production'!AA19/'Milk production'!AF19))+(Y16*('Milk production'!AB19/'Milk production'!AF19))+(Z16*('Milk production'!AC19/'Milk production'!AF19))+(AA16*('Milk production'!AD19/'Milk production'!AF19))</f>
        <v>3.329463390142272</v>
      </c>
      <c r="C16" s="137">
        <f>AVERAGE(B5:B16)</f>
        <v>3.334726436253086</v>
      </c>
      <c r="D16" s="88">
        <v>3.43</v>
      </c>
      <c r="E16" s="88">
        <v>3.21</v>
      </c>
      <c r="F16" s="88">
        <v>3.22</v>
      </c>
      <c r="G16" s="88">
        <v>3.5</v>
      </c>
      <c r="H16" s="88">
        <v>3.35</v>
      </c>
      <c r="I16" s="88">
        <v>3.26</v>
      </c>
      <c r="J16" s="88">
        <v>3.22</v>
      </c>
      <c r="K16" s="83"/>
      <c r="L16" s="88">
        <v>3.175</v>
      </c>
      <c r="M16" s="88">
        <v>3.4</v>
      </c>
      <c r="N16" s="88">
        <v>3.359</v>
      </c>
      <c r="O16" s="88">
        <v>3.3</v>
      </c>
      <c r="P16" s="88">
        <v>3.35</v>
      </c>
      <c r="Q16" s="83"/>
      <c r="R16" s="88">
        <v>3.37</v>
      </c>
      <c r="S16" s="88">
        <v>3.43</v>
      </c>
      <c r="T16" s="88">
        <v>3.29</v>
      </c>
      <c r="U16" s="88">
        <v>3.247</v>
      </c>
      <c r="V16" s="88">
        <v>3.21</v>
      </c>
      <c r="W16" s="88">
        <v>3.33</v>
      </c>
      <c r="X16" s="88">
        <v>3.4</v>
      </c>
      <c r="Y16" s="88">
        <v>3.38</v>
      </c>
      <c r="Z16" s="88">
        <v>3.36</v>
      </c>
      <c r="AA16" s="88">
        <v>3.23</v>
      </c>
      <c r="AB16" s="83"/>
      <c r="AC16" s="83"/>
      <c r="AD16" s="83"/>
      <c r="AE16" s="83"/>
      <c r="AF16" s="83"/>
    </row>
    <row r="17" ht="15" customHeight="1">
      <c r="A17" s="130">
        <v>39508</v>
      </c>
      <c r="B17" s="137">
        <f>(D17*('Milk production'!G20/'Milk production'!AF20))+(E17*('Milk production'!H20/'Milk production'!AF20))+(F17*('Milk production'!I20/'Milk production'!AF20))+(G17*('Milk production'!J20/'Milk production'!AF20))+(H17*('Milk production'!K20/'Milk production'!AF20))+(I17*('Milk production'!L20/'Milk production'!AF20))+(J17*('Milk production'!M20/'Milk production'!AF20))+(L17*('Milk production'!O20/'Milk production'!AF20))+(M17*('Milk production'!P20/'Milk production'!AF20))+(N17*('Milk production'!Q20/'Milk production'!AF20))+(O17*('Milk production'!R20/'Milk production'!AF20))+(P17*('Milk production'!S20/'Milk production'!AF20))+(R17*('Milk production'!U20/'Milk production'!AF20))+(S17*('Milk production'!V20/'Milk production'!AF20))+(T17*('Milk production'!W20/'Milk production'!AF20))+(U17*('Milk production'!X20/'Milk production'!AF20))+(V17*('Milk production'!Y20/'Milk production'!AF20))+(W17*('Milk production'!Z20/'Milk production'!AF20))+(X17*('Milk production'!AA20/'Milk production'!AF20))+(Y17*('Milk production'!AB20/'Milk production'!AF20))+(Z17*('Milk production'!AC20/'Milk production'!AF20))+(AA17*('Milk production'!AD20/'Milk production'!AF20))</f>
        <v>3.321296409901932</v>
      </c>
      <c r="C17" s="137">
        <f>AVERAGE(B6:B17)</f>
        <v>3.334229555628294</v>
      </c>
      <c r="D17" s="88">
        <v>3.41</v>
      </c>
      <c r="E17" s="88">
        <v>3.219</v>
      </c>
      <c r="F17" s="88">
        <v>3.25</v>
      </c>
      <c r="G17" s="88">
        <v>3.5</v>
      </c>
      <c r="H17" s="88">
        <v>3.31</v>
      </c>
      <c r="I17" s="88">
        <v>3.24</v>
      </c>
      <c r="J17" s="88">
        <v>3.18</v>
      </c>
      <c r="K17" s="83"/>
      <c r="L17" s="88">
        <v>3.172</v>
      </c>
      <c r="M17" s="88">
        <v>3.41</v>
      </c>
      <c r="N17" s="88">
        <v>3.35</v>
      </c>
      <c r="O17" s="88">
        <v>3.38</v>
      </c>
      <c r="P17" s="88">
        <v>3.35</v>
      </c>
      <c r="Q17" s="83"/>
      <c r="R17" s="88">
        <v>3.35</v>
      </c>
      <c r="S17" s="88">
        <v>3.42</v>
      </c>
      <c r="T17" s="88">
        <v>3.29</v>
      </c>
      <c r="U17" s="88">
        <v>3.219</v>
      </c>
      <c r="V17" s="88">
        <v>3.21</v>
      </c>
      <c r="W17" s="88">
        <v>3.3</v>
      </c>
      <c r="X17" s="88">
        <v>3.33</v>
      </c>
      <c r="Y17" s="88">
        <v>3.34</v>
      </c>
      <c r="Z17" s="88">
        <v>3.34</v>
      </c>
      <c r="AA17" s="88">
        <v>3.23</v>
      </c>
      <c r="AB17" s="83"/>
      <c r="AC17" s="83"/>
      <c r="AD17" s="83"/>
      <c r="AE17" s="83"/>
      <c r="AF17" s="83"/>
    </row>
    <row r="18" ht="15" customHeight="1">
      <c r="A18" s="130">
        <v>39539</v>
      </c>
      <c r="B18" s="137">
        <f>(D18*('Milk production'!G21/'Milk production'!AF21))+(E18*('Milk production'!H21/'Milk production'!AF21))+(F18*('Milk production'!I21/'Milk production'!AF21))+(G18*('Milk production'!J21/'Milk production'!AF21))+(H18*('Milk production'!K21/'Milk production'!AF21))+(I18*('Milk production'!L21/'Milk production'!AF21))+(J18*('Milk production'!M21/'Milk production'!AF21))+(L18*('Milk production'!O21/'Milk production'!AF21))+(M18*('Milk production'!P21/'Milk production'!AF21))+(N18*('Milk production'!Q21/'Milk production'!AF21))+(O18*('Milk production'!R21/'Milk production'!AF21))+(P18*('Milk production'!S21/'Milk production'!AF21))+(R18*('Milk production'!U21/'Milk production'!AF21))+(S18*('Milk production'!V21/'Milk production'!AF21))+(T18*('Milk production'!W21/'Milk production'!AF21))+(U18*('Milk production'!X21/'Milk production'!AF21))+(V18*('Milk production'!Y21/'Milk production'!AF21))+(W18*('Milk production'!Z21/'Milk production'!AF21))+(X18*('Milk production'!AA21/'Milk production'!AF21))+(Y18*('Milk production'!AB21/'Milk production'!AF21))+(Z18*('Milk production'!AC21/'Milk production'!AF21))+(AA18*('Milk production'!AD21/'Milk production'!AF21))</f>
        <v>3.313885309826741</v>
      </c>
      <c r="C18" s="137">
        <f>AVERAGE(B7:B18)</f>
        <v>3.334039905263669</v>
      </c>
      <c r="D18" s="88">
        <v>3.39</v>
      </c>
      <c r="E18" s="88">
        <v>3.245</v>
      </c>
      <c r="F18" s="88">
        <v>3.26</v>
      </c>
      <c r="G18" s="88">
        <v>3.48</v>
      </c>
      <c r="H18" s="88">
        <v>3.28</v>
      </c>
      <c r="I18" s="88">
        <v>3.21</v>
      </c>
      <c r="J18" s="88">
        <v>3.26</v>
      </c>
      <c r="K18" s="83"/>
      <c r="L18" s="88">
        <v>3.174</v>
      </c>
      <c r="M18" s="88">
        <v>3.39</v>
      </c>
      <c r="N18" s="88">
        <v>3.348</v>
      </c>
      <c r="O18" s="88">
        <v>3.37</v>
      </c>
      <c r="P18" s="88">
        <v>3.34</v>
      </c>
      <c r="Q18" s="83"/>
      <c r="R18" s="88">
        <v>3.33</v>
      </c>
      <c r="S18" s="88">
        <v>3.41</v>
      </c>
      <c r="T18" s="88">
        <v>3.29</v>
      </c>
      <c r="U18" s="88">
        <v>3.228</v>
      </c>
      <c r="V18" s="88">
        <v>3.2</v>
      </c>
      <c r="W18" s="88">
        <v>3.28</v>
      </c>
      <c r="X18" s="88">
        <v>3.33</v>
      </c>
      <c r="Y18" s="88">
        <v>3.32</v>
      </c>
      <c r="Z18" s="88">
        <v>3.33</v>
      </c>
      <c r="AA18" s="88">
        <v>3.21</v>
      </c>
      <c r="AB18" s="83"/>
      <c r="AC18" s="83"/>
      <c r="AD18" s="83"/>
      <c r="AE18" s="83"/>
      <c r="AF18" s="83"/>
    </row>
    <row r="19" ht="15" customHeight="1">
      <c r="A19" s="130">
        <v>39569</v>
      </c>
      <c r="B19" s="137">
        <f>(D19*('Milk production'!G22/'Milk production'!AF22))+(E19*('Milk production'!H22/'Milk production'!AF22))+(F19*('Milk production'!I22/'Milk production'!AF22))+(G19*('Milk production'!J22/'Milk production'!AF22))+(H19*('Milk production'!K22/'Milk production'!AF22))+(I19*('Milk production'!L22/'Milk production'!AF22))+(J19*('Milk production'!M22/'Milk production'!AF22))+(L19*('Milk production'!O22/'Milk production'!AF22))+(M19*('Milk production'!P22/'Milk production'!AF22))+(N19*('Milk production'!Q22/'Milk production'!AF22))+(O19*('Milk production'!R22/'Milk production'!AF22))+(P19*('Milk production'!S22/'Milk production'!AF22))+(R19*('Milk production'!U22/'Milk production'!AF22))+(S19*('Milk production'!V22/'Milk production'!AF22))+(T19*('Milk production'!W22/'Milk production'!AF22))+(U19*('Milk production'!X22/'Milk production'!AF22))+(V19*('Milk production'!Y22/'Milk production'!AF22))+(W19*('Milk production'!Z22/'Milk production'!AF22))+(X19*('Milk production'!AA22/'Milk production'!AF22))+(Y19*('Milk production'!AB22/'Milk production'!AF22))+(Z19*('Milk production'!AC22/'Milk production'!AF22))+(AA19*('Milk production'!AD22/'Milk production'!AF22))</f>
        <v>3.285245469208817</v>
      </c>
      <c r="C19" s="137">
        <f>AVERAGE(B8:B19)</f>
        <v>3.332630823592865</v>
      </c>
      <c r="D19" s="88">
        <v>3.36</v>
      </c>
      <c r="E19" s="88">
        <v>3.212</v>
      </c>
      <c r="F19" s="88">
        <v>3.26</v>
      </c>
      <c r="G19" s="88">
        <v>3.44</v>
      </c>
      <c r="H19" s="88">
        <v>3.29</v>
      </c>
      <c r="I19" s="88">
        <v>3.21</v>
      </c>
      <c r="J19" s="88">
        <v>3.33</v>
      </c>
      <c r="K19" s="83"/>
      <c r="L19" s="88">
        <v>3.129</v>
      </c>
      <c r="M19" s="88">
        <v>3.36</v>
      </c>
      <c r="N19" s="88">
        <v>3.339</v>
      </c>
      <c r="O19" s="88">
        <v>3.3</v>
      </c>
      <c r="P19" s="88">
        <v>3.32</v>
      </c>
      <c r="Q19" s="83"/>
      <c r="R19" s="88">
        <v>3.29</v>
      </c>
      <c r="S19" s="88">
        <v>3.38</v>
      </c>
      <c r="T19" s="88">
        <v>3.25</v>
      </c>
      <c r="U19" s="88">
        <v>3.362</v>
      </c>
      <c r="V19" s="88">
        <v>3.2</v>
      </c>
      <c r="W19" s="88">
        <v>3.23</v>
      </c>
      <c r="X19" s="88">
        <v>3.27</v>
      </c>
      <c r="Y19" s="88">
        <v>3.31</v>
      </c>
      <c r="Z19" s="88">
        <v>3.32</v>
      </c>
      <c r="AA19" s="88">
        <v>3.21</v>
      </c>
      <c r="AB19" s="83"/>
      <c r="AC19" s="83"/>
      <c r="AD19" s="83"/>
      <c r="AE19" s="83"/>
      <c r="AF19" s="83"/>
    </row>
    <row r="20" ht="15" customHeight="1">
      <c r="A20" s="130">
        <v>39600</v>
      </c>
      <c r="B20" s="137">
        <f>(D20*('Milk production'!G23/'Milk production'!AF23))+(E20*('Milk production'!H23/'Milk production'!AF23))+(F20*('Milk production'!I23/'Milk production'!AF23))+(G20*('Milk production'!J23/'Milk production'!AF23))+(H20*('Milk production'!K23/'Milk production'!AF23))+(I20*('Milk production'!L23/'Milk production'!AF23))+(J20*('Milk production'!M23/'Milk production'!AF23))+(L20*('Milk production'!O23/'Milk production'!AF23))+(M20*('Milk production'!P23/'Milk production'!AF23))+(N20*('Milk production'!Q23/'Milk production'!AF23))+(O20*('Milk production'!R23/'Milk production'!AF23))+(P20*('Milk production'!S23/'Milk production'!AF23))+(R20*('Milk production'!U23/'Milk production'!AF23))+(S20*('Milk production'!V23/'Milk production'!AF23))+(T20*('Milk production'!W23/'Milk production'!AF23))+(U20*('Milk production'!X23/'Milk production'!AF23))+(V20*('Milk production'!Y23/'Milk production'!AF23))+(W20*('Milk production'!Z23/'Milk production'!AF23))+(X20*('Milk production'!AA23/'Milk production'!AF23))+(Y20*('Milk production'!AB23/'Milk production'!AF23))+(Z20*('Milk production'!AC23/'Milk production'!AF23))+(AA20*('Milk production'!AD23/'Milk production'!AF23))</f>
        <v>3.253199596360097</v>
      </c>
      <c r="C20" s="137">
        <f>AVERAGE(B9:B20)</f>
        <v>3.332550339417081</v>
      </c>
      <c r="D20" s="88">
        <v>3.31</v>
      </c>
      <c r="E20" s="88">
        <v>3.179</v>
      </c>
      <c r="F20" s="88">
        <v>3.25</v>
      </c>
      <c r="G20" s="88">
        <v>3.42</v>
      </c>
      <c r="H20" s="88">
        <v>3.26</v>
      </c>
      <c r="I20" s="88">
        <v>3.17</v>
      </c>
      <c r="J20" s="88">
        <v>3.27</v>
      </c>
      <c r="K20" s="83"/>
      <c r="L20" s="88">
        <v>3.244</v>
      </c>
      <c r="M20" s="88">
        <v>3.33</v>
      </c>
      <c r="N20" s="88">
        <v>3.32</v>
      </c>
      <c r="O20" s="88">
        <v>3.29</v>
      </c>
      <c r="P20" s="88">
        <v>3.32</v>
      </c>
      <c r="Q20" s="83"/>
      <c r="R20" s="88">
        <v>3.26</v>
      </c>
      <c r="S20" s="88">
        <v>3.37</v>
      </c>
      <c r="T20" s="88">
        <v>3.22</v>
      </c>
      <c r="U20" s="88">
        <v>3.294</v>
      </c>
      <c r="V20" s="88">
        <v>3.19</v>
      </c>
      <c r="W20" s="88">
        <v>3.22</v>
      </c>
      <c r="X20" s="88">
        <v>3.29</v>
      </c>
      <c r="Y20" s="88">
        <v>3.24</v>
      </c>
      <c r="Z20" s="88">
        <v>3.26</v>
      </c>
      <c r="AA20" s="88">
        <v>3.21</v>
      </c>
      <c r="AB20" s="83"/>
      <c r="AC20" s="83"/>
      <c r="AD20" s="83"/>
      <c r="AE20" s="83"/>
      <c r="AF20" s="83"/>
    </row>
    <row r="21" ht="15" customHeight="1">
      <c r="A21" s="130">
        <v>39630</v>
      </c>
      <c r="B21" s="137">
        <f>(D21*('Milk production'!G24/'Milk production'!AF24))+(E21*('Milk production'!H24/'Milk production'!AF24))+(F21*('Milk production'!I24/'Milk production'!AF24))+(G21*('Milk production'!J24/'Milk production'!AF24))+(H21*('Milk production'!K24/'Milk production'!AF24))+(I21*('Milk production'!L24/'Milk production'!AF24))+(J21*('Milk production'!M24/'Milk production'!AF24))+(L21*('Milk production'!O24/'Milk production'!AF24))+(M21*('Milk production'!P24/'Milk production'!AF24))+(N21*('Milk production'!Q24/'Milk production'!AF24))+(O21*('Milk production'!R24/'Milk production'!AF24))+(P21*('Milk production'!S24/'Milk production'!AF24))+(R21*('Milk production'!U24/'Milk production'!AF24))+(S21*('Milk production'!V24/'Milk production'!AF24))+(T21*('Milk production'!W24/'Milk production'!AF24))+(U21*('Milk production'!X24/'Milk production'!AF24))+(V21*('Milk production'!Y24/'Milk production'!AF24))+(W21*('Milk production'!Z24/'Milk production'!AF24))+(X21*('Milk production'!AA24/'Milk production'!AF24))+(Y21*('Milk production'!AB24/'Milk production'!AF24))+(Z21*('Milk production'!AC24/'Milk production'!AF24))+(AA21*('Milk production'!AD24/'Milk production'!AF24))</f>
        <v>3.242984095497857</v>
      </c>
      <c r="C21" s="137">
        <f>AVERAGE(B10:B21)</f>
        <v>3.332209821905129</v>
      </c>
      <c r="D21" s="88">
        <v>3.32</v>
      </c>
      <c r="E21" s="88">
        <v>3.171</v>
      </c>
      <c r="F21" s="88">
        <v>3.25</v>
      </c>
      <c r="G21" s="88">
        <v>3.42</v>
      </c>
      <c r="H21" s="88">
        <v>3.25</v>
      </c>
      <c r="I21" s="88">
        <v>3.13</v>
      </c>
      <c r="J21" s="88">
        <v>3.29</v>
      </c>
      <c r="K21" s="83"/>
      <c r="L21" s="88">
        <v>3.1</v>
      </c>
      <c r="M21" s="88">
        <v>3.33</v>
      </c>
      <c r="N21" s="88">
        <v>3.31</v>
      </c>
      <c r="O21" s="88">
        <v>3.29</v>
      </c>
      <c r="P21" s="88">
        <v>3.32</v>
      </c>
      <c r="Q21" s="83"/>
      <c r="R21" s="88">
        <v>3.26</v>
      </c>
      <c r="S21" s="88">
        <v>3.38</v>
      </c>
      <c r="T21" s="88">
        <v>3.2</v>
      </c>
      <c r="U21" s="88">
        <v>3.201</v>
      </c>
      <c r="V21" s="88">
        <v>3.17</v>
      </c>
      <c r="W21" s="88">
        <v>3.22</v>
      </c>
      <c r="X21" s="88">
        <v>3.22</v>
      </c>
      <c r="Y21" s="88">
        <v>3.26</v>
      </c>
      <c r="Z21" s="88">
        <v>3.24</v>
      </c>
      <c r="AA21" s="88">
        <v>3.22</v>
      </c>
      <c r="AB21" s="83"/>
      <c r="AC21" s="83"/>
      <c r="AD21" s="83"/>
      <c r="AE21" s="83"/>
      <c r="AF21" s="83"/>
    </row>
    <row r="22" ht="15" customHeight="1">
      <c r="A22" s="130">
        <v>39661</v>
      </c>
      <c r="B22" s="137">
        <f>(D22*('Milk production'!G25/'Milk production'!AF25))+(E22*('Milk production'!H25/'Milk production'!AF25))+(F22*('Milk production'!I25/'Milk production'!AF25))+(G22*('Milk production'!J25/'Milk production'!AF25))+(H22*('Milk production'!K25/'Milk production'!AF25))+(I22*('Milk production'!L25/'Milk production'!AF25))+(J22*('Milk production'!M25/'Milk production'!AF25))+(L22*('Milk production'!O25/'Milk production'!AF25))+(M22*('Milk production'!P25/'Milk production'!AF25))+(N22*('Milk production'!Q25/'Milk production'!AF25))+(O22*('Milk production'!R25/'Milk production'!AF25))+(P22*('Milk production'!S25/'Milk production'!AF25))+(R22*('Milk production'!U25/'Milk production'!AF25))+(S22*('Milk production'!V25/'Milk production'!AF25))+(T22*('Milk production'!W25/'Milk production'!AF25))+(U22*('Milk production'!X25/'Milk production'!AF25))+(V22*('Milk production'!Y25/'Milk production'!AF25))+(W22*('Milk production'!Z25/'Milk production'!AF25))+(X22*('Milk production'!AA25/'Milk production'!AF25))+(Y22*('Milk production'!AB25/'Milk production'!AF25))+(Z22*('Milk production'!AC25/'Milk production'!AF25))+(AA22*('Milk production'!AD25/'Milk production'!AF25))</f>
        <v>3.269956440509498</v>
      </c>
      <c r="C22" s="137">
        <f>AVERAGE(B11:B22)</f>
        <v>3.331599063932353</v>
      </c>
      <c r="D22" s="88">
        <v>3.36</v>
      </c>
      <c r="E22" s="88">
        <v>3.174</v>
      </c>
      <c r="F22" s="88">
        <v>3.29</v>
      </c>
      <c r="G22" s="88">
        <v>3.43</v>
      </c>
      <c r="H22" s="88">
        <v>3.28</v>
      </c>
      <c r="I22" s="88">
        <v>3.14</v>
      </c>
      <c r="J22" s="88">
        <v>3.36</v>
      </c>
      <c r="K22" s="83"/>
      <c r="L22" s="88">
        <v>3.116</v>
      </c>
      <c r="M22" s="88">
        <v>3.37</v>
      </c>
      <c r="N22" s="88">
        <v>3.38</v>
      </c>
      <c r="O22" s="88">
        <v>3.32</v>
      </c>
      <c r="P22" s="88">
        <v>3.37</v>
      </c>
      <c r="Q22" s="83"/>
      <c r="R22" s="88">
        <v>3.28</v>
      </c>
      <c r="S22" s="88">
        <v>3.4</v>
      </c>
      <c r="T22" s="88">
        <v>3.22</v>
      </c>
      <c r="U22" s="88">
        <v>3.237</v>
      </c>
      <c r="V22" s="88">
        <v>3.18</v>
      </c>
      <c r="W22" s="88">
        <v>3.25</v>
      </c>
      <c r="X22" s="88">
        <v>3.3</v>
      </c>
      <c r="Y22" s="88">
        <v>3.27</v>
      </c>
      <c r="Z22" s="88">
        <v>3.27</v>
      </c>
      <c r="AA22" s="88">
        <v>3.26</v>
      </c>
      <c r="AB22" s="83"/>
      <c r="AC22" s="83"/>
      <c r="AD22" s="83"/>
      <c r="AE22" s="83"/>
      <c r="AF22" s="83"/>
    </row>
    <row r="23" ht="15" customHeight="1">
      <c r="A23" s="130">
        <v>39692</v>
      </c>
      <c r="B23" s="137">
        <f>(D23*('Milk production'!G26/'Milk production'!AF26))+(E23*('Milk production'!H26/'Milk production'!AF26))+(F23*('Milk production'!I26/'Milk production'!AF26))+(G23*('Milk production'!J26/'Milk production'!AF26))+(H23*('Milk production'!K26/'Milk production'!AF26))+(I23*('Milk production'!L26/'Milk production'!AF26))+(J23*('Milk production'!M26/'Milk production'!AF26))+(L23*('Milk production'!O26/'Milk production'!AF26))+(M23*('Milk production'!P26/'Milk production'!AF26))+(N23*('Milk production'!Q26/'Milk production'!AF26))+(O23*('Milk production'!R26/'Milk production'!AF26))+(P23*('Milk production'!S26/'Milk production'!AF26))+(R23*('Milk production'!U26/'Milk production'!AF26))+(S23*('Milk production'!V26/'Milk production'!AF26))+(T23*('Milk production'!W26/'Milk production'!AF26))+(U23*('Milk production'!X26/'Milk production'!AF26))+(V23*('Milk production'!Y26/'Milk production'!AF26))+(W23*('Milk production'!Z26/'Milk production'!AF26))+(X23*('Milk production'!AA26/'Milk production'!AF26))+(Y23*('Milk production'!AB26/'Milk production'!AF26))+(Z23*('Milk production'!AC26/'Milk production'!AF26))+(AA23*('Milk production'!AD26/'Milk production'!AF26))</f>
        <v>3.349319665474234</v>
      </c>
      <c r="C23" s="137">
        <f>AVERAGE(B12:B23)</f>
        <v>3.330700441432988</v>
      </c>
      <c r="D23" s="88">
        <v>3.44</v>
      </c>
      <c r="E23" s="88">
        <v>3.251</v>
      </c>
      <c r="F23" s="88">
        <v>3.35</v>
      </c>
      <c r="G23" s="88">
        <v>3.52</v>
      </c>
      <c r="H23" s="88">
        <v>3.34</v>
      </c>
      <c r="I23" s="88">
        <v>3.24</v>
      </c>
      <c r="J23" s="88">
        <v>3.53</v>
      </c>
      <c r="K23" s="83"/>
      <c r="L23" s="88">
        <v>3.175</v>
      </c>
      <c r="M23" s="88">
        <v>3.46</v>
      </c>
      <c r="N23" s="88">
        <v>3.42</v>
      </c>
      <c r="O23" s="88">
        <v>3.41</v>
      </c>
      <c r="P23" s="88">
        <v>3.47</v>
      </c>
      <c r="Q23" s="83"/>
      <c r="R23" s="88">
        <v>3.35</v>
      </c>
      <c r="S23" s="88">
        <v>3.47</v>
      </c>
      <c r="T23" s="88">
        <v>3.29</v>
      </c>
      <c r="U23" s="88">
        <v>3.282</v>
      </c>
      <c r="V23" s="88">
        <v>3.2</v>
      </c>
      <c r="W23" s="88">
        <v>3.31</v>
      </c>
      <c r="X23" s="88">
        <v>3.3</v>
      </c>
      <c r="Y23" s="88">
        <v>3.36</v>
      </c>
      <c r="Z23" s="88">
        <v>3.36</v>
      </c>
      <c r="AA23" s="88">
        <v>3.25</v>
      </c>
      <c r="AB23" s="83"/>
      <c r="AC23" s="83"/>
      <c r="AD23" s="83"/>
      <c r="AE23" s="83"/>
      <c r="AF23" s="83"/>
    </row>
    <row r="24" ht="15" customHeight="1">
      <c r="A24" s="130">
        <v>39722</v>
      </c>
      <c r="B24" s="137">
        <f>(D24*('Milk production'!G27/'Milk production'!AF27))+(E24*('Milk production'!H27/'Milk production'!AF27))+(F24*('Milk production'!I27/'Milk production'!AF27))+(G24*('Milk production'!J27/'Milk production'!AF27))+(H24*('Milk production'!K27/'Milk production'!AF27))+(I24*('Milk production'!L27/'Milk production'!AF27))+(J24*('Milk production'!M27/'Milk production'!AF27))+(L24*('Milk production'!O27/'Milk production'!AF27))+(M24*('Milk production'!P27/'Milk production'!AF27))+(N24*('Milk production'!Q27/'Milk production'!AF27))+(O24*('Milk production'!R27/'Milk production'!AF27))+(P24*('Milk production'!S27/'Milk production'!AF27))+(R24*('Milk production'!U27/'Milk production'!AF27))+(S24*('Milk production'!V27/'Milk production'!AF27))+(T24*('Milk production'!W27/'Milk production'!AF27))+(U24*('Milk production'!X27/'Milk production'!AF27))+(V24*('Milk production'!Y27/'Milk production'!AF27))+(W24*('Milk production'!Z27/'Milk production'!AF27))+(X24*('Milk production'!AA27/'Milk production'!AF27))+(Y24*('Milk production'!AB27/'Milk production'!AF27))+(Z24*('Milk production'!AC27/'Milk production'!AF27))+(AA24*('Milk production'!AD27/'Milk production'!AF27))</f>
        <v>3.402349699826441</v>
      </c>
      <c r="C24" s="137">
        <f>AVERAGE(B13:B24)</f>
        <v>3.329924967232563</v>
      </c>
      <c r="D24" s="88">
        <v>3.5</v>
      </c>
      <c r="E24" s="88">
        <v>3.289</v>
      </c>
      <c r="F24" s="88">
        <v>3.36</v>
      </c>
      <c r="G24" s="88">
        <v>3.59</v>
      </c>
      <c r="H24" s="88">
        <v>3.35</v>
      </c>
      <c r="I24" s="88">
        <v>3.3</v>
      </c>
      <c r="J24" s="88">
        <v>3.63</v>
      </c>
      <c r="K24" s="83"/>
      <c r="L24" s="88">
        <v>3.232</v>
      </c>
      <c r="M24" s="88">
        <v>3.51</v>
      </c>
      <c r="N24" s="88">
        <v>3.44</v>
      </c>
      <c r="O24" s="88">
        <v>3.49</v>
      </c>
      <c r="P24" s="88">
        <v>3.49</v>
      </c>
      <c r="Q24" s="83"/>
      <c r="R24" s="88">
        <v>3.41</v>
      </c>
      <c r="S24" s="88">
        <v>3.51</v>
      </c>
      <c r="T24" s="88">
        <v>3.35</v>
      </c>
      <c r="U24" s="88">
        <v>3.309</v>
      </c>
      <c r="V24" s="88">
        <v>3.23</v>
      </c>
      <c r="W24" s="88">
        <v>3.39</v>
      </c>
      <c r="X24" s="88">
        <v>3.48</v>
      </c>
      <c r="Y24" s="88">
        <v>3.45</v>
      </c>
      <c r="Z24" s="88">
        <v>3.44</v>
      </c>
      <c r="AA24" s="88">
        <v>3.26</v>
      </c>
      <c r="AB24" s="83"/>
      <c r="AC24" s="83"/>
      <c r="AD24" s="83"/>
      <c r="AE24" s="83"/>
      <c r="AF24" s="83"/>
    </row>
    <row r="25" ht="15" customHeight="1">
      <c r="A25" s="130">
        <v>39753</v>
      </c>
      <c r="B25" s="137">
        <f>(D25*('Milk production'!G28/'Milk production'!AF28))+(E25*('Milk production'!H28/'Milk production'!AF28))+(F25*('Milk production'!I28/'Milk production'!AF28))+(G25*('Milk production'!J28/'Milk production'!AF28))+(H25*('Milk production'!K28/'Milk production'!AF28))+(I25*('Milk production'!L28/'Milk production'!AF28))+(J25*('Milk production'!M28/'Milk production'!AF28))+(L25*('Milk production'!O28/'Milk production'!AF28))+(M25*('Milk production'!P28/'Milk production'!AF28))+(N25*('Milk production'!Q28/'Milk production'!AF28))+(O25*('Milk production'!R28/'Milk production'!AF28))+(P25*('Milk production'!S28/'Milk production'!AF28))+(R25*('Milk production'!U28/'Milk production'!AF28))+(S25*('Milk production'!V28/'Milk production'!AF28))+(T25*('Milk production'!W28/'Milk production'!AF28))+(U25*('Milk production'!X28/'Milk production'!AF28))+(V25*('Milk production'!Y28/'Milk production'!AF28))+(W25*('Milk production'!Z28/'Milk production'!AF28))+(X25*('Milk production'!AA28/'Milk production'!AF28))+(Y25*('Milk production'!AB28/'Milk production'!AF28))+(Z25*('Milk production'!AC28/'Milk production'!AF28))+(AA25*('Milk production'!AD28/'Milk production'!AF28))</f>
        <v>3.415158372254795</v>
      </c>
      <c r="C25" s="137">
        <f>AVERAGE(B14:B25)</f>
        <v>3.328178276716081</v>
      </c>
      <c r="D25" s="88">
        <v>3.51</v>
      </c>
      <c r="E25" s="88">
        <v>3.285</v>
      </c>
      <c r="F25" s="88">
        <v>3.36</v>
      </c>
      <c r="G25" s="88">
        <v>3.59</v>
      </c>
      <c r="H25" s="88">
        <v>3.39</v>
      </c>
      <c r="I25" s="88">
        <v>3.33</v>
      </c>
      <c r="J25" s="88">
        <v>3.52</v>
      </c>
      <c r="K25" s="83"/>
      <c r="L25" s="88">
        <v>3.271</v>
      </c>
      <c r="M25" s="88">
        <v>3.54</v>
      </c>
      <c r="N25" s="88">
        <v>3.42</v>
      </c>
      <c r="O25" s="88">
        <v>3.47</v>
      </c>
      <c r="P25" s="88">
        <v>3.46</v>
      </c>
      <c r="Q25" s="83"/>
      <c r="R25" s="88">
        <v>3.42</v>
      </c>
      <c r="S25" s="88">
        <v>3.49</v>
      </c>
      <c r="T25" s="88">
        <v>3.35</v>
      </c>
      <c r="U25" s="88">
        <v>3.357</v>
      </c>
      <c r="V25" s="88">
        <v>3.25</v>
      </c>
      <c r="W25" s="88">
        <v>3.41</v>
      </c>
      <c r="X25" s="88">
        <v>3.5</v>
      </c>
      <c r="Y25" s="88">
        <v>3.47</v>
      </c>
      <c r="Z25" s="88">
        <v>3.46</v>
      </c>
      <c r="AA25" s="88">
        <v>3.28</v>
      </c>
      <c r="AB25" s="83"/>
      <c r="AC25" s="83"/>
      <c r="AD25" s="83"/>
      <c r="AE25" s="83"/>
      <c r="AF25" s="83"/>
    </row>
    <row r="26" ht="15" customHeight="1">
      <c r="A26" s="130">
        <v>39783</v>
      </c>
      <c r="B26" s="137">
        <f>(D26*('Milk production'!G29/'Milk production'!AF29))+(E26*('Milk production'!H29/'Milk production'!AF29))+(F26*('Milk production'!I29/'Milk production'!AF29))+(G26*('Milk production'!J29/'Milk production'!AF29))+(H26*('Milk production'!K29/'Milk production'!AF29))+(I26*('Milk production'!L29/'Milk production'!AF29))+(J26*('Milk production'!M29/'Milk production'!AF29))+(L26*('Milk production'!O29/'Milk production'!AF29))+(M26*('Milk production'!P29/'Milk production'!AF29))+(N26*('Milk production'!Q29/'Milk production'!AF29))+(O26*('Milk production'!R29/'Milk production'!AF29))+(P26*('Milk production'!S29/'Milk production'!AF29))+(R26*('Milk production'!U29/'Milk production'!AF29))+(S26*('Milk production'!V29/'Milk production'!AF29))+(T26*('Milk production'!W29/'Milk production'!AF29))+(U26*('Milk production'!X29/'Milk production'!AF29))+(V26*('Milk production'!Y29/'Milk production'!AF29))+(W26*('Milk production'!Z29/'Milk production'!AF29))+(X26*('Milk production'!AA29/'Milk production'!AF29))+(Y26*('Milk production'!AB29/'Milk production'!AF29))+(Z26*('Milk production'!AC29/'Milk production'!AF29))+(AA26*('Milk production'!AD29/'Milk production'!AF29))</f>
        <v>3.402482828054724</v>
      </c>
      <c r="C26" s="137">
        <f>AVERAGE(B15:B26)</f>
        <v>3.328356782373168</v>
      </c>
      <c r="D26" s="88">
        <v>3.51</v>
      </c>
      <c r="E26" s="88">
        <v>3.266</v>
      </c>
      <c r="F26" s="88">
        <v>3.32</v>
      </c>
      <c r="G26" s="88">
        <v>3.59</v>
      </c>
      <c r="H26" s="88">
        <v>3.4</v>
      </c>
      <c r="I26" s="88">
        <v>3.32</v>
      </c>
      <c r="J26" s="88">
        <v>3.35</v>
      </c>
      <c r="K26" s="83"/>
      <c r="L26" s="88">
        <v>3.261</v>
      </c>
      <c r="M26" s="88">
        <v>3.5</v>
      </c>
      <c r="N26" s="88">
        <v>3.41</v>
      </c>
      <c r="O26" s="88">
        <v>3.46</v>
      </c>
      <c r="P26" s="88">
        <v>3.44</v>
      </c>
      <c r="Q26" s="83"/>
      <c r="R26" s="88">
        <v>3.42</v>
      </c>
      <c r="S26" s="88">
        <v>3.47</v>
      </c>
      <c r="T26" s="88">
        <v>3.33</v>
      </c>
      <c r="U26" s="88">
        <v>3.313</v>
      </c>
      <c r="V26" s="88">
        <v>3.25</v>
      </c>
      <c r="W26" s="88">
        <v>3.45</v>
      </c>
      <c r="X26" s="88">
        <v>3.5</v>
      </c>
      <c r="Y26" s="88">
        <v>3.48</v>
      </c>
      <c r="Z26" s="88">
        <v>3.48</v>
      </c>
      <c r="AA26" s="88">
        <v>3.25</v>
      </c>
      <c r="AB26" s="83"/>
      <c r="AC26" s="83"/>
      <c r="AD26" s="83"/>
      <c r="AE26" s="83"/>
      <c r="AF26" s="83"/>
    </row>
    <row r="27" ht="15" customHeight="1">
      <c r="A27" s="130">
        <v>39814</v>
      </c>
      <c r="B27" s="137">
        <f>(D27*('Milk production'!G30/'Milk production'!AF30))+(E27*('Milk production'!H30/'Milk production'!AF30))+(F27*('Milk production'!I30/'Milk production'!AF30))+(G27*('Milk production'!J30/'Milk production'!AF30))+(H27*('Milk production'!K30/'Milk production'!AF30))+(I27*('Milk production'!L30/'Milk production'!AF30))+(J27*('Milk production'!M30/'Milk production'!AF30))+(L27*('Milk production'!O30/'Milk production'!AF30))+(M27*('Milk production'!P30/'Milk production'!AF30))+(N27*('Milk production'!Q30/'Milk production'!AF30))+(O27*('Milk production'!R30/'Milk production'!AF30))+(P27*('Milk production'!S30/'Milk production'!AF30))+(R27*('Milk production'!U30/'Milk production'!AF30))+(S27*('Milk production'!V30/'Milk production'!AF30))+(T27*('Milk production'!W30/'Milk production'!AF30))+(U27*('Milk production'!X30/'Milk production'!AF30))+(V27*('Milk production'!Y30/'Milk production'!AF30))+(W27*('Milk production'!Z30/'Milk production'!AF30))+(X27*('Milk production'!AA30/'Milk production'!AF30))+(Y27*('Milk production'!AB30/'Milk production'!AF30))+(Z27*('Milk production'!AC30/'Milk production'!AF30))+(AA27*('Milk production'!AD30/'Milk production'!AF30))</f>
        <v>3.381236931270374</v>
      </c>
      <c r="C27" s="137">
        <f>AVERAGE(B16:B27)</f>
        <v>3.330548184027315</v>
      </c>
      <c r="D27" s="88">
        <v>3.48</v>
      </c>
      <c r="E27" s="88">
        <v>3.256</v>
      </c>
      <c r="F27" s="88">
        <v>3.27</v>
      </c>
      <c r="G27" s="88">
        <v>3.56</v>
      </c>
      <c r="H27" s="88">
        <v>3.4</v>
      </c>
      <c r="I27" s="88">
        <v>3.28</v>
      </c>
      <c r="J27" s="88">
        <v>3.25</v>
      </c>
      <c r="K27" s="83"/>
      <c r="L27" s="88">
        <v>3.21</v>
      </c>
      <c r="M27" s="88">
        <v>3.49</v>
      </c>
      <c r="N27" s="88">
        <v>3.4</v>
      </c>
      <c r="O27" s="88">
        <v>3.464</v>
      </c>
      <c r="P27" s="88">
        <v>3.42</v>
      </c>
      <c r="Q27" s="83"/>
      <c r="R27" s="88">
        <v>3.41</v>
      </c>
      <c r="S27" s="88">
        <v>3.45</v>
      </c>
      <c r="T27" s="88">
        <v>3.31</v>
      </c>
      <c r="U27" s="88">
        <v>3.368</v>
      </c>
      <c r="V27" s="88">
        <v>3.25</v>
      </c>
      <c r="W27" s="88">
        <v>3.43</v>
      </c>
      <c r="X27" s="88">
        <v>3.43</v>
      </c>
      <c r="Y27" s="88">
        <v>3.5</v>
      </c>
      <c r="Z27" s="88">
        <v>3.47</v>
      </c>
      <c r="AA27" s="88">
        <v>3.24</v>
      </c>
      <c r="AB27" s="83"/>
      <c r="AC27" s="83"/>
      <c r="AD27" s="83"/>
      <c r="AE27" s="83"/>
      <c r="AF27" s="83"/>
    </row>
    <row r="28" ht="15" customHeight="1">
      <c r="A28" s="130">
        <v>39845</v>
      </c>
      <c r="B28" s="137">
        <f>(D28*('Milk production'!G31/'Milk production'!AF31))+(E28*('Milk production'!H31/'Milk production'!AF31))+(F28*('Milk production'!I31/'Milk production'!AF31))+(G28*('Milk production'!J31/'Milk production'!AF31))+(H28*('Milk production'!K31/'Milk production'!AF31))+(I28*('Milk production'!L31/'Milk production'!AF31))+(J28*('Milk production'!M31/'Milk production'!AF31))+(L28*('Milk production'!O31/'Milk production'!AF31))+(M28*('Milk production'!P31/'Milk production'!AF31))+(N28*('Milk production'!Q31/'Milk production'!AF31))+(O28*('Milk production'!R31/'Milk production'!AF31))+(P28*('Milk production'!S31/'Milk production'!AF31))+(R28*('Milk production'!U31/'Milk production'!AF31))+(S28*('Milk production'!V31/'Milk production'!AF31))+(T28*('Milk production'!W31/'Milk production'!AF31))+(U28*('Milk production'!X31/'Milk production'!AF31))+(V28*('Milk production'!Y31/'Milk production'!AF31))+(W28*('Milk production'!Z31/'Milk production'!AF31))+(X28*('Milk production'!AA31/'Milk production'!AF31))+(Y28*('Milk production'!AB31/'Milk production'!AF31))+(Z28*('Milk production'!AC31/'Milk production'!AF31))+(AA28*('Milk production'!AD31/'Milk production'!AF31))</f>
        <v>3.35583386931235</v>
      </c>
      <c r="C28" s="137">
        <f>AVERAGE(B17:B28)</f>
        <v>3.332745723958155</v>
      </c>
      <c r="D28" s="88">
        <v>3.45</v>
      </c>
      <c r="E28" s="88">
        <v>3.214</v>
      </c>
      <c r="F28" s="88">
        <v>3.23</v>
      </c>
      <c r="G28" s="88">
        <v>3.52</v>
      </c>
      <c r="H28" s="88">
        <v>3.41</v>
      </c>
      <c r="I28" s="88">
        <v>3.28</v>
      </c>
      <c r="J28" s="88">
        <v>3.23</v>
      </c>
      <c r="K28" s="83"/>
      <c r="L28" s="88">
        <v>3.197</v>
      </c>
      <c r="M28" s="88">
        <v>3.46</v>
      </c>
      <c r="N28" s="88">
        <v>3.36</v>
      </c>
      <c r="O28" s="88">
        <v>3.41</v>
      </c>
      <c r="P28" s="88">
        <v>3.4</v>
      </c>
      <c r="Q28" s="83"/>
      <c r="R28" s="88">
        <v>3.37</v>
      </c>
      <c r="S28" s="88">
        <v>3.44</v>
      </c>
      <c r="T28" s="88">
        <v>3.31</v>
      </c>
      <c r="U28" s="88">
        <v>3.422</v>
      </c>
      <c r="V28" s="88">
        <v>3.25</v>
      </c>
      <c r="W28" s="88">
        <v>3.39</v>
      </c>
      <c r="X28" s="88">
        <v>3.4</v>
      </c>
      <c r="Y28" s="88">
        <v>3.44</v>
      </c>
      <c r="Z28" s="88">
        <v>3.42</v>
      </c>
      <c r="AA28" s="88">
        <v>3.27</v>
      </c>
      <c r="AB28" s="83"/>
      <c r="AC28" s="83"/>
      <c r="AD28" s="83"/>
      <c r="AE28" s="83"/>
      <c r="AF28" s="83"/>
    </row>
    <row r="29" ht="15" customHeight="1">
      <c r="A29" s="130">
        <v>39873</v>
      </c>
      <c r="B29" s="137">
        <f>(D29*('Milk production'!G32/'Milk production'!AF32))+(E29*('Milk production'!H32/'Milk production'!AF32))+(F29*('Milk production'!I32/'Milk production'!AF32))+(G29*('Milk production'!J32/'Milk production'!AF32))+(H29*('Milk production'!K32/'Milk production'!AF32))+(I29*('Milk production'!L32/'Milk production'!AF32))+(J29*('Milk production'!M32/'Milk production'!AF32))+(L29*('Milk production'!O32/'Milk production'!AF32))+(M29*('Milk production'!P32/'Milk production'!AF32))+(N29*('Milk production'!Q32/'Milk production'!AF32))+(O29*('Milk production'!R32/'Milk production'!AF32))+(P29*('Milk production'!S32/'Milk production'!AF32))+(R29*('Milk production'!U32/'Milk production'!AF32))+(S29*('Milk production'!V32/'Milk production'!AF32))+(T29*('Milk production'!W32/'Milk production'!AF32))+(U29*('Milk production'!X32/'Milk production'!AF32))+(V29*('Milk production'!Y32/'Milk production'!AF32))+(W29*('Milk production'!Z32/'Milk production'!AF32))+(X29*('Milk production'!AA32/'Milk production'!AF32))+(Y29*('Milk production'!AB32/'Milk production'!AF32))+(Z29*('Milk production'!AC32/'Milk production'!AF32))+(AA29*('Milk production'!AD32/'Milk production'!AF32))</f>
        <v>3.328590906329465</v>
      </c>
      <c r="C29" s="137">
        <f>AVERAGE(B18:B29)</f>
        <v>3.333353598660449</v>
      </c>
      <c r="D29" s="88">
        <v>3.43</v>
      </c>
      <c r="E29" s="88">
        <v>3.203</v>
      </c>
      <c r="F29" s="88">
        <v>3.21</v>
      </c>
      <c r="G29" s="88">
        <v>3.49</v>
      </c>
      <c r="H29" s="88">
        <v>3.38</v>
      </c>
      <c r="I29" s="88">
        <v>3.24</v>
      </c>
      <c r="J29" s="88">
        <v>3.18</v>
      </c>
      <c r="K29" s="83"/>
      <c r="L29" s="88">
        <v>3.191</v>
      </c>
      <c r="M29" s="88">
        <v>3.43</v>
      </c>
      <c r="N29" s="88">
        <v>3.31</v>
      </c>
      <c r="O29" s="88">
        <v>3.38</v>
      </c>
      <c r="P29" s="88">
        <v>3.35</v>
      </c>
      <c r="Q29" s="83"/>
      <c r="R29" s="88">
        <v>3.33</v>
      </c>
      <c r="S29" s="88">
        <v>3.43</v>
      </c>
      <c r="T29" s="88">
        <v>3.29</v>
      </c>
      <c r="U29" s="88">
        <v>3.323</v>
      </c>
      <c r="V29" s="88">
        <v>3.23</v>
      </c>
      <c r="W29" s="88">
        <v>3.32</v>
      </c>
      <c r="X29" s="88">
        <v>3.38</v>
      </c>
      <c r="Y29" s="88">
        <v>3.43</v>
      </c>
      <c r="Z29" s="88">
        <v>3.37</v>
      </c>
      <c r="AA29" s="88">
        <v>3.26</v>
      </c>
      <c r="AB29" s="83"/>
      <c r="AC29" s="83"/>
      <c r="AD29" s="83"/>
      <c r="AE29" s="83"/>
      <c r="AF29" s="83"/>
    </row>
    <row r="30" ht="15" customHeight="1">
      <c r="A30" s="130">
        <v>39904</v>
      </c>
      <c r="B30" s="137">
        <f>(D30*('Milk production'!G33/'Milk production'!AF33))+(E30*('Milk production'!H33/'Milk production'!AF33))+(F30*('Milk production'!I33/'Milk production'!AF33))+(G30*('Milk production'!J33/'Milk production'!AF33))+(H30*('Milk production'!K33/'Milk production'!AF33))+(I30*('Milk production'!L33/'Milk production'!AF33))+(J30*('Milk production'!M33/'Milk production'!AF33))+(L30*('Milk production'!O33/'Milk production'!AF33))+(M30*('Milk production'!P33/'Milk production'!AF33))+(N30*('Milk production'!Q33/'Milk production'!AF33))+(O30*('Milk production'!R33/'Milk production'!AF33))+(P30*('Milk production'!S33/'Milk production'!AF33))+(R30*('Milk production'!U33/'Milk production'!AF33))+(S30*('Milk production'!V33/'Milk production'!AF33))+(T30*('Milk production'!W33/'Milk production'!AF33))+(U30*('Milk production'!X33/'Milk production'!AF33))+(V30*('Milk production'!Y33/'Milk production'!AF33))+(W30*('Milk production'!Z33/'Milk production'!AF33))+(X30*('Milk production'!AA33/'Milk production'!AF33))+(Y30*('Milk production'!AB33/'Milk production'!AF33))+(Z30*('Milk production'!AC33/'Milk production'!AF33))+(AA30*('Milk production'!AD33/'Milk production'!AF33))</f>
        <v>3.314510850304322</v>
      </c>
      <c r="C30" s="137">
        <f>AVERAGE(B19:B30)</f>
        <v>3.333405727033581</v>
      </c>
      <c r="D30" s="88">
        <v>3.38</v>
      </c>
      <c r="E30" s="88">
        <v>3.232</v>
      </c>
      <c r="F30" s="88">
        <v>3.23</v>
      </c>
      <c r="G30" s="88">
        <v>3.46</v>
      </c>
      <c r="H30" s="88">
        <v>3.35</v>
      </c>
      <c r="I30" s="88">
        <v>3.19</v>
      </c>
      <c r="J30" s="88">
        <v>3.28</v>
      </c>
      <c r="K30" s="83"/>
      <c r="L30" s="88">
        <v>3.188</v>
      </c>
      <c r="M30" s="88">
        <v>3.42</v>
      </c>
      <c r="N30" s="88">
        <v>3.31</v>
      </c>
      <c r="O30" s="88">
        <v>3.33</v>
      </c>
      <c r="P30" s="88">
        <v>3.37</v>
      </c>
      <c r="Q30" s="83"/>
      <c r="R30" s="88">
        <v>3.31</v>
      </c>
      <c r="S30" s="88">
        <v>3.43</v>
      </c>
      <c r="T30" s="88">
        <v>3.28</v>
      </c>
      <c r="U30" s="88">
        <v>3.273</v>
      </c>
      <c r="V30" s="88">
        <v>3.22</v>
      </c>
      <c r="W30" s="88">
        <v>3.28</v>
      </c>
      <c r="X30" s="88">
        <v>3.33</v>
      </c>
      <c r="Y30" s="88">
        <v>3.44</v>
      </c>
      <c r="Z30" s="88">
        <v>3.33</v>
      </c>
      <c r="AA30" s="88">
        <v>3.26</v>
      </c>
      <c r="AB30" s="83"/>
      <c r="AC30" s="83"/>
      <c r="AD30" s="83"/>
      <c r="AE30" s="83"/>
      <c r="AF30" s="83"/>
    </row>
    <row r="31" ht="15" customHeight="1">
      <c r="A31" s="130">
        <v>39934</v>
      </c>
      <c r="B31" s="137">
        <f>(D31*('Milk production'!G34/'Milk production'!AF34))+(E31*('Milk production'!H34/'Milk production'!AF34))+(F31*('Milk production'!I34/'Milk production'!AF34))+(G31*('Milk production'!J34/'Milk production'!AF34))+(H31*('Milk production'!K34/'Milk production'!AF34))+(I31*('Milk production'!L34/'Milk production'!AF34))+(J31*('Milk production'!M34/'Milk production'!AF34))+(L31*('Milk production'!O34/'Milk production'!AF34))+(M31*('Milk production'!P34/'Milk production'!AF34))+(N31*('Milk production'!Q34/'Milk production'!AF34))+(O31*('Milk production'!R34/'Milk production'!AF34))+(P31*('Milk production'!S34/'Milk production'!AF34))+(R31*('Milk production'!U34/'Milk production'!AF34))+(S31*('Milk production'!V34/'Milk production'!AF34))+(T31*('Milk production'!W34/'Milk production'!AF34))+(U31*('Milk production'!X34/'Milk production'!AF34))+(V31*('Milk production'!Y34/'Milk production'!AF34))+(W31*('Milk production'!Z34/'Milk production'!AF34))+(X31*('Milk production'!AA34/'Milk production'!AF34))+(Y31*('Milk production'!AB34/'Milk production'!AF34))+(Z31*('Milk production'!AC34/'Milk production'!AF34))+(AA31*('Milk production'!AD34/'Milk production'!AF34))</f>
        <v>3.293648800769085</v>
      </c>
      <c r="C31" s="137">
        <f>AVERAGE(B20:B31)</f>
        <v>3.334106004663603</v>
      </c>
      <c r="D31" s="88">
        <v>3.36</v>
      </c>
      <c r="E31" s="88">
        <v>3.203</v>
      </c>
      <c r="F31" s="88">
        <v>3.26</v>
      </c>
      <c r="G31" s="88">
        <v>3.45</v>
      </c>
      <c r="H31" s="88">
        <v>3.33</v>
      </c>
      <c r="I31" s="88">
        <v>3.19</v>
      </c>
      <c r="J31" s="88">
        <v>3.26</v>
      </c>
      <c r="K31" s="83"/>
      <c r="L31" s="88">
        <v>3.17</v>
      </c>
      <c r="M31" s="88">
        <v>3.39</v>
      </c>
      <c r="N31" s="88">
        <v>3.33</v>
      </c>
      <c r="O31" s="88">
        <v>3.29</v>
      </c>
      <c r="P31" s="88">
        <v>3.36</v>
      </c>
      <c r="Q31" s="83"/>
      <c r="R31" s="88">
        <v>3.31</v>
      </c>
      <c r="S31" s="88">
        <v>3.4</v>
      </c>
      <c r="T31" s="88">
        <v>3.26</v>
      </c>
      <c r="U31" s="88">
        <v>3.258</v>
      </c>
      <c r="V31" s="88">
        <v>3.2</v>
      </c>
      <c r="W31" s="88">
        <v>3.27</v>
      </c>
      <c r="X31" s="88">
        <v>3.3</v>
      </c>
      <c r="Y31" s="88">
        <v>3.37</v>
      </c>
      <c r="Z31" s="88">
        <v>3.3</v>
      </c>
      <c r="AA31" s="88">
        <v>3.19</v>
      </c>
      <c r="AB31" s="83"/>
      <c r="AC31" s="83"/>
      <c r="AD31" s="83"/>
      <c r="AE31" s="83"/>
      <c r="AF31" s="83"/>
    </row>
    <row r="32" ht="15" customHeight="1">
      <c r="A32" s="130">
        <v>39965</v>
      </c>
      <c r="B32" s="137">
        <f>(D32*('Milk production'!G35/'Milk production'!AF35))+(E32*('Milk production'!H35/'Milk production'!AF35))+(F32*('Milk production'!I35/'Milk production'!AF35))+(G32*('Milk production'!J35/'Milk production'!AF35))+(H32*('Milk production'!K35/'Milk production'!AF35))+(I32*('Milk production'!L35/'Milk production'!AF35))+(J32*('Milk production'!M35/'Milk production'!AF35))+(L32*('Milk production'!O35/'Milk production'!AF35))+(M32*('Milk production'!P35/'Milk production'!AF35))+(N32*('Milk production'!Q35/'Milk production'!AF35))+(O32*('Milk production'!R35/'Milk production'!AF35))+(P32*('Milk production'!S35/'Milk production'!AF35))+(R32*('Milk production'!U35/'Milk production'!AF35))+(S32*('Milk production'!V35/'Milk production'!AF35))+(T32*('Milk production'!W35/'Milk production'!AF35))+(U32*('Milk production'!X35/'Milk production'!AF35))+(V32*('Milk production'!Y35/'Milk production'!AF35))+(W32*('Milk production'!Z35/'Milk production'!AF35))+(X32*('Milk production'!AA35/'Milk production'!AF35))+(Y32*('Milk production'!AB35/'Milk production'!AF35))+(Z32*('Milk production'!AC35/'Milk production'!AF35))+(AA32*('Milk production'!AD35/'Milk production'!AF35))</f>
        <v>3.271130917962476</v>
      </c>
      <c r="C32" s="137">
        <f>AVERAGE(B21:B32)</f>
        <v>3.335600281463801</v>
      </c>
      <c r="D32" s="88">
        <v>3.35</v>
      </c>
      <c r="E32" s="88">
        <v>3.169</v>
      </c>
      <c r="F32" s="88">
        <v>3.24</v>
      </c>
      <c r="G32" s="88">
        <v>3.45</v>
      </c>
      <c r="H32" s="88">
        <v>3.32</v>
      </c>
      <c r="I32" s="88">
        <v>3.19</v>
      </c>
      <c r="J32" s="88">
        <v>3.23</v>
      </c>
      <c r="K32" s="83"/>
      <c r="L32" s="88">
        <v>3.129</v>
      </c>
      <c r="M32" s="88">
        <v>3.39</v>
      </c>
      <c r="N32" s="88">
        <v>3.31</v>
      </c>
      <c r="O32" s="88">
        <v>3.29</v>
      </c>
      <c r="P32" s="88">
        <v>3.37</v>
      </c>
      <c r="Q32" s="83"/>
      <c r="R32" s="88">
        <v>3.29</v>
      </c>
      <c r="S32" s="88">
        <v>3.38</v>
      </c>
      <c r="T32" s="88">
        <v>3.23</v>
      </c>
      <c r="U32" s="88">
        <v>3.25</v>
      </c>
      <c r="V32" s="88">
        <v>3.2</v>
      </c>
      <c r="W32" s="88">
        <v>3.26</v>
      </c>
      <c r="X32" s="88">
        <v>3.22</v>
      </c>
      <c r="Y32" s="88">
        <v>3.34</v>
      </c>
      <c r="Z32" s="88">
        <v>3.29</v>
      </c>
      <c r="AA32" s="88">
        <v>3.25</v>
      </c>
      <c r="AB32" s="83"/>
      <c r="AC32" s="83"/>
      <c r="AD32" s="83"/>
      <c r="AE32" s="83"/>
      <c r="AF32" s="83"/>
    </row>
    <row r="33" ht="15" customHeight="1">
      <c r="A33" s="130">
        <v>39995</v>
      </c>
      <c r="B33" s="137">
        <f>(D33*('Milk production'!G36/'Milk production'!AF36))+(E33*('Milk production'!H36/'Milk production'!AF36))+(F33*('Milk production'!I36/'Milk production'!AF36))+(G33*('Milk production'!J36/'Milk production'!AF36))+(H33*('Milk production'!K36/'Milk production'!AF36))+(I33*('Milk production'!L36/'Milk production'!AF36))+(J33*('Milk production'!M36/'Milk production'!AF36))+(L33*('Milk production'!O36/'Milk production'!AF36))+(M33*('Milk production'!P36/'Milk production'!AF36))+(N33*('Milk production'!Q36/'Milk production'!AF36))+(O33*('Milk production'!R36/'Milk production'!AF36))+(P33*('Milk production'!S36/'Milk production'!AF36))+(R33*('Milk production'!U36/'Milk production'!AF36))+(S33*('Milk production'!V36/'Milk production'!AF36))+(T33*('Milk production'!W36/'Milk production'!AF36))+(U33*('Milk production'!X36/'Milk production'!AF36))+(V33*('Milk production'!Y36/'Milk production'!AF36))+(W33*('Milk production'!Z36/'Milk production'!AF36))+(X33*('Milk production'!AA36/'Milk production'!AF36))+(Y33*('Milk production'!AB36/'Milk production'!AF36))+(Z33*('Milk production'!AC36/'Milk production'!AF36))+(AA33*('Milk production'!AD36/'Milk production'!AF36))</f>
        <v>3.239619944730828</v>
      </c>
      <c r="C33" s="137">
        <f>AVERAGE(B22:B33)</f>
        <v>3.335319935566549</v>
      </c>
      <c r="D33" s="88">
        <v>3.31</v>
      </c>
      <c r="E33" s="88">
        <v>3.126</v>
      </c>
      <c r="F33" s="88">
        <v>3.22</v>
      </c>
      <c r="G33" s="88">
        <v>3.4</v>
      </c>
      <c r="H33" s="88">
        <v>3.31</v>
      </c>
      <c r="I33" s="88">
        <v>3.12</v>
      </c>
      <c r="J33" s="88">
        <v>3.26</v>
      </c>
      <c r="K33" s="83"/>
      <c r="L33" s="88">
        <v>3.121</v>
      </c>
      <c r="M33" s="88">
        <v>3.36</v>
      </c>
      <c r="N33" s="88">
        <v>3.27</v>
      </c>
      <c r="O33" s="88">
        <v>3.28</v>
      </c>
      <c r="P33" s="88">
        <v>3.35</v>
      </c>
      <c r="Q33" s="83"/>
      <c r="R33" s="88">
        <v>3.3</v>
      </c>
      <c r="S33" s="88">
        <v>3.39</v>
      </c>
      <c r="T33" s="88">
        <v>3.21</v>
      </c>
      <c r="U33" s="88">
        <v>3.225</v>
      </c>
      <c r="V33" s="88">
        <v>3.2</v>
      </c>
      <c r="W33" s="88">
        <v>3.22</v>
      </c>
      <c r="X33" s="88">
        <v>3.24</v>
      </c>
      <c r="Y33" s="88">
        <v>3.3</v>
      </c>
      <c r="Z33" s="88">
        <v>3.25</v>
      </c>
      <c r="AA33" s="88">
        <v>3.24</v>
      </c>
      <c r="AB33" s="83"/>
      <c r="AC33" s="83"/>
      <c r="AD33" s="83"/>
      <c r="AE33" s="83"/>
      <c r="AF33" s="83"/>
    </row>
    <row r="34" ht="15" customHeight="1">
      <c r="A34" s="130">
        <v>40026</v>
      </c>
      <c r="B34" s="137">
        <f>(D34*('Milk production'!G37/'Milk production'!AF37))+(E34*('Milk production'!H37/'Milk production'!AF37))+(F34*('Milk production'!I37/'Milk production'!AF37))+(G34*('Milk production'!J37/'Milk production'!AF37))+(H34*('Milk production'!K37/'Milk production'!AF37))+(I34*('Milk production'!L37/'Milk production'!AF37))+(J34*('Milk production'!M37/'Milk production'!AF37))+(L34*('Milk production'!O37/'Milk production'!AF37))+(M34*('Milk production'!P37/'Milk production'!AF37))+(N34*('Milk production'!Q37/'Milk production'!AF37))+(O34*('Milk production'!R37/'Milk production'!AF37))+(P34*('Milk production'!S37/'Milk production'!AF37))+(R34*('Milk production'!U37/'Milk production'!AF37))+(S34*('Milk production'!V37/'Milk production'!AF37))+(T34*('Milk production'!W37/'Milk production'!AF37))+(U34*('Milk production'!X37/'Milk production'!AF37))+(V34*('Milk production'!Y37/'Milk production'!AF37))+(W34*('Milk production'!Z37/'Milk production'!AF37))+(X34*('Milk production'!AA37/'Milk production'!AF37))+(Y34*('Milk production'!AB37/'Milk production'!AF37))+(Z34*('Milk production'!AC37/'Milk production'!AF37))+(AA34*('Milk production'!AD37/'Milk production'!AF37))</f>
        <v>3.258983268817994</v>
      </c>
      <c r="C34" s="137">
        <f>AVERAGE(B23:B34)</f>
        <v>3.334405504592257</v>
      </c>
      <c r="D34" s="88">
        <v>3.34</v>
      </c>
      <c r="E34" s="88">
        <v>3.139</v>
      </c>
      <c r="F34" s="88">
        <v>3.26</v>
      </c>
      <c r="G34" s="88">
        <v>3.42</v>
      </c>
      <c r="H34" s="88">
        <v>3.27</v>
      </c>
      <c r="I34" s="88">
        <v>3.14</v>
      </c>
      <c r="J34" s="88">
        <v>3.35</v>
      </c>
      <c r="K34" s="83"/>
      <c r="L34" s="88">
        <v>3.147</v>
      </c>
      <c r="M34" s="88">
        <v>3.4</v>
      </c>
      <c r="N34" s="88">
        <v>3.3</v>
      </c>
      <c r="O34" s="88">
        <v>3.29</v>
      </c>
      <c r="P34" s="88">
        <v>3.39</v>
      </c>
      <c r="Q34" s="83"/>
      <c r="R34" s="88">
        <v>3.31</v>
      </c>
      <c r="S34" s="88">
        <v>3.4</v>
      </c>
      <c r="T34" s="88">
        <v>3.22</v>
      </c>
      <c r="U34" s="88">
        <v>3.244</v>
      </c>
      <c r="V34" s="88">
        <v>3.21</v>
      </c>
      <c r="W34" s="88">
        <v>3.24</v>
      </c>
      <c r="X34" s="88">
        <v>3.28</v>
      </c>
      <c r="Y34" s="88">
        <v>3.32</v>
      </c>
      <c r="Z34" s="88">
        <v>3.25</v>
      </c>
      <c r="AA34" s="88">
        <v>3.25</v>
      </c>
      <c r="AB34" s="83"/>
      <c r="AC34" s="83"/>
      <c r="AD34" s="83"/>
      <c r="AE34" s="83"/>
      <c r="AF34" s="83"/>
    </row>
    <row r="35" ht="15" customHeight="1">
      <c r="A35" s="130">
        <v>40057</v>
      </c>
      <c r="B35" s="137">
        <f>(D35*('Milk production'!G38/'Milk production'!AF38))+(E35*('Milk production'!H38/'Milk production'!AF38))+(F35*('Milk production'!I38/'Milk production'!AF38))+(G35*('Milk production'!J38/'Milk production'!AF38))+(H35*('Milk production'!K38/'Milk production'!AF38))+(I35*('Milk production'!L38/'Milk production'!AF38))+(J35*('Milk production'!M38/'Milk production'!AF38))+(L35*('Milk production'!O38/'Milk production'!AF38))+(M35*('Milk production'!P38/'Milk production'!AF38))+(N35*('Milk production'!Q38/'Milk production'!AF38))+(O35*('Milk production'!R38/'Milk production'!AF38))+(P35*('Milk production'!S38/'Milk production'!AF38))+(R35*('Milk production'!U38/'Milk production'!AF38))+(S35*('Milk production'!V38/'Milk production'!AF38))+(T35*('Milk production'!W38/'Milk production'!AF38))+(U35*('Milk production'!X38/'Milk production'!AF38))+(V35*('Milk production'!Y38/'Milk production'!AF38))+(W35*('Milk production'!Z38/'Milk production'!AF38))+(X35*('Milk production'!AA38/'Milk production'!AF38))+(Y35*('Milk production'!AB38/'Milk production'!AF38))+(Z35*('Milk production'!AC38/'Milk production'!AF38))+(AA35*('Milk production'!AD38/'Milk production'!AF38))</f>
        <v>3.338163148451364</v>
      </c>
      <c r="C35" s="137">
        <f>AVERAGE(B24:B35)</f>
        <v>3.333475794840352</v>
      </c>
      <c r="D35" s="88">
        <v>3.41</v>
      </c>
      <c r="E35" s="88">
        <v>3.213</v>
      </c>
      <c r="F35" s="88">
        <v>3.32</v>
      </c>
      <c r="G35" s="88">
        <v>3.5</v>
      </c>
      <c r="H35" s="88">
        <v>3.38</v>
      </c>
      <c r="I35" s="88">
        <v>3.21</v>
      </c>
      <c r="J35" s="88">
        <v>3.55</v>
      </c>
      <c r="K35" s="83"/>
      <c r="L35" s="88">
        <v>3.202</v>
      </c>
      <c r="M35" s="88">
        <v>3.49</v>
      </c>
      <c r="N35" s="88">
        <v>3.35</v>
      </c>
      <c r="O35" s="88">
        <v>3.37</v>
      </c>
      <c r="P35" s="88">
        <v>3.47</v>
      </c>
      <c r="Q35" s="83"/>
      <c r="R35" s="88">
        <v>3.35</v>
      </c>
      <c r="S35" s="88">
        <v>3.46</v>
      </c>
      <c r="T35" s="88">
        <v>3.28</v>
      </c>
      <c r="U35" s="88">
        <v>3.296</v>
      </c>
      <c r="V35" s="88">
        <v>3.23</v>
      </c>
      <c r="W35" s="88">
        <v>3.34</v>
      </c>
      <c r="X35" s="88">
        <v>3.35</v>
      </c>
      <c r="Y35" s="88">
        <v>3.36</v>
      </c>
      <c r="Z35" s="88">
        <v>3.32</v>
      </c>
      <c r="AA35" s="88">
        <v>3.26</v>
      </c>
      <c r="AB35" s="83"/>
      <c r="AC35" s="83"/>
      <c r="AD35" s="83"/>
      <c r="AE35" s="83"/>
      <c r="AF35" s="83"/>
    </row>
    <row r="36" ht="15" customHeight="1">
      <c r="A36" s="130">
        <v>40087</v>
      </c>
      <c r="B36" s="137">
        <f>(D36*('Milk production'!G39/'Milk production'!AF39))+(E36*('Milk production'!H39/'Milk production'!AF39))+(F36*('Milk production'!I39/'Milk production'!AF39))+(G36*('Milk production'!J39/'Milk production'!AF39))+(H36*('Milk production'!K39/'Milk production'!AF39))+(I36*('Milk production'!L39/'Milk production'!AF39))+(J36*('Milk production'!M39/'Milk production'!AF39))+(L36*('Milk production'!O39/'Milk production'!AF39))+(M36*('Milk production'!P39/'Milk production'!AF39))+(N36*('Milk production'!Q39/'Milk production'!AF39))+(O36*('Milk production'!R39/'Milk production'!AF39))+(P36*('Milk production'!S39/'Milk production'!AF39))+(R36*('Milk production'!U39/'Milk production'!AF39))+(S36*('Milk production'!V39/'Milk production'!AF39))+(T36*('Milk production'!W39/'Milk production'!AF39))+(U36*('Milk production'!X39/'Milk production'!AF39))+(V36*('Milk production'!Y39/'Milk production'!AF39))+(W36*('Milk production'!Z39/'Milk production'!AF39))+(X36*('Milk production'!AA39/'Milk production'!AF39))+(Y36*('Milk production'!AB39/'Milk production'!AF39))+(Z36*('Milk production'!AC39/'Milk production'!AF39))+(AA36*('Milk production'!AD39/'Milk production'!AF39))</f>
        <v>3.400841303306181</v>
      </c>
      <c r="C36" s="137">
        <f>AVERAGE(B25:B36)</f>
        <v>3.33335009513033</v>
      </c>
      <c r="D36" s="88">
        <v>3.51</v>
      </c>
      <c r="E36" s="88">
        <v>3.251</v>
      </c>
      <c r="F36" s="88">
        <v>3.36</v>
      </c>
      <c r="G36" s="88">
        <v>3.46</v>
      </c>
      <c r="H36" s="88">
        <v>3.39</v>
      </c>
      <c r="I36" s="88">
        <v>3.32</v>
      </c>
      <c r="J36" s="88">
        <v>3.66</v>
      </c>
      <c r="K36" s="83"/>
      <c r="L36" s="88">
        <v>3.257</v>
      </c>
      <c r="M36" s="88">
        <v>3.55</v>
      </c>
      <c r="N36" s="88">
        <v>3.42</v>
      </c>
      <c r="O36" s="88">
        <v>3.45</v>
      </c>
      <c r="P36" s="88">
        <v>3.51</v>
      </c>
      <c r="Q36" s="83"/>
      <c r="R36" s="88">
        <v>3.43</v>
      </c>
      <c r="S36" s="88">
        <v>3.54</v>
      </c>
      <c r="T36" s="88">
        <v>3.33</v>
      </c>
      <c r="U36" s="88">
        <v>3.365</v>
      </c>
      <c r="V36" s="88">
        <v>3.25</v>
      </c>
      <c r="W36" s="88">
        <v>3.43</v>
      </c>
      <c r="X36" s="88">
        <v>3.44</v>
      </c>
      <c r="Y36" s="88">
        <v>3.45</v>
      </c>
      <c r="Z36" s="88">
        <v>3.39</v>
      </c>
      <c r="AA36" s="88">
        <v>3.26</v>
      </c>
      <c r="AB36" s="83"/>
      <c r="AC36" s="83"/>
      <c r="AD36" s="83"/>
      <c r="AE36" s="83"/>
      <c r="AF36" s="83"/>
    </row>
    <row r="37" ht="15" customHeight="1">
      <c r="A37" s="130">
        <v>40118</v>
      </c>
      <c r="B37" s="137">
        <f>(D37*('Milk production'!G40/'Milk production'!AF40))+(E37*('Milk production'!H40/'Milk production'!AF40))+(F37*('Milk production'!I40/'Milk production'!AF40))+(G37*('Milk production'!J40/'Milk production'!AF40))+(H37*('Milk production'!K40/'Milk production'!AF40))+(I37*('Milk production'!L40/'Milk production'!AF40))+(J37*('Milk production'!M40/'Milk production'!AF40))+(L37*('Milk production'!O40/'Milk production'!AF40))+(M37*('Milk production'!P40/'Milk production'!AF40))+(N37*('Milk production'!Q40/'Milk production'!AF40))+(O37*('Milk production'!R40/'Milk production'!AF40))+(P37*('Milk production'!S40/'Milk production'!AF40))+(R37*('Milk production'!U40/'Milk production'!AF40))+(S37*('Milk production'!V40/'Milk production'!AF40))+(T37*('Milk production'!W40/'Milk production'!AF40))+(U37*('Milk production'!X40/'Milk production'!AF40))+(V37*('Milk production'!Y40/'Milk production'!AF40))+(W37*('Milk production'!Z40/'Milk production'!AF40))+(X37*('Milk production'!AA40/'Milk production'!AF40))+(Y37*('Milk production'!AB40/'Milk production'!AF40))+(Z37*('Milk production'!AC40/'Milk production'!AF40))+(AA37*('Milk production'!AD40/'Milk production'!AF40))</f>
        <v>3.416485430250341</v>
      </c>
      <c r="C37" s="137">
        <f>AVERAGE(B26:B37)</f>
        <v>3.333460683296625</v>
      </c>
      <c r="D37" s="88">
        <v>3.51</v>
      </c>
      <c r="E37" s="88">
        <v>3.268</v>
      </c>
      <c r="F37" s="88">
        <v>3.34</v>
      </c>
      <c r="G37" s="88">
        <v>3.54</v>
      </c>
      <c r="H37" s="88">
        <v>3.44</v>
      </c>
      <c r="I37" s="88">
        <v>3.33</v>
      </c>
      <c r="J37" s="88">
        <v>3.54</v>
      </c>
      <c r="K37" s="83"/>
      <c r="L37" s="88">
        <v>3.282</v>
      </c>
      <c r="M37" s="88">
        <v>3.51</v>
      </c>
      <c r="N37" s="88">
        <v>3.42</v>
      </c>
      <c r="O37" s="88">
        <v>3.48</v>
      </c>
      <c r="P37" s="88">
        <v>3.46</v>
      </c>
      <c r="Q37" s="83"/>
      <c r="R37" s="88">
        <v>3.47</v>
      </c>
      <c r="S37" s="88">
        <v>3.56</v>
      </c>
      <c r="T37" s="88">
        <v>3.35</v>
      </c>
      <c r="U37" s="88">
        <v>3.373</v>
      </c>
      <c r="V37" s="88">
        <v>3.27</v>
      </c>
      <c r="W37" s="88">
        <v>3.45</v>
      </c>
      <c r="X37" s="88">
        <v>3.52</v>
      </c>
      <c r="Y37" s="88">
        <v>3.49</v>
      </c>
      <c r="Z37" s="88">
        <v>3.44</v>
      </c>
      <c r="AA37" s="88">
        <v>3.27</v>
      </c>
      <c r="AB37" s="83"/>
      <c r="AC37" s="83"/>
      <c r="AD37" s="83"/>
      <c r="AE37" s="83"/>
      <c r="AF37" s="83"/>
    </row>
    <row r="38" ht="15" customHeight="1">
      <c r="A38" s="130">
        <v>40148</v>
      </c>
      <c r="B38" s="137">
        <f>(D38*('Milk production'!G41/'Milk production'!AF41))+(E38*('Milk production'!H41/'Milk production'!AF41))+(F38*('Milk production'!I41/'Milk production'!AF41))+(G38*('Milk production'!J41/'Milk production'!AF41))+(H38*('Milk production'!K41/'Milk production'!AF41))+(I38*('Milk production'!L41/'Milk production'!AF41))+(J38*('Milk production'!M41/'Milk production'!AF41))+(L38*('Milk production'!O41/'Milk production'!AF41))+(M38*('Milk production'!P41/'Milk production'!AF41))+(N38*('Milk production'!Q41/'Milk production'!AF41))+(O38*('Milk production'!R41/'Milk production'!AF41))+(P38*('Milk production'!S41/'Milk production'!AF41))+(R38*('Milk production'!U41/'Milk production'!AF41))+(S38*('Milk production'!V41/'Milk production'!AF41))+(T38*('Milk production'!W41/'Milk production'!AF41))+(U38*('Milk production'!X41/'Milk production'!AF41))+(V38*('Milk production'!Y41/'Milk production'!AF41))+(W38*('Milk production'!Z41/'Milk production'!AF41))+(X38*('Milk production'!AA41/'Milk production'!AF41))+(Y38*('Milk production'!AB41/'Milk production'!AF41))+(Z38*('Milk production'!AC41/'Milk production'!AF41))+(AA38*('Milk production'!AD41/'Milk production'!AF41))</f>
        <v>3.387976351576403</v>
      </c>
      <c r="C38" s="137">
        <f>AVERAGE(B27:B38)</f>
        <v>3.332251810256766</v>
      </c>
      <c r="D38" s="88">
        <v>3.49</v>
      </c>
      <c r="E38" s="88">
        <v>3.263</v>
      </c>
      <c r="F38" s="88">
        <v>3.32</v>
      </c>
      <c r="G38" s="88">
        <v>3.4</v>
      </c>
      <c r="H38" s="88">
        <v>3.42</v>
      </c>
      <c r="I38" s="88">
        <v>3.31</v>
      </c>
      <c r="J38" s="88">
        <v>3.37</v>
      </c>
      <c r="K38" s="83"/>
      <c r="L38" s="88">
        <v>3.283</v>
      </c>
      <c r="M38" s="88">
        <v>3.5</v>
      </c>
      <c r="N38" s="88">
        <v>3.46</v>
      </c>
      <c r="O38" s="88">
        <v>3.46</v>
      </c>
      <c r="P38" s="88">
        <v>3.43</v>
      </c>
      <c r="Q38" s="83"/>
      <c r="R38" s="88">
        <v>3.44</v>
      </c>
      <c r="S38" s="88">
        <v>3.54</v>
      </c>
      <c r="T38" s="88">
        <v>3.36</v>
      </c>
      <c r="U38" s="88">
        <v>3.379</v>
      </c>
      <c r="V38" s="88">
        <v>3.26</v>
      </c>
      <c r="W38" s="88">
        <v>3.4</v>
      </c>
      <c r="X38" s="88">
        <v>3.44</v>
      </c>
      <c r="Y38" s="88">
        <v>3.47</v>
      </c>
      <c r="Z38" s="88">
        <v>3.43</v>
      </c>
      <c r="AA38" s="88">
        <v>3.22</v>
      </c>
      <c r="AB38" s="83"/>
      <c r="AC38" s="83"/>
      <c r="AD38" s="83"/>
      <c r="AE38" s="83"/>
      <c r="AF38" s="83"/>
    </row>
    <row r="39" ht="15" customHeight="1">
      <c r="A39" s="130">
        <v>40179</v>
      </c>
      <c r="B39" s="137">
        <f>(D39*('Milk production'!G42/'Milk production'!AF42))+(E39*('Milk production'!H42/'Milk production'!AF42))+(F39*('Milk production'!I42/'Milk production'!AF42))+(G39*('Milk production'!J42/'Milk production'!AF42))+(H39*('Milk production'!K42/'Milk production'!AF42))+(I39*('Milk production'!L42/'Milk production'!AF42))+(J39*('Milk production'!M42/'Milk production'!AF42))+(L39*('Milk production'!O42/'Milk production'!AF42))+(M39*('Milk production'!P42/'Milk production'!AF42))+(N39*('Milk production'!Q42/'Milk production'!AF42))+(O39*('Milk production'!R42/'Milk production'!AF42))+(P39*('Milk production'!S42/'Milk production'!AF42))+(R39*('Milk production'!U42/'Milk production'!AF42))+(S39*('Milk production'!V42/'Milk production'!AF42))+(T39*('Milk production'!W42/'Milk production'!AF42))+(U39*('Milk production'!X42/'Milk production'!AF42))+(V39*('Milk production'!Y42/'Milk production'!AF42))+(W39*('Milk production'!Z42/'Milk production'!AF42))+(X39*('Milk production'!AA42/'Milk production'!AF42))+(Y39*('Milk production'!AB42/'Milk production'!AF42))+(Z39*('Milk production'!AC42/'Milk production'!AF42))+(AA39*('Milk production'!AD42/'Milk production'!AF42))</f>
        <v>3.386190145499567</v>
      </c>
      <c r="C39" s="137">
        <f>AVERAGE(B28:B39)</f>
        <v>3.332664578109199</v>
      </c>
      <c r="D39" s="88">
        <v>3.48</v>
      </c>
      <c r="E39" s="88">
        <v>3.251</v>
      </c>
      <c r="F39" s="88">
        <v>3.3</v>
      </c>
      <c r="G39" s="88">
        <v>3.53</v>
      </c>
      <c r="H39" s="88">
        <v>3.39</v>
      </c>
      <c r="I39" s="88">
        <v>3.28</v>
      </c>
      <c r="J39" s="88">
        <v>3.27</v>
      </c>
      <c r="K39" s="83"/>
      <c r="L39" s="88">
        <v>3.265</v>
      </c>
      <c r="M39" s="88">
        <v>3.49</v>
      </c>
      <c r="N39" s="88">
        <v>3.4</v>
      </c>
      <c r="O39" s="88">
        <v>3.45</v>
      </c>
      <c r="P39" s="88">
        <v>3.43</v>
      </c>
      <c r="Q39" s="83"/>
      <c r="R39" s="88">
        <v>3.43</v>
      </c>
      <c r="S39" s="88">
        <v>3.53</v>
      </c>
      <c r="T39" s="88">
        <v>3.32</v>
      </c>
      <c r="U39" s="88">
        <v>3.284</v>
      </c>
      <c r="V39" s="88">
        <v>3.27</v>
      </c>
      <c r="W39" s="88">
        <v>3.4</v>
      </c>
      <c r="X39" s="88">
        <v>3.42</v>
      </c>
      <c r="Y39" s="88">
        <v>3.48</v>
      </c>
      <c r="Z39" s="88">
        <v>3.42</v>
      </c>
      <c r="AA39" s="88">
        <v>3.28</v>
      </c>
      <c r="AB39" s="83"/>
      <c r="AC39" s="83"/>
      <c r="AD39" s="83"/>
      <c r="AE39" s="83"/>
      <c r="AF39" s="83"/>
    </row>
    <row r="40" ht="15" customHeight="1">
      <c r="A40" s="130">
        <v>40210</v>
      </c>
      <c r="B40" s="137">
        <f>(D40*('Milk production'!G43/'Milk production'!AF43))+(E40*('Milk production'!H43/'Milk production'!AF43))+(F40*('Milk production'!I43/'Milk production'!AF43))+(G40*('Milk production'!J43/'Milk production'!AF43))+(H40*('Milk production'!K43/'Milk production'!AF43))+(I40*('Milk production'!L43/'Milk production'!AF43))+(J40*('Milk production'!M43/'Milk production'!AF43))+(L40*('Milk production'!O43/'Milk production'!AF43))+(M40*('Milk production'!P43/'Milk production'!AF43))+(N40*('Milk production'!Q43/'Milk production'!AF43))+(O40*('Milk production'!R43/'Milk production'!AF43))+(P40*('Milk production'!S43/'Milk production'!AF43))+(R40*('Milk production'!U43/'Milk production'!AF43))+(S40*('Milk production'!V43/'Milk production'!AF43))+(T40*('Milk production'!W43/'Milk production'!AF43))+(U40*('Milk production'!X43/'Milk production'!AF43))+(V40*('Milk production'!Y43/'Milk production'!AF43))+(W40*('Milk production'!Z43/'Milk production'!AF43))+(X40*('Milk production'!AA43/'Milk production'!AF43))+(Y40*('Milk production'!AB43/'Milk production'!AF43))+(Z40*('Milk production'!AC43/'Milk production'!AF43))+(AA40*('Milk production'!AD43/'Milk production'!AF43))</f>
        <v>3.370736066521764</v>
      </c>
      <c r="C40" s="137">
        <f>AVERAGE(B29:B40)</f>
        <v>3.333906427876649</v>
      </c>
      <c r="D40" s="88">
        <v>3.46</v>
      </c>
      <c r="E40" s="88">
        <v>3.237</v>
      </c>
      <c r="F40" s="88">
        <v>3.26</v>
      </c>
      <c r="G40" s="88">
        <v>3.55</v>
      </c>
      <c r="H40" s="88">
        <v>3.38</v>
      </c>
      <c r="I40" s="88">
        <v>3.28</v>
      </c>
      <c r="J40" s="88">
        <v>3.19</v>
      </c>
      <c r="K40" s="83"/>
      <c r="L40" s="88">
        <v>3.251</v>
      </c>
      <c r="M40" s="88">
        <v>3.47</v>
      </c>
      <c r="N40" s="88">
        <v>3.38</v>
      </c>
      <c r="O40" s="88">
        <v>3.42</v>
      </c>
      <c r="P40" s="88">
        <v>3.41</v>
      </c>
      <c r="Q40" s="83"/>
      <c r="R40" s="88">
        <v>3.42</v>
      </c>
      <c r="S40" s="88">
        <v>3.51</v>
      </c>
      <c r="T40" s="88">
        <v>3.3</v>
      </c>
      <c r="U40" s="88">
        <v>3.295</v>
      </c>
      <c r="V40" s="88">
        <v>3.26</v>
      </c>
      <c r="W40" s="88">
        <v>3.39</v>
      </c>
      <c r="X40" s="88">
        <v>3.39</v>
      </c>
      <c r="Y40" s="88">
        <v>3.45</v>
      </c>
      <c r="Z40" s="88">
        <v>3.39</v>
      </c>
      <c r="AA40" s="88">
        <v>3.26</v>
      </c>
      <c r="AB40" s="83"/>
      <c r="AC40" s="83"/>
      <c r="AD40" s="83"/>
      <c r="AE40" s="83"/>
      <c r="AF40" s="83"/>
    </row>
    <row r="41" ht="15" customHeight="1">
      <c r="A41" s="130">
        <v>40238</v>
      </c>
      <c r="B41" s="137">
        <f>(D41*('Milk production'!G44/'Milk production'!AF44))+(E41*('Milk production'!H44/'Milk production'!AF44))+(F41*('Milk production'!I44/'Milk production'!AF44))+(G41*('Milk production'!J44/'Milk production'!AF44))+(H41*('Milk production'!K44/'Milk production'!AF44))+(I41*('Milk production'!L44/'Milk production'!AF44))+(J41*('Milk production'!M44/'Milk production'!AF44))+(L41*('Milk production'!O44/'Milk production'!AF44))+(M41*('Milk production'!P44/'Milk production'!AF44))+(N41*('Milk production'!Q44/'Milk production'!AF44))+(O41*('Milk production'!R44/'Milk production'!AF44))+(P41*('Milk production'!S44/'Milk production'!AF44))+(R41*('Milk production'!U44/'Milk production'!AF44))+(S41*('Milk production'!V44/'Milk production'!AF44))+(T41*('Milk production'!W44/'Milk production'!AF44))+(U41*('Milk production'!X44/'Milk production'!AF44))+(V41*('Milk production'!Y44/'Milk production'!AF44))+(W41*('Milk production'!Z44/'Milk production'!AF44))+(X41*('Milk production'!AA44/'Milk production'!AF44))+(Y41*('Milk production'!AB44/'Milk production'!AF44))+(Z41*('Milk production'!AC44/'Milk production'!AF44))+(AA41*('Milk production'!AD44/'Milk production'!AF44))</f>
        <v>3.343080049421817</v>
      </c>
      <c r="C41" s="137">
        <f>AVERAGE(B30:B41)</f>
        <v>3.335113856467678</v>
      </c>
      <c r="D41" s="88">
        <v>3.42</v>
      </c>
      <c r="E41" s="88">
        <v>3.224</v>
      </c>
      <c r="F41" s="88">
        <v>3.24</v>
      </c>
      <c r="G41" s="88">
        <v>3.52</v>
      </c>
      <c r="H41" s="88">
        <v>3.4</v>
      </c>
      <c r="I41" s="88">
        <v>3.24</v>
      </c>
      <c r="J41" s="88">
        <v>3.1</v>
      </c>
      <c r="K41" s="83"/>
      <c r="L41" s="88">
        <v>3.225</v>
      </c>
      <c r="M41" s="88">
        <v>3.44</v>
      </c>
      <c r="N41" s="88">
        <v>3.35</v>
      </c>
      <c r="O41" s="88">
        <v>3.39</v>
      </c>
      <c r="P41" s="88">
        <v>3.4</v>
      </c>
      <c r="Q41" s="83"/>
      <c r="R41" s="88">
        <v>3.4</v>
      </c>
      <c r="S41" s="88">
        <v>3.5</v>
      </c>
      <c r="T41" s="88">
        <v>3.31</v>
      </c>
      <c r="U41" s="88">
        <v>3.237</v>
      </c>
      <c r="V41" s="88">
        <v>3.24</v>
      </c>
      <c r="W41" s="88">
        <v>3.36</v>
      </c>
      <c r="X41" s="88">
        <v>3.37</v>
      </c>
      <c r="Y41" s="88">
        <v>3.4</v>
      </c>
      <c r="Z41" s="88">
        <v>3.39</v>
      </c>
      <c r="AA41" s="88">
        <v>3.29</v>
      </c>
      <c r="AB41" s="83"/>
      <c r="AC41" s="83"/>
      <c r="AD41" s="83"/>
      <c r="AE41" s="83"/>
      <c r="AF41" s="83"/>
    </row>
    <row r="42" ht="15" customHeight="1">
      <c r="A42" s="130">
        <v>40269</v>
      </c>
      <c r="B42" s="137">
        <f>(D42*('Milk production'!G45/'Milk production'!AF45))+(E42*('Milk production'!H45/'Milk production'!AF45))+(F42*('Milk production'!I45/'Milk production'!AF45))+(G42*('Milk production'!J45/'Milk production'!AF45))+(H42*('Milk production'!K45/'Milk production'!AF45))+(I42*('Milk production'!L45/'Milk production'!AF45))+(J42*('Milk production'!M45/'Milk production'!AF45))+(L42*('Milk production'!O45/'Milk production'!AF45))+(M42*('Milk production'!P45/'Milk production'!AF45))+(N42*('Milk production'!Q45/'Milk production'!AF45))+(O42*('Milk production'!R45/'Milk production'!AF45))+(P42*('Milk production'!S45/'Milk production'!AF45))+(R42*('Milk production'!U45/'Milk production'!AF45))+(S42*('Milk production'!V45/'Milk production'!AF45))+(T42*('Milk production'!W45/'Milk production'!AF45))+(U42*('Milk production'!X45/'Milk production'!AF45))+(V42*('Milk production'!Y45/'Milk production'!AF45))+(W42*('Milk production'!Z45/'Milk production'!AF45))+(X42*('Milk production'!AA45/'Milk production'!AF45))+(Y42*('Milk production'!AB45/'Milk production'!AF45))+(Z42*('Milk production'!AC45/'Milk production'!AF45))+(AA42*('Milk production'!AD45/'Milk production'!AF45))</f>
        <v>3.317770939364031</v>
      </c>
      <c r="C42" s="137">
        <f>AVERAGE(B31:B42)</f>
        <v>3.335385530555987</v>
      </c>
      <c r="D42" s="88">
        <v>3.38</v>
      </c>
      <c r="E42" s="88">
        <v>3.235</v>
      </c>
      <c r="F42" s="88">
        <v>3.23</v>
      </c>
      <c r="G42" s="88">
        <v>3.5</v>
      </c>
      <c r="H42" s="88">
        <v>3.34</v>
      </c>
      <c r="I42" s="88">
        <v>3.2</v>
      </c>
      <c r="J42" s="88">
        <v>3.18</v>
      </c>
      <c r="K42" s="83"/>
      <c r="L42" s="88">
        <v>3.204</v>
      </c>
      <c r="M42" s="88">
        <v>3.43</v>
      </c>
      <c r="N42" s="88">
        <v>3.36</v>
      </c>
      <c r="O42" s="88">
        <v>3.34</v>
      </c>
      <c r="P42" s="88">
        <v>3.37</v>
      </c>
      <c r="Q42" s="83"/>
      <c r="R42" s="88">
        <v>3.36</v>
      </c>
      <c r="S42" s="88">
        <v>3.48</v>
      </c>
      <c r="T42" s="88">
        <v>3.28</v>
      </c>
      <c r="U42" s="88">
        <v>3.239</v>
      </c>
      <c r="V42" s="88">
        <v>3.24</v>
      </c>
      <c r="W42" s="88">
        <v>3.29</v>
      </c>
      <c r="X42" s="88">
        <v>3.32</v>
      </c>
      <c r="Y42" s="88">
        <v>3.36</v>
      </c>
      <c r="Z42" s="88">
        <v>3.35</v>
      </c>
      <c r="AA42" s="88">
        <v>3.29</v>
      </c>
      <c r="AB42" s="83"/>
      <c r="AC42" s="83"/>
      <c r="AD42" s="83"/>
      <c r="AE42" s="83"/>
      <c r="AF42" s="83"/>
    </row>
    <row r="43" ht="15" customHeight="1">
      <c r="A43" s="130">
        <v>40299</v>
      </c>
      <c r="B43" s="137">
        <f>(D43*('Milk production'!G46/'Milk production'!AF46))+(E43*('Milk production'!H46/'Milk production'!AF46))+(F43*('Milk production'!I46/'Milk production'!AF46))+(G43*('Milk production'!J46/'Milk production'!AF46))+(H43*('Milk production'!K46/'Milk production'!AF46))+(I43*('Milk production'!L46/'Milk production'!AF46))+(J43*('Milk production'!M46/'Milk production'!AF46))+(L43*('Milk production'!O46/'Milk production'!AF46))+(M43*('Milk production'!P46/'Milk production'!AF46))+(N43*('Milk production'!Q46/'Milk production'!AF46))+(O43*('Milk production'!R46/'Milk production'!AF46))+(P43*('Milk production'!S46/'Milk production'!AF46))+(R43*('Milk production'!U46/'Milk production'!AF46))+(S43*('Milk production'!V46/'Milk production'!AF46))+(T43*('Milk production'!W46/'Milk production'!AF46))+(U43*('Milk production'!X46/'Milk production'!AF46))+(V43*('Milk production'!Y46/'Milk production'!AF46))+(W43*('Milk production'!Z46/'Milk production'!AF46))+(X43*('Milk production'!AA46/'Milk production'!AF46))+(Y43*('Milk production'!AB46/'Milk production'!AF46))+(Z43*('Milk production'!AC46/'Milk production'!AF46))+(AA43*('Milk production'!AD46/'Milk production'!AF46))</f>
        <v>3.314190696773569</v>
      </c>
      <c r="C43" s="137">
        <f>AVERAGE(B32:B43)</f>
        <v>3.337097355223028</v>
      </c>
      <c r="D43" s="88">
        <v>3.37</v>
      </c>
      <c r="E43" s="88">
        <v>3.249</v>
      </c>
      <c r="F43" s="88">
        <v>3.27</v>
      </c>
      <c r="G43" s="88">
        <v>3.48</v>
      </c>
      <c r="H43" s="88">
        <v>3.34</v>
      </c>
      <c r="I43" s="88">
        <v>3.21</v>
      </c>
      <c r="J43" s="88">
        <v>3.3</v>
      </c>
      <c r="K43" s="83"/>
      <c r="L43" s="88">
        <v>3.196</v>
      </c>
      <c r="M43" s="88">
        <v>3.4</v>
      </c>
      <c r="N43" s="88">
        <v>3.38</v>
      </c>
      <c r="O43" s="88">
        <v>3.32</v>
      </c>
      <c r="P43" s="88">
        <v>3.35</v>
      </c>
      <c r="Q43" s="83"/>
      <c r="R43" s="88">
        <v>3.32</v>
      </c>
      <c r="S43" s="88">
        <v>3.43</v>
      </c>
      <c r="T43" s="88">
        <v>3.25</v>
      </c>
      <c r="U43" s="88">
        <v>3.204</v>
      </c>
      <c r="V43" s="88">
        <v>3.23</v>
      </c>
      <c r="W43" s="88">
        <v>3.27</v>
      </c>
      <c r="X43" s="88">
        <v>3.29</v>
      </c>
      <c r="Y43" s="88">
        <v>3.35</v>
      </c>
      <c r="Z43" s="88">
        <v>3.33</v>
      </c>
      <c r="AA43" s="88">
        <v>3.28</v>
      </c>
      <c r="AB43" s="83"/>
      <c r="AC43" s="83"/>
      <c r="AD43" s="83"/>
      <c r="AE43" s="83"/>
      <c r="AF43" s="83"/>
    </row>
    <row r="44" ht="15" customHeight="1">
      <c r="A44" s="130">
        <v>40330</v>
      </c>
      <c r="B44" s="137">
        <f>(D44*('Milk production'!G47/'Milk production'!AF47))+(E44*('Milk production'!H47/'Milk production'!AF47))+(F44*('Milk production'!I47/'Milk production'!AF47))+(G44*('Milk production'!J47/'Milk production'!AF47))+(H44*('Milk production'!K47/'Milk production'!AF47))+(I44*('Milk production'!L47/'Milk production'!AF47))+(J44*('Milk production'!M47/'Milk production'!AF47))+(L44*('Milk production'!O47/'Milk production'!AF47))+(M44*('Milk production'!P47/'Milk production'!AF47))+(N44*('Milk production'!Q47/'Milk production'!AF47))+(O44*('Milk production'!R47/'Milk production'!AF47))+(P44*('Milk production'!S47/'Milk production'!AF47))+(R44*('Milk production'!U47/'Milk production'!AF47))+(S44*('Milk production'!V47/'Milk production'!AF47))+(T44*('Milk production'!W47/'Milk production'!AF47))+(U44*('Milk production'!X47/'Milk production'!AF47))+(V44*('Milk production'!Y47/'Milk production'!AF47))+(W44*('Milk production'!Z47/'Milk production'!AF47))+(X44*('Milk production'!AA47/'Milk production'!AF47))+(Y44*('Milk production'!AB47/'Milk production'!AF47))+(Z44*('Milk production'!AC47/'Milk production'!AF47))+(AA44*('Milk production'!AD47/'Milk production'!AF47))</f>
        <v>3.276889428286225</v>
      </c>
      <c r="C44" s="137">
        <f>AVERAGE(B33:B44)</f>
        <v>3.33757723108334</v>
      </c>
      <c r="D44" s="88">
        <v>3.34</v>
      </c>
      <c r="E44" s="88">
        <v>3.205</v>
      </c>
      <c r="F44" s="88">
        <v>3.25</v>
      </c>
      <c r="G44" s="88">
        <v>3.46</v>
      </c>
      <c r="H44" s="88">
        <v>3.29</v>
      </c>
      <c r="I44" s="88">
        <v>3.19</v>
      </c>
      <c r="J44" s="88">
        <v>3.31</v>
      </c>
      <c r="K44" s="83"/>
      <c r="L44" s="88">
        <v>3.162</v>
      </c>
      <c r="M44" s="88">
        <v>3.36</v>
      </c>
      <c r="N44" s="88">
        <v>3.35</v>
      </c>
      <c r="O44" s="88">
        <v>3.29</v>
      </c>
      <c r="P44" s="88">
        <v>3.35</v>
      </c>
      <c r="Q44" s="83"/>
      <c r="R44" s="88">
        <v>3.3</v>
      </c>
      <c r="S44" s="88">
        <v>3.41</v>
      </c>
      <c r="T44" s="88">
        <v>3.24</v>
      </c>
      <c r="U44" s="88">
        <v>3.161</v>
      </c>
      <c r="V44" s="88">
        <v>3.24</v>
      </c>
      <c r="W44" s="88">
        <v>3.25</v>
      </c>
      <c r="X44" s="88">
        <v>3.27</v>
      </c>
      <c r="Y44" s="88">
        <v>3.33</v>
      </c>
      <c r="Z44" s="88">
        <v>3.29</v>
      </c>
      <c r="AA44" s="88">
        <v>3.27</v>
      </c>
      <c r="AB44" s="83"/>
      <c r="AC44" s="83"/>
      <c r="AD44" s="83"/>
      <c r="AE44" s="83"/>
      <c r="AF44" s="83"/>
    </row>
    <row r="45" ht="15" customHeight="1">
      <c r="A45" s="130">
        <v>40360</v>
      </c>
      <c r="B45" s="137">
        <f>(D45*('Milk production'!G48/'Milk production'!AF48))+(E45*('Milk production'!H48/'Milk production'!AF48))+(F45*('Milk production'!I48/'Milk production'!AF48))+(G45*('Milk production'!J48/'Milk production'!AF48))+(H45*('Milk production'!K48/'Milk production'!AF48))+(I45*('Milk production'!L48/'Milk production'!AF48))+(J45*('Milk production'!M48/'Milk production'!AF48))+(L45*('Milk production'!O48/'Milk production'!AF48))+(M45*('Milk production'!P48/'Milk production'!AF48))+(N45*('Milk production'!Q48/'Milk production'!AF48))+(O45*('Milk production'!R48/'Milk production'!AF48))+(P45*('Milk production'!S48/'Milk production'!AF48))+(R45*('Milk production'!U48/'Milk production'!AF48))+(S45*('Milk production'!V48/'Milk production'!AF48))+(T45*('Milk production'!W48/'Milk production'!AF48))+(U45*('Milk production'!X48/'Milk production'!AF48))+(V45*('Milk production'!Y48/'Milk production'!AF48))+(W45*('Milk production'!Z48/'Milk production'!AF48))+(X45*('Milk production'!AA48/'Milk production'!AF48))+(Y45*('Milk production'!AB48/'Milk production'!AF48))+(Z45*('Milk production'!AC48/'Milk production'!AF48))+(AA45*('Milk production'!AD48/'Milk production'!AF48))</f>
        <v>3.231285266348161</v>
      </c>
      <c r="C45" s="137">
        <f>AVERAGE(B34:B45)</f>
        <v>3.336882674551452</v>
      </c>
      <c r="D45" s="88">
        <v>3.28</v>
      </c>
      <c r="E45" s="88">
        <v>3.139</v>
      </c>
      <c r="F45" s="88">
        <v>3.22</v>
      </c>
      <c r="G45" s="88">
        <v>3.38</v>
      </c>
      <c r="H45" s="88">
        <v>3.29</v>
      </c>
      <c r="I45" s="88">
        <v>3.13</v>
      </c>
      <c r="J45" s="88">
        <v>3.3</v>
      </c>
      <c r="K45" s="83"/>
      <c r="L45" s="88">
        <v>3.143</v>
      </c>
      <c r="M45" s="88">
        <v>3.33</v>
      </c>
      <c r="N45" s="88">
        <v>3.27</v>
      </c>
      <c r="O45" s="88">
        <v>3.26</v>
      </c>
      <c r="P45" s="88">
        <v>3.32</v>
      </c>
      <c r="Q45" s="83"/>
      <c r="R45" s="88">
        <v>3.3</v>
      </c>
      <c r="S45" s="88">
        <v>3.39</v>
      </c>
      <c r="T45" s="88">
        <v>3.19</v>
      </c>
      <c r="U45" s="88">
        <v>3.143</v>
      </c>
      <c r="V45" s="88">
        <v>3.2</v>
      </c>
      <c r="W45" s="88">
        <v>3.22</v>
      </c>
      <c r="X45" s="88">
        <v>3.21</v>
      </c>
      <c r="Y45" s="88">
        <v>3.21</v>
      </c>
      <c r="Z45" s="88">
        <v>3.24</v>
      </c>
      <c r="AA45" s="88">
        <v>3.26</v>
      </c>
      <c r="AB45" s="83"/>
      <c r="AC45" s="83"/>
      <c r="AD45" s="83"/>
      <c r="AE45" s="83"/>
      <c r="AF45" s="83"/>
    </row>
    <row r="46" ht="15" customHeight="1">
      <c r="A46" s="130">
        <v>40391</v>
      </c>
      <c r="B46" s="137">
        <f>(D46*('Milk production'!G49/'Milk production'!AF49))+(E46*('Milk production'!H49/'Milk production'!AF49))+(F46*('Milk production'!I49/'Milk production'!AF49))+(G46*('Milk production'!J49/'Milk production'!AF49))+(H46*('Milk production'!K49/'Milk production'!AF49))+(I46*('Milk production'!L49/'Milk production'!AF49))+(J46*('Milk production'!M49/'Milk production'!AF49))+(L46*('Milk production'!O49/'Milk production'!AF49))+(M46*('Milk production'!P49/'Milk production'!AF49))+(N46*('Milk production'!Q49/'Milk production'!AF49))+(O46*('Milk production'!R49/'Milk production'!AF49))+(P46*('Milk production'!S49/'Milk production'!AF49))+(R46*('Milk production'!U49/'Milk production'!AF49))+(S46*('Milk production'!V49/'Milk production'!AF49))+(T46*('Milk production'!W49/'Milk production'!AF49))+(U46*('Milk production'!X49/'Milk production'!AF49))+(V46*('Milk production'!Y49/'Milk production'!AF49))+(W46*('Milk production'!Z49/'Milk production'!AF49))+(X46*('Milk production'!AA49/'Milk production'!AF49))+(Y46*('Milk production'!AB49/'Milk production'!AF49))+(Z46*('Milk production'!AC49/'Milk production'!AF49))+(AA46*('Milk production'!AD49/'Milk production'!AF49))</f>
        <v>3.275129902617707</v>
      </c>
      <c r="C46" s="137">
        <f>AVERAGE(B35:B46)</f>
        <v>3.338228227368095</v>
      </c>
      <c r="D46" s="88">
        <v>3.35</v>
      </c>
      <c r="E46" s="88">
        <v>3.196</v>
      </c>
      <c r="F46" s="88">
        <v>3.25</v>
      </c>
      <c r="G46" s="88">
        <v>3.46</v>
      </c>
      <c r="H46" s="88">
        <v>3.29</v>
      </c>
      <c r="I46" s="88">
        <v>3.16</v>
      </c>
      <c r="J46" s="88">
        <v>3.38</v>
      </c>
      <c r="K46" s="83"/>
      <c r="L46" s="88">
        <v>3.16</v>
      </c>
      <c r="M46" s="88">
        <v>3.38</v>
      </c>
      <c r="N46" s="88">
        <v>3.35</v>
      </c>
      <c r="O46" s="88">
        <v>3.3</v>
      </c>
      <c r="P46" s="88">
        <v>3.35</v>
      </c>
      <c r="Q46" s="83"/>
      <c r="R46" s="88">
        <v>3.32</v>
      </c>
      <c r="S46" s="88">
        <v>3.38</v>
      </c>
      <c r="T46" s="88">
        <v>3.22</v>
      </c>
      <c r="U46" s="88">
        <v>3.16</v>
      </c>
      <c r="V46" s="88">
        <v>3.21</v>
      </c>
      <c r="W46" s="88">
        <v>3.25</v>
      </c>
      <c r="X46" s="88">
        <v>3.26</v>
      </c>
      <c r="Y46" s="88">
        <v>3.25</v>
      </c>
      <c r="Z46" s="88">
        <v>3.29</v>
      </c>
      <c r="AA46" s="88">
        <v>3.26</v>
      </c>
      <c r="AB46" s="83"/>
      <c r="AC46" s="83"/>
      <c r="AD46" s="83"/>
      <c r="AE46" s="83"/>
      <c r="AF46" s="83"/>
    </row>
    <row r="47" ht="15" customHeight="1">
      <c r="A47" s="130">
        <v>40422</v>
      </c>
      <c r="B47" s="137">
        <f>(D47*('Milk production'!G50/'Milk production'!AF50))+(E47*('Milk production'!H50/'Milk production'!AF50))+(F47*('Milk production'!I50/'Milk production'!AF50))+(G47*('Milk production'!J50/'Milk production'!AF50))+(H47*('Milk production'!K50/'Milk production'!AF50))+(I47*('Milk production'!L50/'Milk production'!AF50))+(J47*('Milk production'!M50/'Milk production'!AF50))+(L47*('Milk production'!O50/'Milk production'!AF50))+(M47*('Milk production'!P50/'Milk production'!AF50))+(N47*('Milk production'!Q50/'Milk production'!AF50))+(O47*('Milk production'!R50/'Milk production'!AF50))+(P47*('Milk production'!S50/'Milk production'!AF50))+(R47*('Milk production'!U50/'Milk production'!AF50))+(S47*('Milk production'!V50/'Milk production'!AF50))+(T47*('Milk production'!W50/'Milk production'!AF50))+(U47*('Milk production'!X50/'Milk production'!AF50))+(V47*('Milk production'!Y50/'Milk production'!AF50))+(W47*('Milk production'!Z50/'Milk production'!AF50))+(X47*('Milk production'!AA50/'Milk production'!AF50))+(Y47*('Milk production'!AB50/'Milk production'!AF50))+(Z47*('Milk production'!AC50/'Milk production'!AF50))+(AA47*('Milk production'!AD50/'Milk production'!AF50))</f>
        <v>3.370050421583583</v>
      </c>
      <c r="C47" s="137">
        <f>AVERAGE(B36:B47)</f>
        <v>3.340885500129113</v>
      </c>
      <c r="D47" s="88">
        <v>3.46</v>
      </c>
      <c r="E47" s="88">
        <v>3.287</v>
      </c>
      <c r="F47" s="88">
        <v>3.33</v>
      </c>
      <c r="G47" s="88">
        <v>3.54</v>
      </c>
      <c r="H47" s="88">
        <v>3.38</v>
      </c>
      <c r="I47" s="88">
        <v>3.28</v>
      </c>
      <c r="J47" s="88">
        <v>3.55</v>
      </c>
      <c r="K47" s="83"/>
      <c r="L47" s="88">
        <v>3.209</v>
      </c>
      <c r="M47" s="88">
        <v>3.48</v>
      </c>
      <c r="N47" s="88">
        <v>3.46</v>
      </c>
      <c r="O47" s="88">
        <v>3.41</v>
      </c>
      <c r="P47" s="88">
        <v>3.44</v>
      </c>
      <c r="Q47" s="83"/>
      <c r="R47" s="88">
        <v>3.41</v>
      </c>
      <c r="S47" s="88">
        <v>3.46</v>
      </c>
      <c r="T47" s="88">
        <v>3.26</v>
      </c>
      <c r="U47" s="88">
        <v>3.252</v>
      </c>
      <c r="V47" s="88">
        <v>3.23</v>
      </c>
      <c r="W47" s="88">
        <v>3.36</v>
      </c>
      <c r="X47" s="88">
        <v>3.32</v>
      </c>
      <c r="Y47" s="88">
        <v>3.33</v>
      </c>
      <c r="Z47" s="88">
        <v>3.38</v>
      </c>
      <c r="AA47" s="88">
        <v>3.27</v>
      </c>
      <c r="AB47" s="83"/>
      <c r="AC47" s="83"/>
      <c r="AD47" s="83"/>
      <c r="AE47" s="83"/>
      <c r="AF47" s="83"/>
    </row>
    <row r="48" ht="15" customHeight="1">
      <c r="A48" s="130">
        <v>40452</v>
      </c>
      <c r="B48" s="137">
        <f>(D48*('Milk production'!G51/'Milk production'!AF51))+(E48*('Milk production'!H51/'Milk production'!AF51))+(F48*('Milk production'!I51/'Milk production'!AF51))+(G48*('Milk production'!J51/'Milk production'!AF51))+(H48*('Milk production'!K51/'Milk production'!AF51))+(I48*('Milk production'!L51/'Milk production'!AF51))+(J48*('Milk production'!M51/'Milk production'!AF51))+(L48*('Milk production'!O51/'Milk production'!AF51))+(M48*('Milk production'!P51/'Milk production'!AF51))+(N48*('Milk production'!Q51/'Milk production'!AF51))+(O48*('Milk production'!R51/'Milk production'!AF51))+(P48*('Milk production'!S51/'Milk production'!AF51))+(R48*('Milk production'!U51/'Milk production'!AF51))+(S48*('Milk production'!V51/'Milk production'!AF51))+(T48*('Milk production'!W51/'Milk production'!AF51))+(U48*('Milk production'!X51/'Milk production'!AF51))+(V48*('Milk production'!Y51/'Milk production'!AF51))+(W48*('Milk production'!Z51/'Milk production'!AF51))+(X48*('Milk production'!AA51/'Milk production'!AF51))+(Y48*('Milk production'!AB51/'Milk production'!AF51))+(Z48*('Milk production'!AC51/'Milk production'!AF51))+(AA48*('Milk production'!AD51/'Milk production'!AF51))</f>
        <v>3.440936104539406</v>
      </c>
      <c r="C48" s="137">
        <f>AVERAGE(B37:B48)</f>
        <v>3.344226733565215</v>
      </c>
      <c r="D48" s="88">
        <v>3.51</v>
      </c>
      <c r="E48" s="88">
        <v>3.331</v>
      </c>
      <c r="F48" s="88">
        <v>3.36</v>
      </c>
      <c r="G48" s="88">
        <v>3.6</v>
      </c>
      <c r="H48" s="88">
        <v>3.42</v>
      </c>
      <c r="I48" s="88">
        <v>3.34</v>
      </c>
      <c r="J48" s="88">
        <v>3.73</v>
      </c>
      <c r="K48" s="83"/>
      <c r="L48" s="88">
        <v>3.458</v>
      </c>
      <c r="M48" s="88">
        <v>3.54</v>
      </c>
      <c r="N48" s="88">
        <v>3.48</v>
      </c>
      <c r="O48" s="88">
        <v>3.49</v>
      </c>
      <c r="P48" s="88">
        <v>3.5</v>
      </c>
      <c r="Q48" s="83"/>
      <c r="R48" s="88">
        <v>3.47</v>
      </c>
      <c r="S48" s="88">
        <v>3.56</v>
      </c>
      <c r="T48" s="88">
        <v>3.34</v>
      </c>
      <c r="U48" s="88">
        <v>3.334</v>
      </c>
      <c r="V48" s="88">
        <v>3.28</v>
      </c>
      <c r="W48" s="88">
        <v>3.43</v>
      </c>
      <c r="X48" s="88">
        <v>3.37</v>
      </c>
      <c r="Y48" s="88">
        <v>3.44</v>
      </c>
      <c r="Z48" s="88">
        <v>3.45</v>
      </c>
      <c r="AA48" s="88">
        <v>3.28</v>
      </c>
      <c r="AB48" s="83"/>
      <c r="AC48" s="83"/>
      <c r="AD48" s="83"/>
      <c r="AE48" s="83"/>
      <c r="AF48" s="83"/>
    </row>
    <row r="49" ht="15" customHeight="1">
      <c r="A49" s="130">
        <v>40483</v>
      </c>
      <c r="B49" s="137">
        <f>(D49*('Milk production'!G52/'Milk production'!AF52))+(E49*('Milk production'!H52/'Milk production'!AF52))+(F49*('Milk production'!I52/'Milk production'!AF52))+(G49*('Milk production'!J52/'Milk production'!AF52))+(H49*('Milk production'!K52/'Milk production'!AF52))+(I49*('Milk production'!L52/'Milk production'!AF52))+(J49*('Milk production'!M52/'Milk production'!AF52))+(L49*('Milk production'!O52/'Milk production'!AF52))+(M49*('Milk production'!P52/'Milk production'!AF52))+(N49*('Milk production'!Q52/'Milk production'!AF52))+(O49*('Milk production'!R52/'Milk production'!AF52))+(P49*('Milk production'!S52/'Milk production'!AF52))+(R49*('Milk production'!U52/'Milk production'!AF52))+(S49*('Milk production'!V52/'Milk production'!AF52))+(T49*('Milk production'!W52/'Milk production'!AF52))+(U49*('Milk production'!X52/'Milk production'!AF52))+(V49*('Milk production'!Y52/'Milk production'!AF52))+(W49*('Milk production'!Z52/'Milk production'!AF52))+(X49*('Milk production'!AA52/'Milk production'!AF52))+(Y49*('Milk production'!AB52/'Milk production'!AF52))+(Z49*('Milk production'!AC52/'Milk production'!AF52))+(AA49*('Milk production'!AD52/'Milk production'!AF52))</f>
        <v>3.431487738736296</v>
      </c>
      <c r="C49" s="137">
        <f>AVERAGE(B38:B49)</f>
        <v>3.345476925939043</v>
      </c>
      <c r="D49" s="88">
        <v>3.5</v>
      </c>
      <c r="E49" s="88">
        <v>3.329</v>
      </c>
      <c r="F49" s="88">
        <v>3.36</v>
      </c>
      <c r="G49" s="88">
        <v>3.61</v>
      </c>
      <c r="H49" s="88">
        <v>3.4</v>
      </c>
      <c r="I49" s="88">
        <v>3.32</v>
      </c>
      <c r="J49" s="88">
        <v>3.68</v>
      </c>
      <c r="K49" s="83"/>
      <c r="L49" s="88">
        <v>3.301</v>
      </c>
      <c r="M49" s="88">
        <v>3.54</v>
      </c>
      <c r="N49" s="88">
        <v>3.46</v>
      </c>
      <c r="O49" s="88">
        <v>3.46</v>
      </c>
      <c r="P49" s="88">
        <v>3.49</v>
      </c>
      <c r="Q49" s="83"/>
      <c r="R49" s="88">
        <v>3.47</v>
      </c>
      <c r="S49" s="88">
        <v>3.58</v>
      </c>
      <c r="T49" s="88">
        <v>3.36</v>
      </c>
      <c r="U49" s="88">
        <v>3.316</v>
      </c>
      <c r="V49" s="88">
        <v>3.28</v>
      </c>
      <c r="W49" s="88">
        <v>3.43</v>
      </c>
      <c r="X49" s="88">
        <v>3.34</v>
      </c>
      <c r="Y49" s="88">
        <v>3.48</v>
      </c>
      <c r="Z49" s="88">
        <v>3.45</v>
      </c>
      <c r="AA49" s="88">
        <v>3.28</v>
      </c>
      <c r="AB49" s="83"/>
      <c r="AC49" s="83"/>
      <c r="AD49" s="83"/>
      <c r="AE49" s="83"/>
      <c r="AF49" s="83"/>
    </row>
    <row r="50" ht="15" customHeight="1">
      <c r="A50" s="130">
        <v>40513</v>
      </c>
      <c r="B50" s="137">
        <f>(D50*('Milk production'!G53/'Milk production'!AF53))+(E50*('Milk production'!H53/'Milk production'!AF53))+(F50*('Milk production'!I53/'Milk production'!AF53))+(G50*('Milk production'!J53/'Milk production'!AF53))+(H50*('Milk production'!K53/'Milk production'!AF53))+(I50*('Milk production'!L53/'Milk production'!AF53))+(J50*('Milk production'!M53/'Milk production'!AF53))+(L50*('Milk production'!O53/'Milk production'!AF53))+(M50*('Milk production'!P53/'Milk production'!AF53))+(N50*('Milk production'!Q53/'Milk production'!AF53))+(O50*('Milk production'!R53/'Milk production'!AF53))+(P50*('Milk production'!S53/'Milk production'!AF53))+(R50*('Milk production'!U53/'Milk production'!AF53))+(S50*('Milk production'!V53/'Milk production'!AF53))+(T50*('Milk production'!W53/'Milk production'!AF53))+(U50*('Milk production'!X53/'Milk production'!AF53))+(V50*('Milk production'!Y53/'Milk production'!AF53))+(W50*('Milk production'!Z53/'Milk production'!AF53))+(X50*('Milk production'!AA53/'Milk production'!AF53))+(Y50*('Milk production'!AB53/'Milk production'!AF53))+(Z50*('Milk production'!AC53/'Milk production'!AF53))+(AA50*('Milk production'!AD53/'Milk production'!AF53))</f>
        <v>3.429474762861548</v>
      </c>
      <c r="C50" s="137">
        <f>AVERAGE(B39:B50)</f>
        <v>3.348935126879472</v>
      </c>
      <c r="D50" s="88">
        <v>3.49</v>
      </c>
      <c r="E50" s="88">
        <v>3.338</v>
      </c>
      <c r="F50" s="88">
        <v>3.37</v>
      </c>
      <c r="G50" s="88">
        <v>3.63</v>
      </c>
      <c r="H50" s="88">
        <v>3.42</v>
      </c>
      <c r="I50" s="88">
        <v>3.29</v>
      </c>
      <c r="J50" s="88">
        <v>3.5</v>
      </c>
      <c r="K50" s="83"/>
      <c r="L50" s="88">
        <v>3.3</v>
      </c>
      <c r="M50" s="88">
        <v>3.55</v>
      </c>
      <c r="N50" s="88">
        <v>3.47</v>
      </c>
      <c r="O50" s="88">
        <v>3.48</v>
      </c>
      <c r="P50" s="88">
        <v>3.47</v>
      </c>
      <c r="Q50" s="83"/>
      <c r="R50" s="88">
        <v>3.43</v>
      </c>
      <c r="S50" s="88">
        <v>3.57</v>
      </c>
      <c r="T50" s="88">
        <v>3.34</v>
      </c>
      <c r="U50" s="88">
        <v>3.301</v>
      </c>
      <c r="V50" s="88">
        <v>3.29</v>
      </c>
      <c r="W50" s="88">
        <v>3.45</v>
      </c>
      <c r="X50" s="88">
        <v>3.35</v>
      </c>
      <c r="Y50" s="88">
        <v>3.47</v>
      </c>
      <c r="Z50" s="88">
        <v>3.47</v>
      </c>
      <c r="AA50" s="88">
        <v>3.28</v>
      </c>
      <c r="AB50" s="83"/>
      <c r="AC50" s="83"/>
      <c r="AD50" s="83"/>
      <c r="AE50" s="83"/>
      <c r="AF50" s="83"/>
    </row>
    <row r="51" ht="15" customHeight="1">
      <c r="A51" s="130">
        <v>40544</v>
      </c>
      <c r="B51" s="137">
        <f>(D51*('Milk production'!G54/'Milk production'!AF54))+(E51*('Milk production'!H54/'Milk production'!AF54))+(F51*('Milk production'!I54/'Milk production'!AF54))+(G51*('Milk production'!J54/'Milk production'!AF54))+(H51*('Milk production'!K54/'Milk production'!AF54))+(I51*('Milk production'!L54/'Milk production'!AF54))+(J51*('Milk production'!M54/'Milk production'!AF54))+(L51*('Milk production'!O54/'Milk production'!AF54))+(M51*('Milk production'!P54/'Milk production'!AF54))+(N51*('Milk production'!Q54/'Milk production'!AF54))+(O51*('Milk production'!R54/'Milk production'!AF54))+(P51*('Milk production'!S54/'Milk production'!AF54))+(R51*('Milk production'!U54/'Milk production'!AF54))+(S51*('Milk production'!V54/'Milk production'!AF54))+(T51*('Milk production'!W54/'Milk production'!AF54))+(U51*('Milk production'!X54/'Milk production'!AF54))+(V51*('Milk production'!Y54/'Milk production'!AF54))+(W51*('Milk production'!Z54/'Milk production'!AF54))+(X51*('Milk production'!AA54/'Milk production'!AF54))+(Y51*('Milk production'!AB54/'Milk production'!AF54))+(Z51*('Milk production'!AC54/'Milk production'!AF54))+(AA51*('Milk production'!AD54/'Milk production'!AF54))</f>
        <v>3.37382136906788</v>
      </c>
      <c r="C51" s="137">
        <f>AVERAGE(B40:B51)</f>
        <v>3.347904395510165</v>
      </c>
      <c r="D51" s="88">
        <v>3.45</v>
      </c>
      <c r="E51" s="88">
        <v>3.262</v>
      </c>
      <c r="F51" s="88">
        <v>3.28</v>
      </c>
      <c r="G51" s="88">
        <v>3.57</v>
      </c>
      <c r="H51" s="88">
        <v>3.4</v>
      </c>
      <c r="I51" s="88">
        <v>3.24</v>
      </c>
      <c r="J51" s="88">
        <v>3.32</v>
      </c>
      <c r="K51" s="83"/>
      <c r="L51" s="88">
        <v>3.249</v>
      </c>
      <c r="M51" s="88">
        <v>3.48</v>
      </c>
      <c r="N51" s="88">
        <v>3.39</v>
      </c>
      <c r="O51" s="88">
        <v>3.43</v>
      </c>
      <c r="P51" s="88">
        <v>3.44</v>
      </c>
      <c r="Q51" s="83"/>
      <c r="R51" s="88">
        <v>3.45</v>
      </c>
      <c r="S51" s="88">
        <v>3.54</v>
      </c>
      <c r="T51" s="88">
        <v>3.28</v>
      </c>
      <c r="U51" s="88">
        <v>3.308</v>
      </c>
      <c r="V51" s="88">
        <v>3.28</v>
      </c>
      <c r="W51" s="88">
        <v>3.4</v>
      </c>
      <c r="X51" s="88">
        <v>3.31</v>
      </c>
      <c r="Y51" s="88">
        <v>3.41</v>
      </c>
      <c r="Z51" s="88">
        <v>3.43</v>
      </c>
      <c r="AA51" s="88">
        <v>3.29</v>
      </c>
      <c r="AB51" s="83"/>
      <c r="AC51" s="83"/>
      <c r="AD51" s="83"/>
      <c r="AE51" s="83"/>
      <c r="AF51" s="83"/>
    </row>
    <row r="52" ht="15" customHeight="1">
      <c r="A52" s="130">
        <v>40575</v>
      </c>
      <c r="B52" s="137">
        <f>(D52*('Milk production'!G55/'Milk production'!AF55))+(E52*('Milk production'!H55/'Milk production'!AF55))+(F52*('Milk production'!I55/'Milk production'!AF55))+(G52*('Milk production'!J55/'Milk production'!AF55))+(H52*('Milk production'!K55/'Milk production'!AF55))+(I52*('Milk production'!L55/'Milk production'!AF55))+(J52*('Milk production'!M55/'Milk production'!AF55))+(L52*('Milk production'!O55/'Milk production'!AF55))+(M52*('Milk production'!P55/'Milk production'!AF55))+(N52*('Milk production'!Q55/'Milk production'!AF55))+(O52*('Milk production'!R55/'Milk production'!AF55))+(P52*('Milk production'!S55/'Milk production'!AF55))+(R52*('Milk production'!U55/'Milk production'!AF55))+(S52*('Milk production'!V55/'Milk production'!AF55))+(T52*('Milk production'!W55/'Milk production'!AF55))+(U52*('Milk production'!X55/'Milk production'!AF55))+(V52*('Milk production'!Y55/'Milk production'!AF55))+(W52*('Milk production'!Z55/'Milk production'!AF55))+(X52*('Milk production'!AA55/'Milk production'!AF55))+(Y52*('Milk production'!AB55/'Milk production'!AF55))+(Z52*('Milk production'!AC55/'Milk production'!AF55))+(AA52*('Milk production'!AD55/'Milk production'!AF55))</f>
        <v>3.348398283393953</v>
      </c>
      <c r="C52" s="137">
        <f>AVERAGE(B41:B52)</f>
        <v>3.346042913582848</v>
      </c>
      <c r="D52" s="88">
        <v>3.43</v>
      </c>
      <c r="E52" s="88">
        <v>3.244</v>
      </c>
      <c r="F52" s="88">
        <v>3.25</v>
      </c>
      <c r="G52" s="88">
        <v>3.53</v>
      </c>
      <c r="H52" s="88">
        <v>3.35</v>
      </c>
      <c r="I52" s="88">
        <v>3.25</v>
      </c>
      <c r="J52" s="88">
        <v>3.26</v>
      </c>
      <c r="K52" s="83"/>
      <c r="L52" s="88">
        <v>3.248</v>
      </c>
      <c r="M52" s="88">
        <v>3.46</v>
      </c>
      <c r="N52" s="88">
        <v>3.37</v>
      </c>
      <c r="O52" s="88">
        <v>3.4</v>
      </c>
      <c r="P52" s="88">
        <v>3.43</v>
      </c>
      <c r="Q52" s="83"/>
      <c r="R52" s="88">
        <v>3.43</v>
      </c>
      <c r="S52" s="88">
        <v>3.5</v>
      </c>
      <c r="T52" s="88">
        <v>3.28</v>
      </c>
      <c r="U52" s="88">
        <v>3.273</v>
      </c>
      <c r="V52" s="88">
        <v>3.27</v>
      </c>
      <c r="W52" s="88">
        <v>2.74</v>
      </c>
      <c r="X52" s="88">
        <v>3.33</v>
      </c>
      <c r="Y52" s="88">
        <v>3.42</v>
      </c>
      <c r="Z52" s="88">
        <v>3.4</v>
      </c>
      <c r="AA52" s="88">
        <v>3.28</v>
      </c>
      <c r="AB52" s="83"/>
      <c r="AC52" s="83"/>
      <c r="AD52" s="83"/>
      <c r="AE52" s="83"/>
      <c r="AF52" s="83"/>
    </row>
    <row r="53" ht="15" customHeight="1">
      <c r="A53" s="130">
        <v>40603</v>
      </c>
      <c r="B53" s="137">
        <f>(D53*('Milk production'!G56/'Milk production'!AF56))+(E53*('Milk production'!H56/'Milk production'!AF56))+(F53*('Milk production'!I56/'Milk production'!AF56))+(G53*('Milk production'!J56/'Milk production'!AF56))+(H53*('Milk production'!K56/'Milk production'!AF56))+(I53*('Milk production'!L56/'Milk production'!AF56))+(J53*('Milk production'!M56/'Milk production'!AF56))+(L53*('Milk production'!O56/'Milk production'!AF56))+(M53*('Milk production'!P56/'Milk production'!AF56))+(N53*('Milk production'!Q56/'Milk production'!AF56))+(O53*('Milk production'!R56/'Milk production'!AF56))+(P53*('Milk production'!S56/'Milk production'!AF56))+(R53*('Milk production'!U56/'Milk production'!AF56))+(S53*('Milk production'!V56/'Milk production'!AF56))+(T53*('Milk production'!W56/'Milk production'!AF56))+(U53*('Milk production'!X56/'Milk production'!AF56))+(V53*('Milk production'!Y56/'Milk production'!AF56))+(W53*('Milk production'!Z56/'Milk production'!AF56))+(X53*('Milk production'!AA56/'Milk production'!AF56))+(Y53*('Milk production'!AB56/'Milk production'!AF56))+(Z53*('Milk production'!AC56/'Milk production'!AF56))+(AA53*('Milk production'!AD56/'Milk production'!AF56))</f>
        <v>3.347271421129578</v>
      </c>
      <c r="C53" s="137">
        <f>AVERAGE(B42:B53)</f>
        <v>3.346392194558495</v>
      </c>
      <c r="D53" s="88">
        <v>3.42</v>
      </c>
      <c r="E53" s="88">
        <v>3.248</v>
      </c>
      <c r="F53" s="88">
        <v>3.24</v>
      </c>
      <c r="G53" s="88">
        <v>3.53</v>
      </c>
      <c r="H53" s="88">
        <v>3.37</v>
      </c>
      <c r="I53" s="88">
        <v>3.25</v>
      </c>
      <c r="J53" s="88">
        <v>3.24</v>
      </c>
      <c r="K53" s="83"/>
      <c r="L53" s="88">
        <v>3.243</v>
      </c>
      <c r="M53" s="88">
        <v>3.48</v>
      </c>
      <c r="N53" s="88">
        <v>3.36</v>
      </c>
      <c r="O53" s="88">
        <v>3.38</v>
      </c>
      <c r="P53" s="88">
        <v>3.42</v>
      </c>
      <c r="Q53" s="83"/>
      <c r="R53" s="88">
        <v>3.4</v>
      </c>
      <c r="S53" s="88">
        <v>3.48</v>
      </c>
      <c r="T53" s="88">
        <v>3.29</v>
      </c>
      <c r="U53" s="88">
        <v>3.26</v>
      </c>
      <c r="V53" s="88">
        <v>3.26</v>
      </c>
      <c r="W53" s="88">
        <v>3.34</v>
      </c>
      <c r="X53" s="88">
        <v>3.29</v>
      </c>
      <c r="Y53" s="88">
        <v>3.38</v>
      </c>
      <c r="Z53" s="88">
        <v>3.38</v>
      </c>
      <c r="AA53" s="88">
        <v>3.3</v>
      </c>
      <c r="AB53" s="83"/>
      <c r="AC53" s="83"/>
      <c r="AD53" s="83"/>
      <c r="AE53" s="83"/>
      <c r="AF53" s="83"/>
    </row>
    <row r="54" ht="15" customHeight="1">
      <c r="A54" s="130">
        <v>40634</v>
      </c>
      <c r="B54" s="137">
        <f>(D54*('Milk production'!G57/'Milk production'!AF57))+(E54*('Milk production'!H57/'Milk production'!AF57))+(F54*('Milk production'!I57/'Milk production'!AF57))+(G54*('Milk production'!J57/'Milk production'!AF57))+(H54*('Milk production'!K57/'Milk production'!AF57))+(I54*('Milk production'!L57/'Milk production'!AF57))+(J54*('Milk production'!M57/'Milk production'!AF57))+(L54*('Milk production'!O57/'Milk production'!AF57))+(M54*('Milk production'!P57/'Milk production'!AF57))+(N54*('Milk production'!Q57/'Milk production'!AF57))+(O54*('Milk production'!R57/'Milk production'!AF57))+(P54*('Milk production'!S57/'Milk production'!AF57))+(R54*('Milk production'!U57/'Milk production'!AF57))+(S54*('Milk production'!V57/'Milk production'!AF57))+(T54*('Milk production'!W57/'Milk production'!AF57))+(U54*('Milk production'!X57/'Milk production'!AF57))+(V54*('Milk production'!Y57/'Milk production'!AF57))+(W54*('Milk production'!Z57/'Milk production'!AF57))+(X54*('Milk production'!AA57/'Milk production'!AF57))+(Y54*('Milk production'!AB57/'Milk production'!AF57))+(Z54*('Milk production'!AC57/'Milk production'!AF57))+(AA54*('Milk production'!AD57/'Milk production'!AF57))</f>
        <v>3.304510064719548</v>
      </c>
      <c r="C54" s="137">
        <f>AVERAGE(B43:B54)</f>
        <v>3.345287121671455</v>
      </c>
      <c r="D54" s="88">
        <v>3.37</v>
      </c>
      <c r="E54" s="88">
        <v>3.243</v>
      </c>
      <c r="F54" s="88">
        <v>3.22</v>
      </c>
      <c r="G54" s="88">
        <v>3.47</v>
      </c>
      <c r="H54" s="88">
        <v>3.27</v>
      </c>
      <c r="I54" s="88">
        <v>3.17</v>
      </c>
      <c r="J54" s="88">
        <v>3.28</v>
      </c>
      <c r="K54" s="83"/>
      <c r="L54" s="88">
        <v>3.212</v>
      </c>
      <c r="M54" s="88">
        <v>3.42</v>
      </c>
      <c r="N54" s="88">
        <v>3.34</v>
      </c>
      <c r="O54" s="88">
        <v>3.34</v>
      </c>
      <c r="P54" s="88">
        <v>3.37</v>
      </c>
      <c r="Q54" s="83"/>
      <c r="R54" s="88">
        <v>3.35</v>
      </c>
      <c r="S54" s="88">
        <v>3.45</v>
      </c>
      <c r="T54" s="88">
        <v>3.24</v>
      </c>
      <c r="U54" s="88">
        <v>3.202</v>
      </c>
      <c r="V54" s="88">
        <v>3.27</v>
      </c>
      <c r="W54" s="88">
        <v>3.3</v>
      </c>
      <c r="X54" s="88">
        <v>3.28</v>
      </c>
      <c r="Y54" s="88">
        <v>3.33</v>
      </c>
      <c r="Z54" s="88">
        <v>3.32</v>
      </c>
      <c r="AA54" s="88">
        <v>3.249</v>
      </c>
      <c r="AB54" s="83"/>
      <c r="AC54" s="83"/>
      <c r="AD54" s="83"/>
      <c r="AE54" s="83"/>
      <c r="AF54" s="83"/>
    </row>
    <row r="55" ht="15" customHeight="1">
      <c r="A55" s="130">
        <v>40664</v>
      </c>
      <c r="B55" s="137">
        <f>(D55*('Milk production'!G58/'Milk production'!AF58))+(E55*('Milk production'!H58/'Milk production'!AF58))+(F55*('Milk production'!I58/'Milk production'!AF58))+(G55*('Milk production'!J58/'Milk production'!AF58))+(H55*('Milk production'!K58/'Milk production'!AF58))+(I55*('Milk production'!L58/'Milk production'!AF58))+(J55*('Milk production'!M58/'Milk production'!AF58))+(L55*('Milk production'!O58/'Milk production'!AF58))+(M55*('Milk production'!P58/'Milk production'!AF58))+(N55*('Milk production'!Q58/'Milk production'!AF58))+(O55*('Milk production'!R58/'Milk production'!AF58))+(P55*('Milk production'!S58/'Milk production'!AF58))+(R55*('Milk production'!U58/'Milk production'!AF58))+(S55*('Milk production'!V58/'Milk production'!AF58))+(T55*('Milk production'!W58/'Milk production'!AF58))+(U55*('Milk production'!X58/'Milk production'!AF58))+(V55*('Milk production'!Y58/'Milk production'!AF58))+(W55*('Milk production'!Z58/'Milk production'!AF58))+(X55*('Milk production'!AA58/'Milk production'!AF58))+(Y55*('Milk production'!AB58/'Milk production'!AF58))+(Z55*('Milk production'!AC58/'Milk production'!AF58))+(AA55*('Milk production'!AD58/'Milk production'!AF58))</f>
        <v>3.286761289397368</v>
      </c>
      <c r="C55" s="137">
        <f>AVERAGE(B44:B55)</f>
        <v>3.343001337723438</v>
      </c>
      <c r="D55" s="88">
        <v>3.35</v>
      </c>
      <c r="E55" s="88">
        <v>3.22</v>
      </c>
      <c r="F55" s="88">
        <v>3.24</v>
      </c>
      <c r="G55" s="88">
        <v>3.46</v>
      </c>
      <c r="H55" s="88">
        <v>3.23</v>
      </c>
      <c r="I55" s="88">
        <v>3.17</v>
      </c>
      <c r="J55" s="88">
        <v>3.28</v>
      </c>
      <c r="K55" s="83"/>
      <c r="L55" s="88">
        <v>3.213</v>
      </c>
      <c r="M55" s="88">
        <v>3.39</v>
      </c>
      <c r="N55" s="88">
        <v>3.33</v>
      </c>
      <c r="O55" s="88">
        <v>3.34</v>
      </c>
      <c r="P55" s="88">
        <v>3.38</v>
      </c>
      <c r="Q55" s="83"/>
      <c r="R55" s="88">
        <v>3.34</v>
      </c>
      <c r="S55" s="88">
        <v>3.43</v>
      </c>
      <c r="T55" s="88">
        <v>3.23</v>
      </c>
      <c r="U55" s="88">
        <v>3.197</v>
      </c>
      <c r="V55" s="88">
        <v>3.24</v>
      </c>
      <c r="W55" s="88">
        <v>3.27</v>
      </c>
      <c r="X55" s="88">
        <v>3.28</v>
      </c>
      <c r="Y55" s="88">
        <v>3.33</v>
      </c>
      <c r="Z55" s="88">
        <v>3.32</v>
      </c>
      <c r="AA55" s="88">
        <v>3.31</v>
      </c>
      <c r="AB55" s="83"/>
      <c r="AC55" s="83"/>
      <c r="AD55" s="83"/>
      <c r="AE55" s="83"/>
      <c r="AF55" s="83"/>
    </row>
    <row r="56" ht="15" customHeight="1">
      <c r="A56" s="130">
        <v>40695</v>
      </c>
      <c r="B56" s="137">
        <f>(D56*('Milk production'!G59/'Milk production'!AF59))+(E56*('Milk production'!H59/'Milk production'!AF59))+(F56*('Milk production'!I59/'Milk production'!AF59))+(G56*('Milk production'!J59/'Milk production'!AF59))+(H56*('Milk production'!K59/'Milk production'!AF59))+(I56*('Milk production'!L59/'Milk production'!AF59))+(J56*('Milk production'!M59/'Milk production'!AF59))+(L56*('Milk production'!O59/'Milk production'!AF59))+(M56*('Milk production'!P59/'Milk production'!AF59))+(N56*('Milk production'!Q59/'Milk production'!AF59))+(O56*('Milk production'!R59/'Milk production'!AF59))+(P56*('Milk production'!S59/'Milk production'!AF59))+(R56*('Milk production'!U59/'Milk production'!AF59))+(S56*('Milk production'!V59/'Milk production'!AF59))+(T56*('Milk production'!W59/'Milk production'!AF59))+(U56*('Milk production'!X59/'Milk production'!AF59))+(V56*('Milk production'!Y59/'Milk production'!AF59))+(W56*('Milk production'!Z59/'Milk production'!AF59))+(X56*('Milk production'!AA59/'Milk production'!AF59))+(Y56*('Milk production'!AB59/'Milk production'!AF59))+(Z56*('Milk production'!AC59/'Milk production'!AF59))+(AA56*('Milk production'!AD59/'Milk production'!AF59))</f>
        <v>3.269766526470168</v>
      </c>
      <c r="C56" s="137">
        <f>AVERAGE(B45:B56)</f>
        <v>3.3424077625721</v>
      </c>
      <c r="D56" s="88">
        <v>3.33</v>
      </c>
      <c r="E56" s="88">
        <v>3.196</v>
      </c>
      <c r="F56" s="88">
        <v>3.23</v>
      </c>
      <c r="G56" s="88">
        <v>3.45</v>
      </c>
      <c r="H56" s="88">
        <v>3.31</v>
      </c>
      <c r="I56" s="88">
        <v>3.14</v>
      </c>
      <c r="J56" s="88">
        <v>3.31</v>
      </c>
      <c r="K56" s="83"/>
      <c r="L56" s="88">
        <v>3.186</v>
      </c>
      <c r="M56" s="88">
        <v>3.37</v>
      </c>
      <c r="N56" s="88">
        <v>3.33</v>
      </c>
      <c r="O56" s="88">
        <v>3.31</v>
      </c>
      <c r="P56" s="88">
        <v>3.35</v>
      </c>
      <c r="Q56" s="83"/>
      <c r="R56" s="88">
        <v>3.29</v>
      </c>
      <c r="S56" s="88">
        <v>3.41</v>
      </c>
      <c r="T56" s="88">
        <v>3.21</v>
      </c>
      <c r="U56" s="88">
        <v>3.197</v>
      </c>
      <c r="V56" s="88">
        <v>3.22</v>
      </c>
      <c r="W56" s="88">
        <v>3.27</v>
      </c>
      <c r="X56" s="88">
        <v>3.25</v>
      </c>
      <c r="Y56" s="88">
        <v>3.27</v>
      </c>
      <c r="Z56" s="88">
        <v>3.28</v>
      </c>
      <c r="AA56" s="88">
        <v>3.28</v>
      </c>
      <c r="AB56" s="83"/>
      <c r="AC56" s="83"/>
      <c r="AD56" s="83"/>
      <c r="AE56" s="83"/>
      <c r="AF56" s="83"/>
    </row>
    <row r="57" ht="15" customHeight="1">
      <c r="A57" s="130">
        <v>40725</v>
      </c>
      <c r="B57" s="137">
        <f>(D57*('Milk production'!G60/'Milk production'!AF60))+(E57*('Milk production'!H60/'Milk production'!AF60))+(F57*('Milk production'!I60/'Milk production'!AF60))+(G57*('Milk production'!J60/'Milk production'!AF60))+(H57*('Milk production'!K60/'Milk production'!AF60))+(I57*('Milk production'!L60/'Milk production'!AF60))+(J57*('Milk production'!M60/'Milk production'!AF60))+(L57*('Milk production'!O60/'Milk production'!AF60))+(M57*('Milk production'!P60/'Milk production'!AF60))+(N57*('Milk production'!Q60/'Milk production'!AF60))+(O57*('Milk production'!R60/'Milk production'!AF60))+(P57*('Milk production'!S60/'Milk production'!AF60))+(R57*('Milk production'!U60/'Milk production'!AF60))+(S57*('Milk production'!V60/'Milk production'!AF60))+(T57*('Milk production'!W60/'Milk production'!AF60))+(U57*('Milk production'!X60/'Milk production'!AF60))+(V57*('Milk production'!Y60/'Milk production'!AF60))+(W57*('Milk production'!Z60/'Milk production'!AF60))+(X57*('Milk production'!AA60/'Milk production'!AF60))+(Y57*('Milk production'!AB60/'Milk production'!AF60))+(Z57*('Milk production'!AC60/'Milk production'!AF60))+(AA57*('Milk production'!AD60/'Milk production'!AF60))</f>
        <v>3.270732255430894</v>
      </c>
      <c r="C57" s="137">
        <f>AVERAGE(B46:B57)</f>
        <v>3.345695011662327</v>
      </c>
      <c r="D57" s="88">
        <v>3.34</v>
      </c>
      <c r="E57" s="88">
        <v>3.189</v>
      </c>
      <c r="F57" s="88">
        <v>3.23</v>
      </c>
      <c r="G57" s="88">
        <v>3.44</v>
      </c>
      <c r="H57" s="88">
        <v>3.33</v>
      </c>
      <c r="I57" s="88">
        <v>3.12</v>
      </c>
      <c r="J57" s="88">
        <v>3.33</v>
      </c>
      <c r="K57" s="83"/>
      <c r="L57" s="88">
        <v>3.177</v>
      </c>
      <c r="M57" s="88">
        <v>3.37</v>
      </c>
      <c r="N57" s="88">
        <v>3.34</v>
      </c>
      <c r="O57" s="88">
        <v>3.31</v>
      </c>
      <c r="P57" s="88">
        <v>3.33</v>
      </c>
      <c r="Q57" s="83"/>
      <c r="R57" s="88">
        <v>3.3</v>
      </c>
      <c r="S57" s="88">
        <v>3.38</v>
      </c>
      <c r="T57" s="88">
        <v>3.19</v>
      </c>
      <c r="U57" s="88">
        <v>3.204</v>
      </c>
      <c r="V57" s="88">
        <v>3.21</v>
      </c>
      <c r="W57" s="88">
        <v>3.25</v>
      </c>
      <c r="X57" s="88">
        <v>3.21</v>
      </c>
      <c r="Y57" s="88">
        <v>3.24</v>
      </c>
      <c r="Z57" s="88">
        <v>3.25</v>
      </c>
      <c r="AA57" s="88">
        <v>3.25</v>
      </c>
      <c r="AB57" s="83"/>
      <c r="AC57" s="83"/>
      <c r="AD57" s="83"/>
      <c r="AE57" s="83"/>
      <c r="AF57" s="83"/>
    </row>
    <row r="58" ht="15" customHeight="1">
      <c r="A58" s="130">
        <v>40756</v>
      </c>
      <c r="B58" s="137">
        <f>(D58*('Milk production'!G61/'Milk production'!AF61))+(E58*('Milk production'!H61/'Milk production'!AF61))+(F58*('Milk production'!I61/'Milk production'!AF61))+(G58*('Milk production'!J61/'Milk production'!AF61))+(H58*('Milk production'!K61/'Milk production'!AF61))+(I58*('Milk production'!L61/'Milk production'!AF61))+(J58*('Milk production'!M61/'Milk production'!AF61))+(L58*('Milk production'!O61/'Milk production'!AF61))+(M58*('Milk production'!P61/'Milk production'!AF61))+(N58*('Milk production'!Q61/'Milk production'!AF61))+(O58*('Milk production'!R61/'Milk production'!AF61))+(P58*('Milk production'!S61/'Milk production'!AF61))+(R58*('Milk production'!U61/'Milk production'!AF61))+(S58*('Milk production'!V61/'Milk production'!AF61))+(T58*('Milk production'!W61/'Milk production'!AF61))+(U58*('Milk production'!X61/'Milk production'!AF61))+(V58*('Milk production'!Y61/'Milk production'!AF61))+(W58*('Milk production'!Z61/'Milk production'!AF61))+(X58*('Milk production'!AA61/'Milk production'!AF61))+(Y58*('Milk production'!AB61/'Milk production'!AF61))+(Z58*('Milk production'!AC61/'Milk production'!AF61))+(AA58*('Milk production'!AD61/'Milk production'!AF61))</f>
        <v>3.276637666280963</v>
      </c>
      <c r="C58" s="137">
        <f>AVERAGE(B47:B58)</f>
        <v>3.345820658634265</v>
      </c>
      <c r="D58" s="88">
        <v>3.35</v>
      </c>
      <c r="E58" s="88">
        <v>3.194</v>
      </c>
      <c r="F58" s="88">
        <v>3.26</v>
      </c>
      <c r="G58" s="88">
        <v>3.46</v>
      </c>
      <c r="H58" s="88">
        <v>3.3</v>
      </c>
      <c r="I58" s="88">
        <v>3.14</v>
      </c>
      <c r="J58" s="88">
        <v>3.4</v>
      </c>
      <c r="K58" s="83"/>
      <c r="L58" s="88">
        <v>3.177</v>
      </c>
      <c r="M58" s="88">
        <v>3.4</v>
      </c>
      <c r="N58" s="88">
        <v>3.36</v>
      </c>
      <c r="O58" s="88">
        <v>3.32</v>
      </c>
      <c r="P58" s="88">
        <v>3.37</v>
      </c>
      <c r="Q58" s="83"/>
      <c r="R58" s="88">
        <v>3.27</v>
      </c>
      <c r="S58" s="88">
        <v>3.39</v>
      </c>
      <c r="T58" s="88">
        <v>3.2</v>
      </c>
      <c r="U58" s="88">
        <v>3.187</v>
      </c>
      <c r="V58" s="88">
        <v>3.21</v>
      </c>
      <c r="W58" s="88">
        <v>3.28</v>
      </c>
      <c r="X58" s="88">
        <v>3.26</v>
      </c>
      <c r="Y58" s="88">
        <v>3.29</v>
      </c>
      <c r="Z58" s="88">
        <v>3.26</v>
      </c>
      <c r="AA58" s="88">
        <v>3.25</v>
      </c>
      <c r="AB58" s="83"/>
      <c r="AC58" s="83"/>
      <c r="AD58" s="83"/>
      <c r="AE58" s="83"/>
      <c r="AF58" s="83"/>
    </row>
    <row r="59" ht="15" customHeight="1">
      <c r="A59" s="130">
        <v>40787</v>
      </c>
      <c r="B59" s="137">
        <f>(D59*('Milk production'!G62/'Milk production'!AF62))+(E59*('Milk production'!H62/'Milk production'!AF62))+(F59*('Milk production'!I62/'Milk production'!AF62))+(G59*('Milk production'!J62/'Milk production'!AF62))+(H59*('Milk production'!K62/'Milk production'!AF62))+(I59*('Milk production'!L62/'Milk production'!AF62))+(J59*('Milk production'!M62/'Milk production'!AF62))+(L59*('Milk production'!O62/'Milk production'!AF62))+(M59*('Milk production'!P62/'Milk production'!AF62))+(N59*('Milk production'!Q62/'Milk production'!AF62))+(O59*('Milk production'!R62/'Milk production'!AF62))+(P59*('Milk production'!S62/'Milk production'!AF62))+(R59*('Milk production'!U62/'Milk production'!AF62))+(S59*('Milk production'!V62/'Milk production'!AF62))+(T59*('Milk production'!W62/'Milk production'!AF62))+(U59*('Milk production'!X62/'Milk production'!AF62))+(V59*('Milk production'!Y62/'Milk production'!AF62))+(W59*('Milk production'!Z62/'Milk production'!AF62))+(X59*('Milk production'!AA62/'Milk production'!AF62))+(Y59*('Milk production'!AB62/'Milk production'!AF62))+(Z59*('Milk production'!AC62/'Milk production'!AF62))+(AA59*('Milk production'!AD62/'Milk production'!AF62))</f>
        <v>3.334897396799735</v>
      </c>
      <c r="C59" s="137">
        <f>AVERAGE(B48:B59)</f>
        <v>3.342891239902277</v>
      </c>
      <c r="D59" s="88">
        <v>3.4</v>
      </c>
      <c r="E59" s="88">
        <v>3.252</v>
      </c>
      <c r="F59" s="88">
        <v>3.31</v>
      </c>
      <c r="G59" s="88">
        <v>3.49</v>
      </c>
      <c r="H59" s="88">
        <v>3.35</v>
      </c>
      <c r="I59" s="88">
        <v>3.2</v>
      </c>
      <c r="J59" s="88">
        <v>3.6</v>
      </c>
      <c r="K59" s="83"/>
      <c r="L59" s="88">
        <v>3.216</v>
      </c>
      <c r="M59" s="88">
        <v>3.49</v>
      </c>
      <c r="N59" s="88">
        <v>3.41</v>
      </c>
      <c r="O59" s="88">
        <v>3.38</v>
      </c>
      <c r="P59" s="88">
        <v>3.45</v>
      </c>
      <c r="Q59" s="83"/>
      <c r="R59" s="88">
        <v>3.35</v>
      </c>
      <c r="S59" s="88">
        <v>3.46</v>
      </c>
      <c r="T59" s="88">
        <v>3.26</v>
      </c>
      <c r="U59" s="88">
        <v>3.211</v>
      </c>
      <c r="V59" s="88">
        <v>3.23</v>
      </c>
      <c r="W59" s="88">
        <v>3.33</v>
      </c>
      <c r="X59" s="88">
        <v>3.29</v>
      </c>
      <c r="Y59" s="88">
        <v>3.32</v>
      </c>
      <c r="Z59" s="88">
        <v>3.3</v>
      </c>
      <c r="AA59" s="88">
        <v>3.28</v>
      </c>
      <c r="AB59" s="83"/>
      <c r="AC59" s="83"/>
      <c r="AD59" s="83"/>
      <c r="AE59" s="83"/>
      <c r="AF59" s="83"/>
    </row>
    <row r="60" ht="15" customHeight="1">
      <c r="A60" s="130">
        <v>40817</v>
      </c>
      <c r="B60" s="137">
        <f>(D60*('Milk production'!G63/'Milk production'!AF63))+(E60*('Milk production'!H63/'Milk production'!AF63))+(F60*('Milk production'!I63/'Milk production'!AF63))+(G60*('Milk production'!J63/'Milk production'!AF63))+(H60*('Milk production'!K63/'Milk production'!AF63))+(I60*('Milk production'!L63/'Milk production'!AF63))+(J60*('Milk production'!M63/'Milk production'!AF63))+(L60*('Milk production'!O63/'Milk production'!AF63))+(M60*('Milk production'!P63/'Milk production'!AF63))+(N60*('Milk production'!Q63/'Milk production'!AF63))+(O60*('Milk production'!R63/'Milk production'!AF63))+(P60*('Milk production'!S63/'Milk production'!AF63))+(R60*('Milk production'!U63/'Milk production'!AF63))+(S60*('Milk production'!V63/'Milk production'!AF63))+(T60*('Milk production'!W63/'Milk production'!AF63))+(U60*('Milk production'!X63/'Milk production'!AF63))+(V60*('Milk production'!Y63/'Milk production'!AF63))+(W60*('Milk production'!Z63/'Milk production'!AF63))+(X60*('Milk production'!AA63/'Milk production'!AF63))+(Y60*('Milk production'!AB63/'Milk production'!AF63))+(Z60*('Milk production'!AC63/'Milk production'!AF63))+(AA60*('Milk production'!AD63/'Milk production'!AF63))</f>
        <v>3.394162731333759</v>
      </c>
      <c r="C60" s="137">
        <f>AVERAGE(B49:B60)</f>
        <v>3.338993458801807</v>
      </c>
      <c r="D60" s="88">
        <v>3.48</v>
      </c>
      <c r="E60" s="88">
        <v>3.279</v>
      </c>
      <c r="F60" s="88">
        <v>3.32</v>
      </c>
      <c r="G60" s="88">
        <v>3.56</v>
      </c>
      <c r="H60" s="88">
        <v>3.4</v>
      </c>
      <c r="I60" s="88">
        <v>3.28</v>
      </c>
      <c r="J60" s="88">
        <v>3.69</v>
      </c>
      <c r="K60" s="83"/>
      <c r="L60" s="88">
        <v>3.258</v>
      </c>
      <c r="M60" s="88">
        <v>3.54</v>
      </c>
      <c r="N60" s="88">
        <v>3.45</v>
      </c>
      <c r="O60" s="88">
        <v>3.48</v>
      </c>
      <c r="P60" s="88">
        <v>3.47</v>
      </c>
      <c r="Q60" s="83"/>
      <c r="R60" s="88">
        <v>3.44</v>
      </c>
      <c r="S60" s="88">
        <v>3.52</v>
      </c>
      <c r="T60" s="88">
        <v>3.31</v>
      </c>
      <c r="U60" s="88">
        <v>3.274</v>
      </c>
      <c r="V60" s="88">
        <v>3.28</v>
      </c>
      <c r="W60" s="88">
        <v>3.41</v>
      </c>
      <c r="X60" s="88">
        <v>3.34</v>
      </c>
      <c r="Y60" s="88">
        <v>3.42</v>
      </c>
      <c r="Z60" s="88">
        <v>3.43</v>
      </c>
      <c r="AA60" s="88">
        <v>3.31</v>
      </c>
      <c r="AB60" s="83"/>
      <c r="AC60" s="83"/>
      <c r="AD60" s="83"/>
      <c r="AE60" s="83"/>
      <c r="AF60" s="83"/>
    </row>
    <row r="61" ht="15" customHeight="1">
      <c r="A61" s="130">
        <v>40848</v>
      </c>
      <c r="B61" s="137">
        <f>(D61*('Milk production'!G64/'Milk production'!AF64))+(E61*('Milk production'!H64/'Milk production'!AF64))+(F61*('Milk production'!I64/'Milk production'!AF64))+(G61*('Milk production'!J64/'Milk production'!AF64))+(H61*('Milk production'!K64/'Milk production'!AF64))+(I61*('Milk production'!L64/'Milk production'!AF64))+(J61*('Milk production'!M64/'Milk production'!AF64))+(L61*('Milk production'!O64/'Milk production'!AF64))+(M61*('Milk production'!P64/'Milk production'!AF64))+(N61*('Milk production'!Q64/'Milk production'!AF64))+(O61*('Milk production'!R64/'Milk production'!AF64))+(P61*('Milk production'!S64/'Milk production'!AF64))+(R61*('Milk production'!U64/'Milk production'!AF64))+(S61*('Milk production'!V64/'Milk production'!AF64))+(T61*('Milk production'!W64/'Milk production'!AF64))+(U61*('Milk production'!X64/'Milk production'!AF64))+(V61*('Milk production'!Y64/'Milk production'!AF64))+(W61*('Milk production'!Z64/'Milk production'!AF64))+(X61*('Milk production'!AA64/'Milk production'!AF64))+(Y61*('Milk production'!AB64/'Milk production'!AF64))+(Z61*('Milk production'!AC64/'Milk production'!AF64))+(AA61*('Milk production'!AD64/'Milk production'!AF64))</f>
        <v>3.424593984248981</v>
      </c>
      <c r="C61" s="137">
        <f>AVERAGE(B50:B61)</f>
        <v>3.338418979261197</v>
      </c>
      <c r="D61" s="88">
        <v>3.52</v>
      </c>
      <c r="E61" s="88">
        <v>3.292</v>
      </c>
      <c r="F61" s="88">
        <v>3.33</v>
      </c>
      <c r="G61" s="88">
        <v>3.63</v>
      </c>
      <c r="H61" s="88">
        <v>3.43</v>
      </c>
      <c r="I61" s="88">
        <v>3.32</v>
      </c>
      <c r="J61" s="88">
        <v>3.55</v>
      </c>
      <c r="K61" s="83"/>
      <c r="L61" s="88">
        <v>3.286</v>
      </c>
      <c r="M61" s="88">
        <v>3.57</v>
      </c>
      <c r="N61" s="88">
        <v>3.48</v>
      </c>
      <c r="O61" s="88">
        <v>3.52</v>
      </c>
      <c r="P61" s="88">
        <v>3.47</v>
      </c>
      <c r="Q61" s="83"/>
      <c r="R61" s="88">
        <v>3.48</v>
      </c>
      <c r="S61" s="88">
        <v>3.53</v>
      </c>
      <c r="T61" s="88">
        <v>3.33</v>
      </c>
      <c r="U61" s="88">
        <v>3.309</v>
      </c>
      <c r="V61" s="88">
        <v>3.3</v>
      </c>
      <c r="W61" s="88">
        <v>3.49</v>
      </c>
      <c r="X61" s="88">
        <v>3.36</v>
      </c>
      <c r="Y61" s="88">
        <v>3.49</v>
      </c>
      <c r="Z61" s="88">
        <v>3.5</v>
      </c>
      <c r="AA61" s="88">
        <v>3.38</v>
      </c>
      <c r="AB61" s="83"/>
      <c r="AC61" s="83"/>
      <c r="AD61" s="83"/>
      <c r="AE61" s="83"/>
      <c r="AF61" s="83"/>
    </row>
    <row r="62" ht="15" customHeight="1">
      <c r="A62" s="130">
        <v>40878</v>
      </c>
      <c r="B62" s="137">
        <f>(D62*('Milk production'!G65/'Milk production'!AF65))+(E62*('Milk production'!H65/'Milk production'!AF65))+(F62*('Milk production'!I65/'Milk production'!AF65))+(G62*('Milk production'!J65/'Milk production'!AF65))+(H62*('Milk production'!K65/'Milk production'!AF65))+(I62*('Milk production'!L65/'Milk production'!AF65))+(J62*('Milk production'!M65/'Milk production'!AF65))+(L62*('Milk production'!O65/'Milk production'!AF65))+(M62*('Milk production'!P65/'Milk production'!AF65))+(N62*('Milk production'!Q65/'Milk production'!AF65))+(O62*('Milk production'!R65/'Milk production'!AF65))+(P62*('Milk production'!S65/'Milk production'!AF65))+(R62*('Milk production'!U65/'Milk production'!AF65))+(S62*('Milk production'!V65/'Milk production'!AF65))+(T62*('Milk production'!W65/'Milk production'!AF65))+(U62*('Milk production'!X65/'Milk production'!AF65))+(V62*('Milk production'!Y65/'Milk production'!AF65))+(W62*('Milk production'!Z65/'Milk production'!AF65))+(X62*('Milk production'!AA65/'Milk production'!AF65))+(Y62*('Milk production'!AB65/'Milk production'!AF65))+(Z62*('Milk production'!AC65/'Milk production'!AF65))+(AA62*('Milk production'!AD65/'Milk production'!AF65))</f>
        <v>3.402964596217622</v>
      </c>
      <c r="C62" s="137">
        <f>AVERAGE(B51:B62)</f>
        <v>3.336209798707537</v>
      </c>
      <c r="D62" s="88">
        <v>3.49</v>
      </c>
      <c r="E62" s="88">
        <v>3.276</v>
      </c>
      <c r="F62" s="88">
        <v>3.31</v>
      </c>
      <c r="G62" s="88">
        <v>3.55</v>
      </c>
      <c r="H62" s="88">
        <v>3.47</v>
      </c>
      <c r="I62" s="88">
        <v>3.31</v>
      </c>
      <c r="J62" s="88">
        <v>3.36</v>
      </c>
      <c r="K62" s="83"/>
      <c r="L62" s="88">
        <v>3.296</v>
      </c>
      <c r="M62" s="88">
        <v>3.54</v>
      </c>
      <c r="N62" s="88">
        <v>3.45</v>
      </c>
      <c r="O62" s="88">
        <v>3.48</v>
      </c>
      <c r="P62" s="88">
        <v>3.45</v>
      </c>
      <c r="Q62" s="83"/>
      <c r="R62" s="88">
        <v>3.48</v>
      </c>
      <c r="S62" s="88">
        <v>3.51</v>
      </c>
      <c r="T62" s="88">
        <v>3.29</v>
      </c>
      <c r="U62" s="88">
        <v>3.282</v>
      </c>
      <c r="V62" s="88">
        <v>3.29</v>
      </c>
      <c r="W62" s="88">
        <v>3.48</v>
      </c>
      <c r="X62" s="88">
        <v>3.36</v>
      </c>
      <c r="Y62" s="88">
        <v>3.44</v>
      </c>
      <c r="Z62" s="88">
        <v>3.46</v>
      </c>
      <c r="AA62" s="88">
        <v>3.27</v>
      </c>
      <c r="AB62" s="83"/>
      <c r="AC62" s="83"/>
      <c r="AD62" s="83"/>
      <c r="AE62" s="83"/>
      <c r="AF62" s="83"/>
    </row>
    <row r="63" ht="15" customHeight="1">
      <c r="A63" s="130">
        <v>40909</v>
      </c>
      <c r="B63" s="137">
        <f>(D63*('Milk production'!G66/'Milk production'!AF66))+(E63*('Milk production'!H66/'Milk production'!AF66))+(F63*('Milk production'!I66/'Milk production'!AF66))+(G63*('Milk production'!J66/'Milk production'!AF66))+(H63*('Milk production'!K66/'Milk production'!AF66))+(I63*('Milk production'!L66/'Milk production'!AF66))+(J63*('Milk production'!M66/'Milk production'!AF66))+(L63*('Milk production'!O66/'Milk production'!AF66))+(M63*('Milk production'!P66/'Milk production'!AF66))+(N63*('Milk production'!Q66/'Milk production'!AF66))+(O63*('Milk production'!R66/'Milk production'!AF66))+(P63*('Milk production'!S66/'Milk production'!AF66))+(R63*('Milk production'!U66/'Milk production'!AF66))+(S63*('Milk production'!V66/'Milk production'!AF66))+(T63*('Milk production'!W66/'Milk production'!AF66))+(U63*('Milk production'!X66/'Milk production'!AF66))+(V63*('Milk production'!Y66/'Milk production'!AF66))+(W63*('Milk production'!Z66/'Milk production'!AF66))+(X63*('Milk production'!AA66/'Milk production'!AF66))+(Y63*('Milk production'!AB66/'Milk production'!AF66))+(Z63*('Milk production'!AC66/'Milk production'!AF66))+(AA63*('Milk production'!AD66/'Milk production'!AF66))</f>
        <v>3.370488997229081</v>
      </c>
      <c r="C63" s="137">
        <f>AVERAGE(B52:B63)</f>
        <v>3.335932101054304</v>
      </c>
      <c r="D63" s="88">
        <v>3.45</v>
      </c>
      <c r="E63" s="88">
        <v>3.237</v>
      </c>
      <c r="F63" s="88">
        <v>3.27</v>
      </c>
      <c r="G63" s="88">
        <v>3.57</v>
      </c>
      <c r="H63" s="88">
        <v>3.39</v>
      </c>
      <c r="I63" s="88">
        <v>3.29</v>
      </c>
      <c r="J63" s="88">
        <v>3.25</v>
      </c>
      <c r="K63" s="83"/>
      <c r="L63" s="88">
        <v>3.275</v>
      </c>
      <c r="M63" s="88">
        <v>3.49</v>
      </c>
      <c r="N63" s="88">
        <v>3.41</v>
      </c>
      <c r="O63" s="88">
        <v>3.45</v>
      </c>
      <c r="P63" s="88">
        <v>3.42</v>
      </c>
      <c r="Q63" s="83"/>
      <c r="R63" s="88">
        <v>3.47</v>
      </c>
      <c r="S63" s="88">
        <v>3.5</v>
      </c>
      <c r="T63" s="88">
        <v>3.26</v>
      </c>
      <c r="U63" s="88">
        <v>3.244</v>
      </c>
      <c r="V63" s="88">
        <v>3.26</v>
      </c>
      <c r="W63" s="88">
        <v>3.42</v>
      </c>
      <c r="X63" s="88">
        <v>3.33</v>
      </c>
      <c r="Y63" s="88">
        <v>3.42</v>
      </c>
      <c r="Z63" s="88">
        <v>3.43</v>
      </c>
      <c r="AA63" s="88">
        <v>3.3</v>
      </c>
      <c r="AB63" s="83"/>
      <c r="AC63" s="83"/>
      <c r="AD63" s="83"/>
      <c r="AE63" s="83"/>
      <c r="AF63" s="83"/>
    </row>
    <row r="64" ht="15" customHeight="1">
      <c r="A64" s="130">
        <v>40940</v>
      </c>
      <c r="B64" s="137">
        <f>(D64*('Milk production'!G67/'Milk production'!AF67))+(E64*('Milk production'!H67/'Milk production'!AF67))+(F64*('Milk production'!I67/'Milk production'!AF67))+(G64*('Milk production'!J67/'Milk production'!AF67))+(H64*('Milk production'!K67/'Milk production'!AF67))+(I64*('Milk production'!L67/'Milk production'!AF67))+(J64*('Milk production'!M67/'Milk production'!AF67))+(L64*('Milk production'!O67/'Milk production'!AF67))+(M64*('Milk production'!P67/'Milk production'!AF67))+(N64*('Milk production'!Q67/'Milk production'!AF67))+(O64*('Milk production'!R67/'Milk production'!AF67))+(P64*('Milk production'!S67/'Milk production'!AF67))+(R64*('Milk production'!U67/'Milk production'!AF67))+(S64*('Milk production'!V67/'Milk production'!AF67))+(T64*('Milk production'!W67/'Milk production'!AF67))+(U64*('Milk production'!X67/'Milk production'!AF67))+(V64*('Milk production'!Y67/'Milk production'!AF67))+(W64*('Milk production'!Z67/'Milk production'!AF67))+(X64*('Milk production'!AA67/'Milk production'!AF67))+(Y64*('Milk production'!AB67/'Milk production'!AF67))+(Z64*('Milk production'!AC67/'Milk production'!AF67))+(AA64*('Milk production'!AD67/'Milk production'!AF67))</f>
        <v>3.38580799875667</v>
      </c>
      <c r="C64" s="137">
        <f>AVERAGE(B53:B64)</f>
        <v>3.33904957733453</v>
      </c>
      <c r="D64" s="88">
        <v>3.47</v>
      </c>
      <c r="E64" s="88">
        <v>3.282</v>
      </c>
      <c r="F64" s="88">
        <v>3.26</v>
      </c>
      <c r="G64" s="88">
        <v>3.6</v>
      </c>
      <c r="H64" s="88">
        <v>3.37</v>
      </c>
      <c r="I64" s="88">
        <v>3.29</v>
      </c>
      <c r="J64" s="88">
        <v>3.24</v>
      </c>
      <c r="K64" s="83"/>
      <c r="L64" s="88">
        <v>3.274</v>
      </c>
      <c r="M64" s="88">
        <v>3.51</v>
      </c>
      <c r="N64" s="88">
        <v>3.46</v>
      </c>
      <c r="O64" s="88">
        <v>3.45</v>
      </c>
      <c r="P64" s="88">
        <v>3.44</v>
      </c>
      <c r="Q64" s="83"/>
      <c r="R64" s="88">
        <v>3.48</v>
      </c>
      <c r="S64" s="88">
        <v>3.52</v>
      </c>
      <c r="T64" s="88">
        <v>3.26</v>
      </c>
      <c r="U64" s="88">
        <v>3.229</v>
      </c>
      <c r="V64" s="88">
        <v>3.26</v>
      </c>
      <c r="W64" s="88">
        <v>3.43</v>
      </c>
      <c r="X64" s="88">
        <v>3.34</v>
      </c>
      <c r="Y64" s="88">
        <v>3.41</v>
      </c>
      <c r="Z64" s="88">
        <v>3.44</v>
      </c>
      <c r="AA64" s="88">
        <v>3.34</v>
      </c>
      <c r="AB64" s="83"/>
      <c r="AC64" s="83"/>
      <c r="AD64" s="83"/>
      <c r="AE64" s="83"/>
      <c r="AF64" s="83"/>
    </row>
    <row r="65" ht="15" customHeight="1">
      <c r="A65" s="130">
        <v>40969</v>
      </c>
      <c r="B65" s="137">
        <f>(D65*('Milk production'!G68/'Milk production'!AF68))+(E65*('Milk production'!H68/'Milk production'!AF68))+(F65*('Milk production'!I68/'Milk production'!AF68))+(G65*('Milk production'!J68/'Milk production'!AF68))+(H65*('Milk production'!K68/'Milk production'!AF68))+(I65*('Milk production'!L68/'Milk production'!AF68))+(J65*('Milk production'!M68/'Milk production'!AF68))+(L65*('Milk production'!O68/'Milk production'!AF68))+(M65*('Milk production'!P68/'Milk production'!AF68))+(N65*('Milk production'!Q68/'Milk production'!AF68))+(O65*('Milk production'!R68/'Milk production'!AF68))+(P65*('Milk production'!S68/'Milk production'!AF68))+(R65*('Milk production'!U68/'Milk production'!AF68))+(S65*('Milk production'!V68/'Milk production'!AF68))+(T65*('Milk production'!W68/'Milk production'!AF68))+(U65*('Milk production'!X68/'Milk production'!AF68))+(V65*('Milk production'!Y68/'Milk production'!AF68))+(W65*('Milk production'!Z68/'Milk production'!AF68))+(X65*('Milk production'!AA68/'Milk production'!AF68))+(Y65*('Milk production'!AB68/'Milk production'!AF68))+(Z65*('Milk production'!AC68/'Milk production'!AF68))+(AA65*('Milk production'!AD68/'Milk production'!AF68))</f>
        <v>3.344526601621353</v>
      </c>
      <c r="C65" s="137">
        <f>AVERAGE(B54:B65)</f>
        <v>3.338820842375512</v>
      </c>
      <c r="D65" s="88">
        <v>3.41</v>
      </c>
      <c r="E65" s="88">
        <v>3.242</v>
      </c>
      <c r="F65" s="88">
        <v>3.24</v>
      </c>
      <c r="G65" s="88">
        <v>3.53</v>
      </c>
      <c r="H65" s="88">
        <v>3.39</v>
      </c>
      <c r="I65" s="88">
        <v>3.28</v>
      </c>
      <c r="J65" s="88">
        <v>3.22</v>
      </c>
      <c r="K65" s="83"/>
      <c r="L65" s="88">
        <v>3.232</v>
      </c>
      <c r="M65" s="88">
        <v>3.46</v>
      </c>
      <c r="N65" s="88">
        <v>3.38</v>
      </c>
      <c r="O65" s="88">
        <v>3.38</v>
      </c>
      <c r="P65" s="88">
        <v>3.39</v>
      </c>
      <c r="Q65" s="83"/>
      <c r="R65" s="88">
        <v>3.41</v>
      </c>
      <c r="S65" s="88">
        <v>3.51</v>
      </c>
      <c r="T65" s="88">
        <v>3.28</v>
      </c>
      <c r="U65" s="88">
        <v>3.218</v>
      </c>
      <c r="V65" s="88">
        <v>3.25</v>
      </c>
      <c r="W65" s="88">
        <v>3.39</v>
      </c>
      <c r="X65" s="88">
        <v>3.32</v>
      </c>
      <c r="Y65" s="88">
        <v>3.36</v>
      </c>
      <c r="Z65" s="88">
        <v>3.36</v>
      </c>
      <c r="AA65" s="88">
        <v>3.33</v>
      </c>
      <c r="AB65" s="83"/>
      <c r="AC65" s="83"/>
      <c r="AD65" s="83"/>
      <c r="AE65" s="83"/>
      <c r="AF65" s="83"/>
    </row>
    <row r="66" ht="15" customHeight="1">
      <c r="A66" s="130">
        <v>41000</v>
      </c>
      <c r="B66" s="137">
        <f>(D66*('Milk production'!G69/'Milk production'!AF69))+(E66*('Milk production'!H69/'Milk production'!AF69))+(F66*('Milk production'!I69/'Milk production'!AF69))+(G66*('Milk production'!J69/'Milk production'!AF69))+(H66*('Milk production'!K69/'Milk production'!AF69))+(I66*('Milk production'!L69/'Milk production'!AF69))+(J66*('Milk production'!M69/'Milk production'!AF69))+(L66*('Milk production'!O69/'Milk production'!AF69))+(M66*('Milk production'!P69/'Milk production'!AF69))+(N66*('Milk production'!Q69/'Milk production'!AF69))+(O66*('Milk production'!R69/'Milk production'!AF69))+(P66*('Milk production'!S69/'Milk production'!AF69))+(R66*('Milk production'!U69/'Milk production'!AF69))+(S66*('Milk production'!V69/'Milk production'!AF69))+(T66*('Milk production'!W69/'Milk production'!AF69))+(U66*('Milk production'!X69/'Milk production'!AF69))+(V66*('Milk production'!Y69/'Milk production'!AF69))+(W66*('Milk production'!Z69/'Milk production'!AF69))+(X66*('Milk production'!AA69/'Milk production'!AF69))+(Y66*('Milk production'!AB69/'Milk production'!AF69))+(Z66*('Milk production'!AC69/'Milk production'!AF69))+(AA66*('Milk production'!AD69/'Milk production'!AF69))</f>
        <v>3.344461113488796</v>
      </c>
      <c r="C66" s="137">
        <f>AVERAGE(B55:B66)</f>
        <v>3.342150096439616</v>
      </c>
      <c r="D66" s="88">
        <v>3.4</v>
      </c>
      <c r="E66" s="88">
        <v>3.271</v>
      </c>
      <c r="F66" s="88">
        <v>3.27</v>
      </c>
      <c r="G66" s="88">
        <v>3.52</v>
      </c>
      <c r="H66" s="88">
        <v>3.37</v>
      </c>
      <c r="I66" s="88">
        <v>3.24</v>
      </c>
      <c r="J66" s="88">
        <v>3.32</v>
      </c>
      <c r="K66" s="83"/>
      <c r="L66" s="88">
        <v>3.233</v>
      </c>
      <c r="M66" s="88">
        <v>3.46</v>
      </c>
      <c r="N66" s="88">
        <v>3.39</v>
      </c>
      <c r="O66" s="88">
        <v>3.36</v>
      </c>
      <c r="P66" s="88">
        <v>3.39</v>
      </c>
      <c r="Q66" s="83"/>
      <c r="R66" s="88">
        <v>3.37</v>
      </c>
      <c r="S66" s="88">
        <v>3.49</v>
      </c>
      <c r="T66" s="88">
        <v>3.27</v>
      </c>
      <c r="U66" s="88">
        <v>3.195</v>
      </c>
      <c r="V66" s="88">
        <v>3.24</v>
      </c>
      <c r="W66" s="88">
        <v>3.35</v>
      </c>
      <c r="X66" s="88">
        <v>3.31</v>
      </c>
      <c r="Y66" s="88">
        <v>3.34</v>
      </c>
      <c r="Z66" s="88">
        <v>3.34</v>
      </c>
      <c r="AA66" s="88">
        <v>3.25</v>
      </c>
      <c r="AB66" s="83"/>
      <c r="AC66" s="83"/>
      <c r="AD66" s="83"/>
      <c r="AE66" s="83"/>
      <c r="AF66" s="83"/>
    </row>
    <row r="67" ht="15" customHeight="1">
      <c r="A67" s="130">
        <v>41030</v>
      </c>
      <c r="B67" s="137">
        <f>(D67*('Milk production'!G70/'Milk production'!AF70))+(E67*('Milk production'!H70/'Milk production'!AF70))+(F67*('Milk production'!I70/'Milk production'!AF70))+(G67*('Milk production'!J70/'Milk production'!AF70))+(H67*('Milk production'!K70/'Milk production'!AF70))+(I67*('Milk production'!L70/'Milk production'!AF70))+(J67*('Milk production'!M70/'Milk production'!AF70))+(L67*('Milk production'!O70/'Milk production'!AF70))+(M67*('Milk production'!P70/'Milk production'!AF70))+(N67*('Milk production'!Q70/'Milk production'!AF70))+(O67*('Milk production'!R70/'Milk production'!AF70))+(P67*('Milk production'!S70/'Milk production'!AF70))+(R67*('Milk production'!U70/'Milk production'!AF70))+(S67*('Milk production'!V70/'Milk production'!AF70))+(T67*('Milk production'!W70/'Milk production'!AF70))+(U67*('Milk production'!X70/'Milk production'!AF70))+(V67*('Milk production'!Y70/'Milk production'!AF70))+(W67*('Milk production'!Z70/'Milk production'!AF70))+(X67*('Milk production'!AA70/'Milk production'!AF70))+(Y67*('Milk production'!AB70/'Milk production'!AF70))+(Z67*('Milk production'!AC70/'Milk production'!AF70))+(AA67*('Milk production'!AD70/'Milk production'!AF70))</f>
        <v>3.301493176895442</v>
      </c>
      <c r="C67" s="137">
        <f>AVERAGE(B56:B67)</f>
        <v>3.343377753731122</v>
      </c>
      <c r="D67" s="88">
        <v>3.35</v>
      </c>
      <c r="E67" s="88">
        <v>3.241</v>
      </c>
      <c r="F67" s="88">
        <v>3.24</v>
      </c>
      <c r="G67" s="88">
        <v>3.47</v>
      </c>
      <c r="H67" s="88">
        <v>3.31</v>
      </c>
      <c r="I67" s="88">
        <v>3.2</v>
      </c>
      <c r="J67" s="88">
        <v>3.34</v>
      </c>
      <c r="K67" s="83"/>
      <c r="L67" s="88">
        <v>3.218</v>
      </c>
      <c r="M67" s="88">
        <v>3.41</v>
      </c>
      <c r="N67" s="88">
        <v>3.37</v>
      </c>
      <c r="O67" s="88">
        <v>3.33</v>
      </c>
      <c r="P67" s="88">
        <v>3.36</v>
      </c>
      <c r="Q67" s="83"/>
      <c r="R67" s="88">
        <v>3.31</v>
      </c>
      <c r="S67" s="88">
        <v>3.47</v>
      </c>
      <c r="T67" s="88">
        <v>3.23</v>
      </c>
      <c r="U67" s="88">
        <v>3.183</v>
      </c>
      <c r="V67" s="88">
        <v>3.23</v>
      </c>
      <c r="W67" s="88">
        <v>3.3</v>
      </c>
      <c r="X67" s="88">
        <v>3.29</v>
      </c>
      <c r="Y67" s="88">
        <v>3.31</v>
      </c>
      <c r="Z67" s="88">
        <v>3.33</v>
      </c>
      <c r="AA67" s="88">
        <v>3.23</v>
      </c>
      <c r="AB67" s="83"/>
      <c r="AC67" s="83"/>
      <c r="AD67" s="83"/>
      <c r="AE67" s="83"/>
      <c r="AF67" s="83"/>
    </row>
    <row r="68" ht="15" customHeight="1">
      <c r="A68" s="130">
        <v>41061</v>
      </c>
      <c r="B68" s="137">
        <f>(D68*('Milk production'!G71/'Milk production'!AF71))+(E68*('Milk production'!H71/'Milk production'!AF71))+(F68*('Milk production'!I71/'Milk production'!AF71))+(G68*('Milk production'!J71/'Milk production'!AF71))+(H68*('Milk production'!K71/'Milk production'!AF71))+(I68*('Milk production'!L71/'Milk production'!AF71))+(J68*('Milk production'!M71/'Milk production'!AF71))+(L68*('Milk production'!O71/'Milk production'!AF71))+(M68*('Milk production'!P71/'Milk production'!AF71))+(N68*('Milk production'!Q71/'Milk production'!AF71))+(O68*('Milk production'!R71/'Milk production'!AF71))+(P68*('Milk production'!S71/'Milk production'!AF71))+(R68*('Milk production'!U71/'Milk production'!AF71))+(S68*('Milk production'!V71/'Milk production'!AF71))+(T68*('Milk production'!W71/'Milk production'!AF71))+(U68*('Milk production'!X71/'Milk production'!AF71))+(V68*('Milk production'!Y71/'Milk production'!AF71))+(W68*('Milk production'!Z71/'Milk production'!AF71))+(X68*('Milk production'!AA71/'Milk production'!AF71))+(Y68*('Milk production'!AB71/'Milk production'!AF71))+(Z68*('Milk production'!AC71/'Milk production'!AF71))+(AA68*('Milk production'!AD71/'Milk production'!AF71))</f>
        <v>3.273724128988473</v>
      </c>
      <c r="C68" s="137">
        <f>AVERAGE(B57:B68)</f>
        <v>3.343707553940981</v>
      </c>
      <c r="D68" s="88">
        <v>3.33</v>
      </c>
      <c r="E68" s="88">
        <v>3.187</v>
      </c>
      <c r="F68" s="88">
        <v>3.22</v>
      </c>
      <c r="G68" s="88">
        <v>3.45</v>
      </c>
      <c r="H68" s="88">
        <v>3.34</v>
      </c>
      <c r="I68" s="88">
        <v>3.19</v>
      </c>
      <c r="J68" s="88">
        <v>3.33</v>
      </c>
      <c r="K68" s="83"/>
      <c r="L68" s="88">
        <v>3.175</v>
      </c>
      <c r="M68" s="88">
        <v>3.39</v>
      </c>
      <c r="N68" s="88">
        <v>3.34</v>
      </c>
      <c r="O68" s="88">
        <v>3.3</v>
      </c>
      <c r="P68" s="88">
        <v>3.37</v>
      </c>
      <c r="Q68" s="83"/>
      <c r="R68" s="88">
        <v>3.3</v>
      </c>
      <c r="S68" s="88">
        <v>3.44</v>
      </c>
      <c r="T68" s="88">
        <v>3.19</v>
      </c>
      <c r="U68" s="88">
        <v>3.147</v>
      </c>
      <c r="V68" s="88">
        <v>3.21</v>
      </c>
      <c r="W68" s="88">
        <v>3.28</v>
      </c>
      <c r="X68" s="88">
        <v>3.27</v>
      </c>
      <c r="Y68" s="88">
        <v>3.28</v>
      </c>
      <c r="Z68" s="88">
        <v>3.28</v>
      </c>
      <c r="AA68" s="88">
        <v>3.29</v>
      </c>
      <c r="AB68" s="83"/>
      <c r="AC68" s="83"/>
      <c r="AD68" s="83"/>
      <c r="AE68" s="83"/>
      <c r="AF68" s="83"/>
    </row>
    <row r="69" ht="15" customHeight="1">
      <c r="A69" s="130">
        <v>41091</v>
      </c>
      <c r="B69" s="137">
        <f>(D69*('Milk production'!G72/'Milk production'!AF72))+(E69*('Milk production'!H72/'Milk production'!AF72))+(F69*('Milk production'!I72/'Milk production'!AF72))+(G69*('Milk production'!J72/'Milk production'!AF72))+(H69*('Milk production'!K72/'Milk production'!AF72))+(I69*('Milk production'!L72/'Milk production'!AF72))+(J69*('Milk production'!M72/'Milk production'!AF72))+(L69*('Milk production'!O72/'Milk production'!AF72))+(M69*('Milk production'!P72/'Milk production'!AF72))+(N69*('Milk production'!Q72/'Milk production'!AF72))+(O69*('Milk production'!R72/'Milk production'!AF72))+(P69*('Milk production'!S72/'Milk production'!AF72))+(R69*('Milk production'!U72/'Milk production'!AF72))+(S69*('Milk production'!V72/'Milk production'!AF72))+(T69*('Milk production'!W72/'Milk production'!AF72))+(U69*('Milk production'!X72/'Milk production'!AF72))+(V69*('Milk production'!Y72/'Milk production'!AF72))+(W69*('Milk production'!Z72/'Milk production'!AF72))+(X69*('Milk production'!AA72/'Milk production'!AF72))+(Y69*('Milk production'!AB72/'Milk production'!AF72))+(Z69*('Milk production'!AC72/'Milk production'!AF72))+(AA69*('Milk production'!AD72/'Milk production'!AF72))</f>
        <v>3.246522808706115</v>
      </c>
      <c r="C69" s="137">
        <f>AVERAGE(B58:B69)</f>
        <v>3.34169010004725</v>
      </c>
      <c r="D69" s="88">
        <v>3.31</v>
      </c>
      <c r="E69" s="88">
        <v>3.165</v>
      </c>
      <c r="F69" s="88">
        <v>3.2</v>
      </c>
      <c r="G69" s="88">
        <v>3.43</v>
      </c>
      <c r="H69" s="88">
        <v>3.3</v>
      </c>
      <c r="I69" s="88">
        <v>3.14</v>
      </c>
      <c r="J69" s="88">
        <v>3.25</v>
      </c>
      <c r="K69" s="83"/>
      <c r="L69" s="88">
        <v>3.184</v>
      </c>
      <c r="M69" s="88">
        <v>3.4</v>
      </c>
      <c r="N69" s="88">
        <v>3.32</v>
      </c>
      <c r="O69" s="88">
        <v>3.28</v>
      </c>
      <c r="P69" s="88">
        <v>3.35</v>
      </c>
      <c r="Q69" s="83"/>
      <c r="R69" s="88">
        <v>3.3</v>
      </c>
      <c r="S69" s="88">
        <v>3.42</v>
      </c>
      <c r="T69" s="88">
        <v>3.18</v>
      </c>
      <c r="U69" s="88">
        <v>3.129</v>
      </c>
      <c r="V69" s="88">
        <v>3.19</v>
      </c>
      <c r="W69" s="88">
        <v>3.25</v>
      </c>
      <c r="X69" s="88">
        <v>3.22</v>
      </c>
      <c r="Y69" s="88">
        <v>3.25</v>
      </c>
      <c r="Z69" s="88">
        <v>3.25</v>
      </c>
      <c r="AA69" s="88">
        <v>3.2</v>
      </c>
      <c r="AB69" s="83"/>
      <c r="AC69" s="83"/>
      <c r="AD69" s="83"/>
      <c r="AE69" s="83"/>
      <c r="AF69" s="83"/>
    </row>
    <row r="70" ht="15" customHeight="1">
      <c r="A70" s="130">
        <v>41122</v>
      </c>
      <c r="B70" s="137">
        <f>(D70*('Milk production'!G73/'Milk production'!AF73))+(E70*('Milk production'!H73/'Milk production'!AF73))+(F70*('Milk production'!I73/'Milk production'!AF73))+(G70*('Milk production'!J73/'Milk production'!AF73))+(H70*('Milk production'!K73/'Milk production'!AF73))+(I70*('Milk production'!L73/'Milk production'!AF73))+(J70*('Milk production'!M73/'Milk production'!AF73))+(L70*('Milk production'!O73/'Milk production'!AF73))+(M70*('Milk production'!P73/'Milk production'!AF73))+(N70*('Milk production'!Q73/'Milk production'!AF73))+(O70*('Milk production'!R73/'Milk production'!AF73))+(P70*('Milk production'!S73/'Milk production'!AF73))+(R70*('Milk production'!U73/'Milk production'!AF73))+(S70*('Milk production'!V73/'Milk production'!AF73))+(T70*('Milk production'!W73/'Milk production'!AF73))+(U70*('Milk production'!X73/'Milk production'!AF73))+(V70*('Milk production'!Y73/'Milk production'!AF73))+(W70*('Milk production'!Z73/'Milk production'!AF73))+(X70*('Milk production'!AA73/'Milk production'!AF73))+(Y70*('Milk production'!AB73/'Milk production'!AF73))+(Z70*('Milk production'!AC73/'Milk production'!AF73))+(AA70*('Milk production'!AD73/'Milk production'!AF73))</f>
        <v>3.266428054291859</v>
      </c>
      <c r="C70" s="137">
        <f>AVERAGE(B59:B70)</f>
        <v>3.340839299048157</v>
      </c>
      <c r="D70" s="88">
        <v>3.34</v>
      </c>
      <c r="E70" s="88">
        <v>3.166</v>
      </c>
      <c r="F70" s="88">
        <v>3.22</v>
      </c>
      <c r="G70" s="88">
        <v>3.44</v>
      </c>
      <c r="H70" s="88">
        <v>3.33</v>
      </c>
      <c r="I70" s="88">
        <v>3.19</v>
      </c>
      <c r="J70" s="88">
        <v>3.34</v>
      </c>
      <c r="K70" s="83"/>
      <c r="L70" s="88">
        <v>3.184</v>
      </c>
      <c r="M70" s="88">
        <v>3.42</v>
      </c>
      <c r="N70" s="88">
        <v>3.33</v>
      </c>
      <c r="O70" s="88">
        <v>3.31</v>
      </c>
      <c r="P70" s="88">
        <v>3.39</v>
      </c>
      <c r="Q70" s="83"/>
      <c r="R70" s="88">
        <v>3.32</v>
      </c>
      <c r="S70" s="88">
        <v>3.41</v>
      </c>
      <c r="T70" s="88">
        <v>3.19</v>
      </c>
      <c r="U70" s="88">
        <v>3.182</v>
      </c>
      <c r="V70" s="88">
        <v>3.2</v>
      </c>
      <c r="W70" s="88">
        <v>3.29</v>
      </c>
      <c r="X70" s="88">
        <v>3.27</v>
      </c>
      <c r="Y70" s="88">
        <v>3.28</v>
      </c>
      <c r="Z70" s="88">
        <v>3.29</v>
      </c>
      <c r="AA70" s="88">
        <v>3.25</v>
      </c>
      <c r="AB70" s="83"/>
      <c r="AC70" s="83"/>
      <c r="AD70" s="83"/>
      <c r="AE70" s="83"/>
      <c r="AF70" s="83"/>
    </row>
    <row r="71" ht="15" customHeight="1">
      <c r="A71" s="130">
        <v>41153</v>
      </c>
      <c r="B71" s="137">
        <f>(D71*('Milk production'!G74/'Milk production'!AF74))+(E71*('Milk production'!H74/'Milk production'!AF74))+(F71*('Milk production'!I74/'Milk production'!AF74))+(G71*('Milk production'!J74/'Milk production'!AF74))+(H71*('Milk production'!K74/'Milk production'!AF74))+(I71*('Milk production'!L74/'Milk production'!AF74))+(J71*('Milk production'!M74/'Milk production'!AF74))+(L71*('Milk production'!O74/'Milk production'!AF74))+(M71*('Milk production'!P74/'Milk production'!AF74))+(N71*('Milk production'!Q74/'Milk production'!AF74))+(O71*('Milk production'!R74/'Milk production'!AF74))+(P71*('Milk production'!S74/'Milk production'!AF74))+(R71*('Milk production'!U74/'Milk production'!AF74))+(S71*('Milk production'!V74/'Milk production'!AF74))+(T71*('Milk production'!W74/'Milk production'!AF74))+(U71*('Milk production'!X74/'Milk production'!AF74))+(V71*('Milk production'!Y74/'Milk production'!AF74))+(W71*('Milk production'!Z74/'Milk production'!AF74))+(X71*('Milk production'!AA74/'Milk production'!AF74))+(Y71*('Milk production'!AB74/'Milk production'!AF74))+(Z71*('Milk production'!AC74/'Milk production'!AF74))+(AA71*('Milk production'!AD74/'Milk production'!AF74))</f>
        <v>3.34265641161004</v>
      </c>
      <c r="C71" s="137">
        <f>AVERAGE(B60:B71)</f>
        <v>3.341485883615682</v>
      </c>
      <c r="D71" s="88">
        <v>3.41</v>
      </c>
      <c r="E71" s="88">
        <v>3.251</v>
      </c>
      <c r="F71" s="88">
        <v>3.29</v>
      </c>
      <c r="G71" s="88">
        <v>3.52</v>
      </c>
      <c r="H71" s="88">
        <v>3.4</v>
      </c>
      <c r="I71" s="88">
        <v>3.27</v>
      </c>
      <c r="J71" s="88">
        <v>3.53</v>
      </c>
      <c r="K71" s="83"/>
      <c r="L71" s="88">
        <v>3.214</v>
      </c>
      <c r="M71" s="88">
        <v>3.51</v>
      </c>
      <c r="N71" s="88">
        <v>3.42</v>
      </c>
      <c r="O71" s="88">
        <v>3.37</v>
      </c>
      <c r="P71" s="88">
        <v>3.47</v>
      </c>
      <c r="Q71" s="83"/>
      <c r="R71" s="88">
        <v>3.37</v>
      </c>
      <c r="S71" s="88">
        <v>3.47</v>
      </c>
      <c r="T71" s="88">
        <v>3.24</v>
      </c>
      <c r="U71" s="88">
        <v>3.231</v>
      </c>
      <c r="V71" s="88">
        <v>3.24</v>
      </c>
      <c r="W71" s="88">
        <v>3.31</v>
      </c>
      <c r="X71" s="88">
        <v>3.27</v>
      </c>
      <c r="Y71" s="88">
        <v>3.37</v>
      </c>
      <c r="Z71" s="88">
        <v>3.36</v>
      </c>
      <c r="AA71" s="88">
        <v>3.34</v>
      </c>
      <c r="AB71" s="83"/>
      <c r="AC71" s="83"/>
      <c r="AD71" s="83"/>
      <c r="AE71" s="83"/>
      <c r="AF71" s="83"/>
    </row>
    <row r="72" ht="15" customHeight="1">
      <c r="A72" s="130">
        <v>41183</v>
      </c>
      <c r="B72" s="137">
        <f>(D72*('Milk production'!G75/'Milk production'!AF75))+(E72*('Milk production'!H75/'Milk production'!AF75))+(F72*('Milk production'!I75/'Milk production'!AF75))+(G72*('Milk production'!J75/'Milk production'!AF75))+(H72*('Milk production'!K75/'Milk production'!AF75))+(I72*('Milk production'!L75/'Milk production'!AF75))+(J72*('Milk production'!M75/'Milk production'!AF75))+(L72*('Milk production'!O75/'Milk production'!AF75))+(M72*('Milk production'!P75/'Milk production'!AF75))+(N72*('Milk production'!Q75/'Milk production'!AF75))+(O72*('Milk production'!R75/'Milk production'!AF75))+(P72*('Milk production'!S75/'Milk production'!AF75))+(R72*('Milk production'!U75/'Milk production'!AF75))+(S72*('Milk production'!V75/'Milk production'!AF75))+(T72*('Milk production'!W75/'Milk production'!AF75))+(U72*('Milk production'!X75/'Milk production'!AF75))+(V72*('Milk production'!Y75/'Milk production'!AF75))+(W72*('Milk production'!Z75/'Milk production'!AF75))+(X72*('Milk production'!AA75/'Milk production'!AF75))+(Y72*('Milk production'!AB75/'Milk production'!AF75))+(Z72*('Milk production'!AC75/'Milk production'!AF75))+(AA72*('Milk production'!AD75/'Milk production'!AF75))</f>
        <v>3.406100415611447</v>
      </c>
      <c r="C72" s="137">
        <f>AVERAGE(B61:B72)</f>
        <v>3.342480690638823</v>
      </c>
      <c r="D72" s="88">
        <v>3.49</v>
      </c>
      <c r="E72" s="88">
        <v>3.274</v>
      </c>
      <c r="F72" s="88">
        <v>3.33</v>
      </c>
      <c r="G72" s="88">
        <v>3.6</v>
      </c>
      <c r="H72" s="88">
        <v>3.41</v>
      </c>
      <c r="I72" s="88">
        <v>3.33</v>
      </c>
      <c r="J72" s="88">
        <v>3.72</v>
      </c>
      <c r="K72" s="83"/>
      <c r="L72" s="88">
        <v>3.264</v>
      </c>
      <c r="M72" s="88">
        <v>3.56</v>
      </c>
      <c r="N72" s="88">
        <v>3.47</v>
      </c>
      <c r="O72" s="88">
        <v>3.47</v>
      </c>
      <c r="P72" s="88">
        <v>3.5</v>
      </c>
      <c r="Q72" s="83"/>
      <c r="R72" s="88">
        <v>3.44</v>
      </c>
      <c r="S72" s="88">
        <v>3.51</v>
      </c>
      <c r="T72" s="88">
        <v>3.31</v>
      </c>
      <c r="U72" s="88">
        <v>3.268</v>
      </c>
      <c r="V72" s="88">
        <v>3.27</v>
      </c>
      <c r="W72" s="88">
        <v>3.43</v>
      </c>
      <c r="X72" s="88">
        <v>3.31</v>
      </c>
      <c r="Y72" s="88">
        <v>3.43</v>
      </c>
      <c r="Z72" s="88">
        <v>3.43</v>
      </c>
      <c r="AA72" s="88">
        <v>3.34</v>
      </c>
      <c r="AB72" s="83"/>
      <c r="AC72" s="83"/>
      <c r="AD72" s="83"/>
      <c r="AE72" s="83"/>
      <c r="AF72" s="83"/>
    </row>
    <row r="73" ht="15" customHeight="1">
      <c r="A73" s="130">
        <v>41214</v>
      </c>
      <c r="B73" s="137">
        <f>(D73*('Milk production'!G76/'Milk production'!AF76))+(E73*('Milk production'!H76/'Milk production'!AF76))+(F73*('Milk production'!I76/'Milk production'!AF76))+(G73*('Milk production'!J76/'Milk production'!AF76))+(H73*('Milk production'!K76/'Milk production'!AF76))+(I73*('Milk production'!L76/'Milk production'!AF76))+(J73*('Milk production'!M76/'Milk production'!AF76))+(L73*('Milk production'!O76/'Milk production'!AF76))+(M73*('Milk production'!P76/'Milk production'!AF76))+(N73*('Milk production'!Q76/'Milk production'!AF76))+(O73*('Milk production'!R76/'Milk production'!AF76))+(P73*('Milk production'!S76/'Milk production'!AF76))+(R73*('Milk production'!U76/'Milk production'!AF76))+(S73*('Milk production'!V76/'Milk production'!AF76))+(T73*('Milk production'!W76/'Milk production'!AF76))+(U73*('Milk production'!X76/'Milk production'!AF76))+(V73*('Milk production'!Y76/'Milk production'!AF76))+(W73*('Milk production'!Z76/'Milk production'!AF76))+(X73*('Milk production'!AA76/'Milk production'!AF76))+(Y73*('Milk production'!AB76/'Milk production'!AF76))+(Z73*('Milk production'!AC76/'Milk production'!AF76))+(AA73*('Milk production'!AD76/'Milk production'!AF76))</f>
        <v>3.416794681644872</v>
      </c>
      <c r="C73" s="137">
        <f>AVERAGE(B62:B73)</f>
        <v>3.341830748755147</v>
      </c>
      <c r="D73" s="88">
        <v>3.5</v>
      </c>
      <c r="E73" s="88">
        <v>3.285</v>
      </c>
      <c r="F73" s="88">
        <v>3.34</v>
      </c>
      <c r="G73" s="88">
        <v>3.61</v>
      </c>
      <c r="H73" s="88">
        <v>3.39</v>
      </c>
      <c r="I73" s="88">
        <v>3.34</v>
      </c>
      <c r="J73" s="88">
        <v>3.61</v>
      </c>
      <c r="K73" s="83"/>
      <c r="L73" s="88">
        <v>3.292</v>
      </c>
      <c r="M73" s="88">
        <v>3.57</v>
      </c>
      <c r="N73" s="88">
        <v>3.46</v>
      </c>
      <c r="O73" s="88">
        <v>3.5</v>
      </c>
      <c r="P73" s="88">
        <v>3.47</v>
      </c>
      <c r="Q73" s="83"/>
      <c r="R73" s="88">
        <v>3.47</v>
      </c>
      <c r="S73" s="88">
        <v>3.51</v>
      </c>
      <c r="T73" s="88">
        <v>3.37</v>
      </c>
      <c r="U73" s="88">
        <v>3.284</v>
      </c>
      <c r="V73" s="88">
        <v>3.29</v>
      </c>
      <c r="W73" s="88">
        <v>3.46</v>
      </c>
      <c r="X73" s="88">
        <v>3.36</v>
      </c>
      <c r="Y73" s="88">
        <v>3.46</v>
      </c>
      <c r="Z73" s="88">
        <v>3.47</v>
      </c>
      <c r="AA73" s="88">
        <v>3.33</v>
      </c>
      <c r="AB73" s="83"/>
      <c r="AC73" s="83"/>
      <c r="AD73" s="83"/>
      <c r="AE73" s="83"/>
      <c r="AF73" s="83"/>
    </row>
    <row r="74" ht="15" customHeight="1">
      <c r="A74" s="130">
        <v>41244</v>
      </c>
      <c r="B74" s="137">
        <f>(D74*('Milk production'!G77/'Milk production'!AF77))+(E74*('Milk production'!H77/'Milk production'!AF77))+(F74*('Milk production'!I77/'Milk production'!AF77))+(G74*('Milk production'!J77/'Milk production'!AF77))+(H74*('Milk production'!K77/'Milk production'!AF77))+(I74*('Milk production'!L77/'Milk production'!AF77))+(J74*('Milk production'!M77/'Milk production'!AF77))+(L74*('Milk production'!O77/'Milk production'!AF77))+(M74*('Milk production'!P77/'Milk production'!AF77))+(N74*('Milk production'!Q77/'Milk production'!AF77))+(O74*('Milk production'!R77/'Milk production'!AF77))+(P74*('Milk production'!S77/'Milk production'!AF77))+(R74*('Milk production'!U77/'Milk production'!AF77))+(S74*('Milk production'!V77/'Milk production'!AF77))+(T74*('Milk production'!W77/'Milk production'!AF77))+(U74*('Milk production'!X77/'Milk production'!AF77))+(V74*('Milk production'!Y77/'Milk production'!AF77))+(W74*('Milk production'!Z77/'Milk production'!AF77))+(X74*('Milk production'!AA77/'Milk production'!AF77))+(Y74*('Milk production'!AB77/'Milk production'!AF77))+(Z74*('Milk production'!AC77/'Milk production'!AF77))+(AA74*('Milk production'!AD77/'Milk production'!AF77))</f>
        <v>3.402931352526996</v>
      </c>
      <c r="C74" s="137">
        <f>AVERAGE(B63:B74)</f>
        <v>3.341827978447595</v>
      </c>
      <c r="D74" s="88">
        <v>3.49</v>
      </c>
      <c r="E74" s="88">
        <v>3.263</v>
      </c>
      <c r="F74" s="88">
        <v>3.3</v>
      </c>
      <c r="G74" s="88">
        <v>3.6</v>
      </c>
      <c r="H74" s="88">
        <v>3.45</v>
      </c>
      <c r="I74" s="88">
        <v>3.32</v>
      </c>
      <c r="J74" s="88">
        <v>3.37</v>
      </c>
      <c r="K74" s="83"/>
      <c r="L74" s="88">
        <v>3.279</v>
      </c>
      <c r="M74" s="88">
        <v>3.56</v>
      </c>
      <c r="N74" s="88">
        <v>3.43</v>
      </c>
      <c r="O74" s="88">
        <v>3.49</v>
      </c>
      <c r="P74" s="88">
        <v>3.46</v>
      </c>
      <c r="Q74" s="83"/>
      <c r="R74" s="88">
        <v>3.49</v>
      </c>
      <c r="S74" s="88">
        <v>3.49</v>
      </c>
      <c r="T74" s="88">
        <v>3.34</v>
      </c>
      <c r="U74" s="88">
        <v>3.269</v>
      </c>
      <c r="V74" s="88">
        <v>3.29</v>
      </c>
      <c r="W74" s="88">
        <v>3.48</v>
      </c>
      <c r="X74" s="88">
        <v>3.34</v>
      </c>
      <c r="Y74" s="88">
        <v>3.48</v>
      </c>
      <c r="Z74" s="88">
        <v>3.47</v>
      </c>
      <c r="AA74" s="88">
        <v>3.4</v>
      </c>
      <c r="AB74" s="83"/>
      <c r="AC74" s="83"/>
      <c r="AD74" s="83"/>
      <c r="AE74" s="83"/>
      <c r="AF74" s="83"/>
    </row>
    <row r="75" ht="15" customHeight="1">
      <c r="A75" s="130">
        <v>41275</v>
      </c>
      <c r="B75" s="137">
        <f>(D75*('Milk production'!G78/'Milk production'!AF78))+(E75*('Milk production'!H78/'Milk production'!AF78))+(F75*('Milk production'!I78/'Milk production'!AF78))+(G75*('Milk production'!J78/'Milk production'!AF78))+(H75*('Milk production'!K78/'Milk production'!AF78))+(I75*('Milk production'!L78/'Milk production'!AF78))+(J75*('Milk production'!M78/'Milk production'!AF78))+(L75*('Milk production'!O78/'Milk production'!AF78))+(M75*('Milk production'!P78/'Milk production'!AF78))+(N75*('Milk production'!Q78/'Milk production'!AF78))+(O75*('Milk production'!R78/'Milk production'!AF78))+(P75*('Milk production'!S78/'Milk production'!AF78))+(R75*('Milk production'!U78/'Milk production'!AF78))+(S75*('Milk production'!V78/'Milk production'!AF78))+(T75*('Milk production'!W78/'Milk production'!AF78))+(U75*('Milk production'!X78/'Milk production'!AF78))+(V75*('Milk production'!Y78/'Milk production'!AF78))+(W75*('Milk production'!Z78/'Milk production'!AF78))+(X75*('Milk production'!AA78/'Milk production'!AF78))+(Y75*('Milk production'!AB78/'Milk production'!AF78))+(Z75*('Milk production'!AC78/'Milk production'!AF78))+(AA75*('Milk production'!AD78/'Milk production'!AF78))</f>
        <v>3.355662235350113</v>
      </c>
      <c r="C75" s="137">
        <f>AVERAGE(B64:B75)</f>
        <v>3.340592414957681</v>
      </c>
      <c r="D75" s="88">
        <v>3.45</v>
      </c>
      <c r="E75" s="88">
        <v>3.19</v>
      </c>
      <c r="F75" s="88">
        <v>3.23</v>
      </c>
      <c r="G75" s="88">
        <v>3.57</v>
      </c>
      <c r="H75" s="88">
        <v>3.39</v>
      </c>
      <c r="I75" s="88">
        <v>3.27</v>
      </c>
      <c r="J75" s="88">
        <v>3.26</v>
      </c>
      <c r="K75" s="83"/>
      <c r="L75" s="88">
        <v>3.25</v>
      </c>
      <c r="M75" s="88">
        <v>3.49</v>
      </c>
      <c r="N75" s="88">
        <v>3.39</v>
      </c>
      <c r="O75" s="88">
        <v>3.43</v>
      </c>
      <c r="P75" s="88">
        <v>3.42</v>
      </c>
      <c r="Q75" s="137">
        <v>3.356666666666667</v>
      </c>
      <c r="R75" s="88">
        <v>3.46</v>
      </c>
      <c r="S75" s="88">
        <v>3.47</v>
      </c>
      <c r="T75" s="88">
        <v>3.3</v>
      </c>
      <c r="U75" s="88">
        <v>3.32</v>
      </c>
      <c r="V75" s="88">
        <v>3.29</v>
      </c>
      <c r="W75" s="88">
        <v>3.46</v>
      </c>
      <c r="X75" s="88">
        <v>3.34</v>
      </c>
      <c r="Y75" s="88">
        <v>3.43</v>
      </c>
      <c r="Z75" s="88">
        <v>3.43</v>
      </c>
      <c r="AA75" s="88">
        <v>3.36</v>
      </c>
      <c r="AB75" s="83"/>
      <c r="AC75" s="83"/>
      <c r="AD75" s="83"/>
      <c r="AE75" s="83"/>
      <c r="AF75" s="83"/>
    </row>
    <row r="76" ht="15" customHeight="1">
      <c r="A76" s="130">
        <v>41306</v>
      </c>
      <c r="B76" s="137">
        <f>(D76*('Milk production'!G79/'Milk production'!AF79))+(E76*('Milk production'!H79/'Milk production'!AF79))+(F76*('Milk production'!I79/'Milk production'!AF79))+(G76*('Milk production'!J79/'Milk production'!AF79))+(H76*('Milk production'!K79/'Milk production'!AF79))+(I76*('Milk production'!L79/'Milk production'!AF79))+(J76*('Milk production'!M79/'Milk production'!AF79))+(L76*('Milk production'!O79/'Milk production'!AF79))+(M76*('Milk production'!P79/'Milk production'!AF79))+(N76*('Milk production'!Q79/'Milk production'!AF79))+(O76*('Milk production'!R79/'Milk production'!AF79))+(P76*('Milk production'!S79/'Milk production'!AF79))+(R76*('Milk production'!U79/'Milk production'!AF79))+(S76*('Milk production'!V79/'Milk production'!AF79))+(T76*('Milk production'!W79/'Milk production'!AF79))+(U76*('Milk production'!X79/'Milk production'!AF79))+(V76*('Milk production'!Y79/'Milk production'!AF79))+(W76*('Milk production'!Z79/'Milk production'!AF79))+(X76*('Milk production'!AA79/'Milk production'!AF79))+(Y76*('Milk production'!AB79/'Milk production'!AF79))+(Z76*('Milk production'!AC79/'Milk production'!AF79))+(AA76*('Milk production'!AD79/'Milk production'!AF79))</f>
        <v>3.349441439272464</v>
      </c>
      <c r="C76" s="137">
        <f>AVERAGE(B65:B76)</f>
        <v>3.337561868333997</v>
      </c>
      <c r="D76" s="88">
        <v>3.45</v>
      </c>
      <c r="E76" s="88">
        <v>3.2</v>
      </c>
      <c r="F76" s="88">
        <v>3.23</v>
      </c>
      <c r="G76" s="88">
        <v>3.53</v>
      </c>
      <c r="H76" s="88">
        <v>3.37</v>
      </c>
      <c r="I76" s="88">
        <v>3.27</v>
      </c>
      <c r="J76" s="88">
        <v>3.25</v>
      </c>
      <c r="K76" s="83"/>
      <c r="L76" s="88">
        <v>3.24</v>
      </c>
      <c r="M76" s="88">
        <v>3.49</v>
      </c>
      <c r="N76" s="88">
        <v>3.4</v>
      </c>
      <c r="O76" s="88">
        <v>3.43</v>
      </c>
      <c r="P76" s="88">
        <v>3.41</v>
      </c>
      <c r="Q76" s="137">
        <v>3.316666666666666</v>
      </c>
      <c r="R76" s="88">
        <v>3.45</v>
      </c>
      <c r="S76" s="88">
        <v>3.45</v>
      </c>
      <c r="T76" s="88">
        <v>3.29</v>
      </c>
      <c r="U76" s="88">
        <v>3.24</v>
      </c>
      <c r="V76" s="88">
        <v>3.27</v>
      </c>
      <c r="W76" s="88">
        <v>3.43</v>
      </c>
      <c r="X76" s="88">
        <v>3.31</v>
      </c>
      <c r="Y76" s="88">
        <v>3.43</v>
      </c>
      <c r="Z76" s="88">
        <v>3.43</v>
      </c>
      <c r="AA76" s="88">
        <v>3.29</v>
      </c>
      <c r="AB76" s="83"/>
      <c r="AC76" s="83"/>
      <c r="AD76" s="83"/>
      <c r="AE76" s="83"/>
      <c r="AF76" s="83"/>
    </row>
    <row r="77" ht="15" customHeight="1">
      <c r="A77" s="130">
        <v>41334</v>
      </c>
      <c r="B77" s="137">
        <f>(D77*('Milk production'!G80/'Milk production'!AF80))+(E77*('Milk production'!H80/'Milk production'!AF80))+(F77*('Milk production'!I80/'Milk production'!AF80))+(G77*('Milk production'!J80/'Milk production'!AF80))+(H77*('Milk production'!K80/'Milk production'!AF80))+(I77*('Milk production'!L80/'Milk production'!AF80))+(J77*('Milk production'!M80/'Milk production'!AF80))+(L77*('Milk production'!O80/'Milk production'!AF80))+(M77*('Milk production'!P80/'Milk production'!AF80))+(N77*('Milk production'!Q80/'Milk production'!AF80))+(O77*('Milk production'!R80/'Milk production'!AF80))+(P77*('Milk production'!S80/'Milk production'!AF80))+(R77*('Milk production'!U80/'Milk production'!AF80))+(S77*('Milk production'!V80/'Milk production'!AF80))+(T77*('Milk production'!W80/'Milk production'!AF80))+(U77*('Milk production'!X80/'Milk production'!AF80))+(V77*('Milk production'!Y80/'Milk production'!AF80))+(W77*('Milk production'!Z80/'Milk production'!AF80))+(X77*('Milk production'!AA80/'Milk production'!AF80))+(Y77*('Milk production'!AB80/'Milk production'!AF80))+(Z77*('Milk production'!AC80/'Milk production'!AF80))+(AA77*('Milk production'!AD80/'Milk production'!AF80))</f>
        <v>3.345990235052473</v>
      </c>
      <c r="C77" s="137">
        <f>AVERAGE(B66:B77)</f>
        <v>3.337683837786591</v>
      </c>
      <c r="D77" s="88">
        <v>3.44</v>
      </c>
      <c r="E77" s="88">
        <v>3.2</v>
      </c>
      <c r="F77" s="88">
        <v>3.23</v>
      </c>
      <c r="G77" s="88">
        <v>3.53</v>
      </c>
      <c r="H77" s="88">
        <v>3.38</v>
      </c>
      <c r="I77" s="88">
        <v>3.29</v>
      </c>
      <c r="J77" s="88">
        <v>3.18</v>
      </c>
      <c r="K77" s="83"/>
      <c r="L77" s="88">
        <v>3.24</v>
      </c>
      <c r="M77" s="88">
        <v>3.51</v>
      </c>
      <c r="N77" s="88">
        <v>3.39</v>
      </c>
      <c r="O77" s="88">
        <v>3.41</v>
      </c>
      <c r="P77" s="88">
        <v>3.42</v>
      </c>
      <c r="Q77" s="137">
        <v>3.323333333333333</v>
      </c>
      <c r="R77" s="88">
        <v>3.45</v>
      </c>
      <c r="S77" s="88">
        <v>3.46</v>
      </c>
      <c r="T77" s="88">
        <v>3.31</v>
      </c>
      <c r="U77" s="88">
        <v>3.28</v>
      </c>
      <c r="V77" s="88">
        <v>3.27</v>
      </c>
      <c r="W77" s="88">
        <v>3.41</v>
      </c>
      <c r="X77" s="88">
        <v>3.32</v>
      </c>
      <c r="Y77" s="88">
        <v>3.41</v>
      </c>
      <c r="Z77" s="88">
        <v>3.4</v>
      </c>
      <c r="AA77" s="88">
        <v>3.33</v>
      </c>
      <c r="AB77" s="83"/>
      <c r="AC77" s="83"/>
      <c r="AD77" s="83"/>
      <c r="AE77" s="83"/>
      <c r="AF77" s="83"/>
    </row>
    <row r="78" ht="15" customHeight="1">
      <c r="A78" s="130">
        <v>41365</v>
      </c>
      <c r="B78" s="137">
        <f>(D78*('Milk production'!G81/'Milk production'!AF81))+(E78*('Milk production'!H81/'Milk production'!AF81))+(F78*('Milk production'!I81/'Milk production'!AF81))+(G78*('Milk production'!J81/'Milk production'!AF81))+(H78*('Milk production'!K81/'Milk production'!AF81))+(I78*('Milk production'!L81/'Milk production'!AF81))+(J78*('Milk production'!M81/'Milk production'!AF81))+(L78*('Milk production'!O81/'Milk production'!AF81))+(M78*('Milk production'!P81/'Milk production'!AF81))+(N78*('Milk production'!Q81/'Milk production'!AF81))+(O78*('Milk production'!R81/'Milk production'!AF81))+(P78*('Milk production'!S81/'Milk production'!AF81))+(R78*('Milk production'!U81/'Milk production'!AF81))+(S78*('Milk production'!V81/'Milk production'!AF81))+(T78*('Milk production'!W81/'Milk production'!AF81))+(U78*('Milk production'!X81/'Milk production'!AF81))+(V78*('Milk production'!Y81/'Milk production'!AF81))+(W78*('Milk production'!Z81/'Milk production'!AF81))+(X78*('Milk production'!AA81/'Milk production'!AF81))+(Y78*('Milk production'!AB81/'Milk production'!AF81))+(Z78*('Milk production'!AC81/'Milk production'!AF81))+(AA78*('Milk production'!AD81/'Milk production'!AF81))</f>
        <v>3.31556931880627</v>
      </c>
      <c r="C78" s="137">
        <f>AVERAGE(B67:B78)</f>
        <v>3.335276188229714</v>
      </c>
      <c r="D78" s="88">
        <v>3.39</v>
      </c>
      <c r="E78" s="88">
        <v>3.21</v>
      </c>
      <c r="F78" s="88">
        <v>3.21</v>
      </c>
      <c r="G78" s="88">
        <v>3.47</v>
      </c>
      <c r="H78" s="88">
        <v>3.36</v>
      </c>
      <c r="I78" s="88">
        <v>3.24</v>
      </c>
      <c r="J78" s="88">
        <v>3.19</v>
      </c>
      <c r="K78" s="83"/>
      <c r="L78" s="88">
        <v>3.23</v>
      </c>
      <c r="M78" s="88">
        <v>3.47</v>
      </c>
      <c r="N78" s="88">
        <v>3.37</v>
      </c>
      <c r="O78" s="88">
        <v>3.37</v>
      </c>
      <c r="P78" s="88">
        <v>3.41</v>
      </c>
      <c r="Q78" s="137">
        <v>3.263333333333333</v>
      </c>
      <c r="R78" s="88">
        <v>3.41</v>
      </c>
      <c r="S78" s="88">
        <v>3.46</v>
      </c>
      <c r="T78" s="88">
        <v>3.28</v>
      </c>
      <c r="U78" s="88">
        <v>3.24</v>
      </c>
      <c r="V78" s="88">
        <v>3.27</v>
      </c>
      <c r="W78" s="88">
        <v>3.38</v>
      </c>
      <c r="X78" s="88">
        <v>3.29</v>
      </c>
      <c r="Y78" s="88">
        <v>3.38</v>
      </c>
      <c r="Z78" s="88">
        <v>3.37</v>
      </c>
      <c r="AA78" s="88">
        <v>3.33</v>
      </c>
      <c r="AB78" s="83"/>
      <c r="AC78" s="83"/>
      <c r="AD78" s="83"/>
      <c r="AE78" s="83"/>
      <c r="AF78" s="83"/>
    </row>
    <row r="79" ht="15" customHeight="1">
      <c r="A79" s="130">
        <v>41395</v>
      </c>
      <c r="B79" s="137">
        <f>(D79*('Milk production'!G82/'Milk production'!AF82))+(E79*('Milk production'!H82/'Milk production'!AF82))+(F79*('Milk production'!I82/'Milk production'!AF82))+(G79*('Milk production'!J82/'Milk production'!AF82))+(H79*('Milk production'!K82/'Milk production'!AF82))+(I79*('Milk production'!L82/'Milk production'!AF82))+(J79*('Milk production'!M82/'Milk production'!AF82))+(L79*('Milk production'!O82/'Milk production'!AF82))+(M79*('Milk production'!P82/'Milk production'!AF82))+(N79*('Milk production'!Q82/'Milk production'!AF82))+(O79*('Milk production'!R82/'Milk production'!AF82))+(P79*('Milk production'!S82/'Milk production'!AF82))+(R79*('Milk production'!U82/'Milk production'!AF82))+(S79*('Milk production'!V82/'Milk production'!AF82))+(T79*('Milk production'!W82/'Milk production'!AF82))+(U79*('Milk production'!X82/'Milk production'!AF82))+(V79*('Milk production'!Y82/'Milk production'!AF82))+(W79*('Milk production'!Z82/'Milk production'!AF82))+(X79*('Milk production'!AA82/'Milk production'!AF82))+(Y79*('Milk production'!AB82/'Milk production'!AF82))+(Z79*('Milk production'!AC82/'Milk production'!AF82))+(AA79*('Milk production'!AD82/'Milk production'!AF82))</f>
        <v>3.291345052210255</v>
      </c>
      <c r="C79" s="137">
        <f>AVERAGE(B68:B79)</f>
        <v>3.334430511172615</v>
      </c>
      <c r="D79" s="88">
        <v>3.34</v>
      </c>
      <c r="E79" s="88">
        <v>3.2</v>
      </c>
      <c r="F79" s="88">
        <v>3.22</v>
      </c>
      <c r="G79" s="88">
        <v>3.46</v>
      </c>
      <c r="H79" s="88">
        <v>3.33</v>
      </c>
      <c r="I79" s="88">
        <v>3.18</v>
      </c>
      <c r="J79" s="88">
        <v>3.32</v>
      </c>
      <c r="K79" s="83"/>
      <c r="L79" s="88">
        <v>3.22</v>
      </c>
      <c r="M79" s="88">
        <v>3.4</v>
      </c>
      <c r="N79" s="88">
        <v>3.38</v>
      </c>
      <c r="O79" s="88">
        <v>3.37</v>
      </c>
      <c r="P79" s="88">
        <v>3.4</v>
      </c>
      <c r="Q79" s="137">
        <v>3.203333333333333</v>
      </c>
      <c r="R79" s="88">
        <v>3.34</v>
      </c>
      <c r="S79" s="88">
        <v>3.41</v>
      </c>
      <c r="T79" s="88">
        <v>3.26</v>
      </c>
      <c r="U79" s="88">
        <v>3.19</v>
      </c>
      <c r="V79" s="88">
        <v>3.26</v>
      </c>
      <c r="W79" s="88">
        <v>3.29</v>
      </c>
      <c r="X79" s="88">
        <v>3.27</v>
      </c>
      <c r="Y79" s="88">
        <v>3.32</v>
      </c>
      <c r="Z79" s="88">
        <v>3.31</v>
      </c>
      <c r="AA79" s="88">
        <v>3.24</v>
      </c>
      <c r="AB79" s="83"/>
      <c r="AC79" s="83"/>
      <c r="AD79" s="83"/>
      <c r="AE79" s="83"/>
      <c r="AF79" s="83"/>
    </row>
    <row r="80" ht="15" customHeight="1">
      <c r="A80" s="130">
        <v>41426</v>
      </c>
      <c r="B80" s="137">
        <f>(D80*('Milk production'!G83/'Milk production'!AF83))+(E80*('Milk production'!H83/'Milk production'!AF83))+(F80*('Milk production'!I83/'Milk production'!AF83))+(G80*('Milk production'!J83/'Milk production'!AF83))+(H80*('Milk production'!K83/'Milk production'!AF83))+(I80*('Milk production'!L83/'Milk production'!AF83))+(J80*('Milk production'!M83/'Milk production'!AF83))+(L80*('Milk production'!O83/'Milk production'!AF83))+(M80*('Milk production'!P83/'Milk production'!AF83))+(N80*('Milk production'!Q83/'Milk production'!AF83))+(O80*('Milk production'!R83/'Milk production'!AF83))+(P80*('Milk production'!S83/'Milk production'!AF83))+(R80*('Milk production'!U83/'Milk production'!AF83))+(S80*('Milk production'!V83/'Milk production'!AF83))+(T80*('Milk production'!W83/'Milk production'!AF83))+(U80*('Milk production'!X83/'Milk production'!AF83))+(V80*('Milk production'!Y83/'Milk production'!AF83))+(W80*('Milk production'!Z83/'Milk production'!AF83))+(X80*('Milk production'!AA83/'Milk production'!AF83))+(Y80*('Milk production'!AB83/'Milk production'!AF83))+(Z80*('Milk production'!AC83/'Milk production'!AF83))+(AA80*('Milk production'!AD83/'Milk production'!AF83))</f>
        <v>3.265832825626224</v>
      </c>
      <c r="C80" s="137">
        <f>AVERAGE(B69:B80)</f>
        <v>3.333772902559094</v>
      </c>
      <c r="D80" s="88">
        <v>3.32</v>
      </c>
      <c r="E80" s="88">
        <v>3.17</v>
      </c>
      <c r="F80" s="88">
        <v>3.21</v>
      </c>
      <c r="G80" s="88">
        <v>3.45</v>
      </c>
      <c r="H80" s="88">
        <v>3.35</v>
      </c>
      <c r="I80" s="88">
        <v>3.14</v>
      </c>
      <c r="J80" s="88">
        <v>3.36</v>
      </c>
      <c r="K80" s="83"/>
      <c r="L80" s="88">
        <v>3.2</v>
      </c>
      <c r="M80" s="88">
        <v>3.37</v>
      </c>
      <c r="N80" s="88">
        <v>3.35</v>
      </c>
      <c r="O80" s="88">
        <v>3.32</v>
      </c>
      <c r="P80" s="88">
        <v>3.4</v>
      </c>
      <c r="Q80" s="137">
        <v>3.216666666666666</v>
      </c>
      <c r="R80" s="88">
        <v>3.28</v>
      </c>
      <c r="S80" s="88">
        <v>3.35</v>
      </c>
      <c r="T80" s="88">
        <v>3.23</v>
      </c>
      <c r="U80" s="88">
        <v>3.15</v>
      </c>
      <c r="V80" s="88">
        <v>3.23</v>
      </c>
      <c r="W80" s="88">
        <v>3.22</v>
      </c>
      <c r="X80" s="88">
        <v>3.26</v>
      </c>
      <c r="Y80" s="88">
        <v>3.29</v>
      </c>
      <c r="Z80" s="88">
        <v>3.28</v>
      </c>
      <c r="AA80" s="88">
        <v>3.3</v>
      </c>
      <c r="AB80" s="83"/>
      <c r="AC80" s="83"/>
      <c r="AD80" s="83"/>
      <c r="AE80" s="83"/>
      <c r="AF80" s="83"/>
    </row>
    <row r="81" ht="15" customHeight="1">
      <c r="A81" s="130">
        <v>41456</v>
      </c>
      <c r="B81" s="137">
        <f>(D81*('Milk production'!G84/'Milk production'!AF84))+(E81*('Milk production'!H84/'Milk production'!AF84))+(F81*('Milk production'!I84/'Milk production'!AF84))+(G81*('Milk production'!J84/'Milk production'!AF84))+(H81*('Milk production'!K84/'Milk production'!AF84))+(I81*('Milk production'!L84/'Milk production'!AF84))+(J81*('Milk production'!M84/'Milk production'!AF84))+(L81*('Milk production'!O84/'Milk production'!AF84))+(M81*('Milk production'!P84/'Milk production'!AF84))+(N81*('Milk production'!Q84/'Milk production'!AF84))+(O81*('Milk production'!R84/'Milk production'!AF84))+(P81*('Milk production'!S84/'Milk production'!AF84))+(R81*('Milk production'!U84/'Milk production'!AF84))+(S81*('Milk production'!V84/'Milk production'!AF84))+(T81*('Milk production'!W84/'Milk production'!AF84))+(U81*('Milk production'!X84/'Milk production'!AF84))+(V81*('Milk production'!Y84/'Milk production'!AF84))+(W81*('Milk production'!Z84/'Milk production'!AF84))+(X81*('Milk production'!AA84/'Milk production'!AF84))+(Y81*('Milk production'!AB84/'Milk production'!AF84))+(Z81*('Milk production'!AC84/'Milk production'!AF84))+(AA81*('Milk production'!AD84/'Milk production'!AF84))</f>
        <v>3.237273720492047</v>
      </c>
      <c r="C81" s="137">
        <f>AVERAGE(B70:B81)</f>
        <v>3.333002145207922</v>
      </c>
      <c r="D81" s="88">
        <v>3.3</v>
      </c>
      <c r="E81" s="88">
        <v>3.11</v>
      </c>
      <c r="F81" s="88">
        <v>3.19</v>
      </c>
      <c r="G81" s="88">
        <v>3.44</v>
      </c>
      <c r="H81" s="88">
        <v>3.31</v>
      </c>
      <c r="I81" s="88">
        <v>3.15</v>
      </c>
      <c r="J81" s="88">
        <v>3.31</v>
      </c>
      <c r="K81" s="83"/>
      <c r="L81" s="88">
        <v>3.14</v>
      </c>
      <c r="M81" s="88">
        <v>3.37</v>
      </c>
      <c r="N81" s="88">
        <v>3.3</v>
      </c>
      <c r="O81" s="88">
        <v>3.31</v>
      </c>
      <c r="P81" s="88">
        <v>3.39</v>
      </c>
      <c r="Q81" s="137">
        <v>3.193333333333333</v>
      </c>
      <c r="R81" s="88">
        <v>3.29</v>
      </c>
      <c r="S81" s="88">
        <v>3.35</v>
      </c>
      <c r="T81" s="88">
        <v>3.17</v>
      </c>
      <c r="U81" s="88">
        <v>3.12</v>
      </c>
      <c r="V81" s="88">
        <v>3.21</v>
      </c>
      <c r="W81" s="88">
        <v>3.22</v>
      </c>
      <c r="X81" s="88">
        <v>3.24</v>
      </c>
      <c r="Y81" s="88">
        <v>3.25</v>
      </c>
      <c r="Z81" s="88">
        <v>3.25</v>
      </c>
      <c r="AA81" s="88">
        <v>3.3</v>
      </c>
      <c r="AB81" s="83"/>
      <c r="AC81" s="83"/>
      <c r="AD81" s="83"/>
      <c r="AE81" s="83"/>
      <c r="AF81" s="83"/>
    </row>
    <row r="82" ht="15" customHeight="1">
      <c r="A82" s="130">
        <v>41487</v>
      </c>
      <c r="B82" s="137">
        <f>(D82*('Milk production'!G85/'Milk production'!AF85))+(E82*('Milk production'!H85/'Milk production'!AF85))+(F82*('Milk production'!I85/'Milk production'!AF85))+(G82*('Milk production'!J85/'Milk production'!AF85))+(H82*('Milk production'!K85/'Milk production'!AF85))+(I82*('Milk production'!L85/'Milk production'!AF85))+(J82*('Milk production'!M85/'Milk production'!AF85))+(L82*('Milk production'!O85/'Milk production'!AF85))+(M82*('Milk production'!P85/'Milk production'!AF85))+(N82*('Milk production'!Q85/'Milk production'!AF85))+(O82*('Milk production'!R85/'Milk production'!AF85))+(P82*('Milk production'!S85/'Milk production'!AF85))+(R82*('Milk production'!U85/'Milk production'!AF85))+(S82*('Milk production'!V85/'Milk production'!AF85))+(T82*('Milk production'!W85/'Milk production'!AF85))+(U82*('Milk production'!X85/'Milk production'!AF85))+(V82*('Milk production'!Y85/'Milk production'!AF85))+(W82*('Milk production'!Z85/'Milk production'!AF85))+(X82*('Milk production'!AA85/'Milk production'!AF85))+(Y82*('Milk production'!AB85/'Milk production'!AF85))+(Z82*('Milk production'!AC85/'Milk production'!AF85))+(AA82*('Milk production'!AD85/'Milk production'!AF85))</f>
        <v>3.250225186229476</v>
      </c>
      <c r="C82" s="137">
        <f>AVERAGE(B71:B82)</f>
        <v>3.331651906202723</v>
      </c>
      <c r="D82" s="88">
        <v>3.31</v>
      </c>
      <c r="E82" s="88">
        <v>3.12</v>
      </c>
      <c r="F82" s="88">
        <v>3.23</v>
      </c>
      <c r="G82" s="88">
        <v>3.46</v>
      </c>
      <c r="H82" s="88">
        <v>3.3</v>
      </c>
      <c r="I82" s="88">
        <v>3.16</v>
      </c>
      <c r="J82" s="88">
        <v>3.39</v>
      </c>
      <c r="K82" s="83"/>
      <c r="L82" s="88">
        <v>3.15</v>
      </c>
      <c r="M82" s="88">
        <v>3.41</v>
      </c>
      <c r="N82" s="88">
        <v>3.31</v>
      </c>
      <c r="O82" s="88">
        <v>3.3</v>
      </c>
      <c r="P82" s="88">
        <v>3.4</v>
      </c>
      <c r="Q82" s="137">
        <v>3.223333333333333</v>
      </c>
      <c r="R82" s="88">
        <v>3.29</v>
      </c>
      <c r="S82" s="88">
        <v>3.39</v>
      </c>
      <c r="T82" s="88">
        <v>3.19</v>
      </c>
      <c r="U82" s="88">
        <v>3.14</v>
      </c>
      <c r="V82" s="88">
        <v>3.22</v>
      </c>
      <c r="W82" s="88">
        <v>3.22</v>
      </c>
      <c r="X82" s="88">
        <v>3.26</v>
      </c>
      <c r="Y82" s="88">
        <v>3.27</v>
      </c>
      <c r="Z82" s="88">
        <v>3.24</v>
      </c>
      <c r="AA82" s="88">
        <v>3.26</v>
      </c>
      <c r="AB82" s="83"/>
      <c r="AC82" s="83"/>
      <c r="AD82" s="83"/>
      <c r="AE82" s="83"/>
      <c r="AF82" s="83"/>
    </row>
    <row r="83" ht="15" customHeight="1">
      <c r="A83" s="130">
        <v>41518</v>
      </c>
      <c r="B83" s="137">
        <f>(D83*('Milk production'!G86/'Milk production'!AF86))+(E83*('Milk production'!H86/'Milk production'!AF86))+(F83*('Milk production'!I86/'Milk production'!AF86))+(G83*('Milk production'!J86/'Milk production'!AF86))+(H83*('Milk production'!K86/'Milk production'!AF86))+(I83*('Milk production'!L86/'Milk production'!AF86))+(J83*('Milk production'!M86/'Milk production'!AF86))+(L83*('Milk production'!O86/'Milk production'!AF86))+(M83*('Milk production'!P86/'Milk production'!AF86))+(N83*('Milk production'!Q86/'Milk production'!AF86))+(O83*('Milk production'!R86/'Milk production'!AF86))+(P83*('Milk production'!S86/'Milk production'!AF86))+(R83*('Milk production'!U86/'Milk production'!AF86))+(S83*('Milk production'!V86/'Milk production'!AF86))+(T83*('Milk production'!W86/'Milk production'!AF86))+(U83*('Milk production'!X86/'Milk production'!AF86))+(V83*('Milk production'!Y86/'Milk production'!AF86))+(W83*('Milk production'!Z86/'Milk production'!AF86))+(X83*('Milk production'!AA86/'Milk production'!AF86))+(Y83*('Milk production'!AB86/'Milk production'!AF86))+(Z83*('Milk production'!AC86/'Milk production'!AF86))+(AA83*('Milk production'!AD86/'Milk production'!AF86))</f>
        <v>3.339428921294185</v>
      </c>
      <c r="C83" s="137">
        <f>AVERAGE(B72:B83)</f>
        <v>3.331382948676402</v>
      </c>
      <c r="D83" s="88">
        <v>3.42</v>
      </c>
      <c r="E83" s="88">
        <v>3.2</v>
      </c>
      <c r="F83" s="88">
        <v>3.33</v>
      </c>
      <c r="G83" s="88">
        <v>3.49</v>
      </c>
      <c r="H83" s="88">
        <v>3.34</v>
      </c>
      <c r="I83" s="88">
        <v>3.28</v>
      </c>
      <c r="J83" s="88">
        <v>3.62</v>
      </c>
      <c r="K83" s="83"/>
      <c r="L83" s="88">
        <v>3.19</v>
      </c>
      <c r="M83" s="88">
        <v>3.51</v>
      </c>
      <c r="N83" s="88">
        <v>3.42</v>
      </c>
      <c r="O83" s="88">
        <v>3.42</v>
      </c>
      <c r="P83" s="88">
        <v>3.42</v>
      </c>
      <c r="Q83" s="137">
        <v>3.356666666666667</v>
      </c>
      <c r="R83" s="88">
        <v>3.38</v>
      </c>
      <c r="S83" s="88">
        <v>3.47</v>
      </c>
      <c r="T83" s="88">
        <v>3.24</v>
      </c>
      <c r="U83" s="88">
        <v>3.25</v>
      </c>
      <c r="V83" s="88">
        <v>3.24</v>
      </c>
      <c r="W83" s="88">
        <v>3.37</v>
      </c>
      <c r="X83" s="88">
        <v>3.32</v>
      </c>
      <c r="Y83" s="88">
        <v>3.39</v>
      </c>
      <c r="Z83" s="88">
        <v>3.36</v>
      </c>
      <c r="AA83" s="88">
        <v>3.24</v>
      </c>
      <c r="AB83" s="83"/>
      <c r="AC83" s="83"/>
      <c r="AD83" s="83"/>
      <c r="AE83" s="83"/>
      <c r="AF83" s="83"/>
    </row>
    <row r="84" ht="15" customHeight="1">
      <c r="A84" s="130">
        <v>41548</v>
      </c>
      <c r="B84" s="137">
        <f>(D84*('Milk production'!G87/'Milk production'!AF87))+(E84*('Milk production'!H87/'Milk production'!AF87))+(F84*('Milk production'!I87/'Milk production'!AF87))+(G84*('Milk production'!J87/'Milk production'!AF87))+(H84*('Milk production'!K87/'Milk production'!AF87))+(I84*('Milk production'!L87/'Milk production'!AF87))+(J84*('Milk production'!M87/'Milk production'!AF87))+(L84*('Milk production'!O87/'Milk production'!AF87))+(M84*('Milk production'!P87/'Milk production'!AF87))+(N84*('Milk production'!Q87/'Milk production'!AF87))+(O84*('Milk production'!R87/'Milk production'!AF87))+(P84*('Milk production'!S87/'Milk production'!AF87))+(R84*('Milk production'!U87/'Milk production'!AF87))+(S84*('Milk production'!V87/'Milk production'!AF87))+(T84*('Milk production'!W87/'Milk production'!AF87))+(U84*('Milk production'!X87/'Milk production'!AF87))+(V84*('Milk production'!Y87/'Milk production'!AF87))+(W84*('Milk production'!Z87/'Milk production'!AF87))+(X84*('Milk production'!AA87/'Milk production'!AF87))+(Y84*('Milk production'!AB87/'Milk production'!AF87))+(Z84*('Milk production'!AC87/'Milk production'!AF87))+(AA84*('Milk production'!AD87/'Milk production'!AF87))</f>
        <v>3.398985848805887</v>
      </c>
      <c r="C84" s="137">
        <f>AVERAGE(B73:B84)</f>
        <v>3.330790068109271</v>
      </c>
      <c r="D84" s="88">
        <v>3.5</v>
      </c>
      <c r="E84" s="88">
        <v>3.24</v>
      </c>
      <c r="F84" s="88">
        <v>3.32</v>
      </c>
      <c r="G84" s="88">
        <v>3.56</v>
      </c>
      <c r="H84" s="88">
        <v>3.4</v>
      </c>
      <c r="I84" s="88">
        <v>3.34</v>
      </c>
      <c r="J84" s="88">
        <v>3.77</v>
      </c>
      <c r="K84" s="83"/>
      <c r="L84" s="88">
        <v>3.22</v>
      </c>
      <c r="M84" s="88">
        <v>3.58</v>
      </c>
      <c r="N84" s="88">
        <v>3.48</v>
      </c>
      <c r="O84" s="88">
        <v>3.49</v>
      </c>
      <c r="P84" s="88">
        <v>3.44</v>
      </c>
      <c r="Q84" s="137">
        <v>3.44</v>
      </c>
      <c r="R84" s="88">
        <v>3.47</v>
      </c>
      <c r="S84" s="88">
        <v>3.55</v>
      </c>
      <c r="T84" s="88">
        <v>3.29</v>
      </c>
      <c r="U84" s="88">
        <v>3.28</v>
      </c>
      <c r="V84" s="88">
        <v>3.25</v>
      </c>
      <c r="W84" s="88">
        <v>3.46</v>
      </c>
      <c r="X84" s="88">
        <v>3.33</v>
      </c>
      <c r="Y84" s="88">
        <v>3.47</v>
      </c>
      <c r="Z84" s="88">
        <v>3.43</v>
      </c>
      <c r="AA84" s="88">
        <v>3.3</v>
      </c>
      <c r="AB84" s="83"/>
      <c r="AC84" s="83"/>
      <c r="AD84" s="83"/>
      <c r="AE84" s="83"/>
      <c r="AF84" s="83"/>
    </row>
    <row r="85" ht="15" customHeight="1">
      <c r="A85" s="130">
        <v>41579</v>
      </c>
      <c r="B85" s="137">
        <f>(D85*('Milk production'!G88/'Milk production'!AF88))+(E85*('Milk production'!H88/'Milk production'!AF88))+(F85*('Milk production'!I88/'Milk production'!AF88))+(G85*('Milk production'!J88/'Milk production'!AF88))+(H85*('Milk production'!K88/'Milk production'!AF88))+(I85*('Milk production'!L88/'Milk production'!AF88))+(J85*('Milk production'!M88/'Milk production'!AF88))+(L85*('Milk production'!O88/'Milk production'!AF88))+(M85*('Milk production'!P88/'Milk production'!AF88))+(N85*('Milk production'!Q88/'Milk production'!AF88))+(O85*('Milk production'!R88/'Milk production'!AF88))+(P85*('Milk production'!S88/'Milk production'!AF88))+(R85*('Milk production'!U88/'Milk production'!AF88))+(S85*('Milk production'!V88/'Milk production'!AF88))+(T85*('Milk production'!W88/'Milk production'!AF88))+(U85*('Milk production'!X88/'Milk production'!AF88))+(V85*('Milk production'!Y88/'Milk production'!AF88))+(W85*('Milk production'!Z88/'Milk production'!AF88))+(X85*('Milk production'!AA88/'Milk production'!AF88))+(Y85*('Milk production'!AB88/'Milk production'!AF88))+(Z85*('Milk production'!AC88/'Milk production'!AF88))+(AA85*('Milk production'!AD88/'Milk production'!AF88))</f>
        <v>3.426462953590745</v>
      </c>
      <c r="C85" s="137">
        <f>AVERAGE(B74:B85)</f>
        <v>3.331595757438094</v>
      </c>
      <c r="D85" s="88">
        <v>3.51</v>
      </c>
      <c r="E85" s="88">
        <v>3.3</v>
      </c>
      <c r="F85" s="88">
        <v>3.35</v>
      </c>
      <c r="G85" s="88">
        <v>3.63</v>
      </c>
      <c r="H85" s="88">
        <v>3.43</v>
      </c>
      <c r="I85" s="88">
        <v>3.33</v>
      </c>
      <c r="J85" s="88">
        <v>3.72</v>
      </c>
      <c r="K85" s="83"/>
      <c r="L85" s="88">
        <v>3.26</v>
      </c>
      <c r="M85" s="88">
        <v>3.6</v>
      </c>
      <c r="N85" s="88">
        <v>3.5</v>
      </c>
      <c r="O85" s="88">
        <v>3.48</v>
      </c>
      <c r="P85" s="88">
        <v>3.44</v>
      </c>
      <c r="Q85" s="137">
        <v>3.35</v>
      </c>
      <c r="R85" s="88">
        <v>3.5</v>
      </c>
      <c r="S85" s="88">
        <v>3.56</v>
      </c>
      <c r="T85" s="88">
        <v>3.32</v>
      </c>
      <c r="U85" s="88">
        <v>3.29</v>
      </c>
      <c r="V85" s="88">
        <v>3.29</v>
      </c>
      <c r="W85" s="88">
        <v>3.46</v>
      </c>
      <c r="X85" s="88">
        <v>3.34</v>
      </c>
      <c r="Y85" s="88">
        <v>3.46</v>
      </c>
      <c r="Z85" s="88">
        <v>3.43</v>
      </c>
      <c r="AA85" s="88">
        <v>3.3</v>
      </c>
      <c r="AB85" s="83"/>
      <c r="AC85" s="83"/>
      <c r="AD85" s="83"/>
      <c r="AE85" s="83"/>
      <c r="AF85" s="83"/>
    </row>
    <row r="86" ht="15" customHeight="1">
      <c r="A86" s="130">
        <v>41609</v>
      </c>
      <c r="B86" s="137">
        <f>(D86*('Milk production'!G89/'Milk production'!AF89))+(E86*('Milk production'!H89/'Milk production'!AF89))+(F86*('Milk production'!I89/'Milk production'!AF89))+(G86*('Milk production'!J89/'Milk production'!AF89))+(H86*('Milk production'!K89/'Milk production'!AF89))+(I86*('Milk production'!L89/'Milk production'!AF89))+(J86*('Milk production'!M89/'Milk production'!AF89))+(L86*('Milk production'!O89/'Milk production'!AF89))+(M86*('Milk production'!P89/'Milk production'!AF89))+(N86*('Milk production'!Q89/'Milk production'!AF89))+(O86*('Milk production'!R89/'Milk production'!AF89))+(P86*('Milk production'!S89/'Milk production'!AF89))+(R86*('Milk production'!U89/'Milk production'!AF89))+(S86*('Milk production'!V89/'Milk production'!AF89))+(T86*('Milk production'!W89/'Milk production'!AF89))+(U86*('Milk production'!X89/'Milk production'!AF89))+(V86*('Milk production'!Y89/'Milk production'!AF89))+(W86*('Milk production'!Z89/'Milk production'!AF89))+(X86*('Milk production'!AA89/'Milk production'!AF89))+(Y86*('Milk production'!AB89/'Milk production'!AF89))+(Z86*('Milk production'!AC89/'Milk production'!AF89))+(AA86*('Milk production'!AD89/'Milk production'!AF89))</f>
        <v>3.406848747197028</v>
      </c>
      <c r="C86" s="137">
        <f>AVERAGE(B75:B86)</f>
        <v>3.33192220699393</v>
      </c>
      <c r="D86" s="88">
        <v>3.49</v>
      </c>
      <c r="E86" s="88">
        <v>3.3</v>
      </c>
      <c r="F86" s="88">
        <v>3.33</v>
      </c>
      <c r="G86" s="88">
        <v>3.55</v>
      </c>
      <c r="H86" s="88">
        <v>3.47</v>
      </c>
      <c r="I86" s="88">
        <v>3.32</v>
      </c>
      <c r="J86" s="88">
        <v>3.47</v>
      </c>
      <c r="K86" s="83"/>
      <c r="L86" s="88">
        <v>3.3</v>
      </c>
      <c r="M86" s="88">
        <v>3.58</v>
      </c>
      <c r="N86" s="88">
        <v>3.47</v>
      </c>
      <c r="O86" s="88">
        <v>3.48</v>
      </c>
      <c r="P86" s="88">
        <v>3.43</v>
      </c>
      <c r="Q86" s="137">
        <v>3.333333333333333</v>
      </c>
      <c r="R86" s="88">
        <v>3.5</v>
      </c>
      <c r="S86" s="88">
        <v>3.53</v>
      </c>
      <c r="T86" s="88">
        <v>3.33</v>
      </c>
      <c r="U86" s="88">
        <v>3.32</v>
      </c>
      <c r="V86" s="88">
        <v>3.28</v>
      </c>
      <c r="W86" s="88">
        <v>3.47</v>
      </c>
      <c r="X86" s="88">
        <v>3.34</v>
      </c>
      <c r="Y86" s="88">
        <v>3.49</v>
      </c>
      <c r="Z86" s="88">
        <v>3.47</v>
      </c>
      <c r="AA86" s="88">
        <v>3.3</v>
      </c>
      <c r="AB86" s="83"/>
      <c r="AC86" s="83"/>
      <c r="AD86" s="83"/>
      <c r="AE86" s="83"/>
      <c r="AF86" s="83"/>
    </row>
    <row r="87" ht="15" customHeight="1">
      <c r="A87" s="130">
        <v>41640</v>
      </c>
      <c r="B87" s="137">
        <f>(D87*('Milk production'!G90/'Milk production'!AF90))+(E87*('Milk production'!H90/'Milk production'!AF90))+(F87*('Milk production'!I90/'Milk production'!AF90))+(G87*('Milk production'!J90/'Milk production'!AF90))+(H87*('Milk production'!K90/'Milk production'!AF90))+(I87*('Milk production'!L90/'Milk production'!AF90))+(J87*('Milk production'!M90/'Milk production'!AF90))+(L87*('Milk production'!O90/'Milk production'!AF90))+(M87*('Milk production'!P90/'Milk production'!AF90))+(N87*('Milk production'!Q90/'Milk production'!AF90))+(O87*('Milk production'!R90/'Milk production'!AF90))+(P87*('Milk production'!S90/'Milk production'!AF90))+(R87*('Milk production'!U90/'Milk production'!AF90))+(S87*('Milk production'!V90/'Milk production'!AF90))+(T87*('Milk production'!W90/'Milk production'!AF90))+(U87*('Milk production'!X90/'Milk production'!AF90))+(V87*('Milk production'!Y90/'Milk production'!AF90))+(W87*('Milk production'!Z90/'Milk production'!AF90))+(X87*('Milk production'!AA90/'Milk production'!AF90))+(Y87*('Milk production'!AB90/'Milk production'!AF90))+(Z87*('Milk production'!AC90/'Milk production'!AF90))+(AA87*('Milk production'!AD90/'Milk production'!AF90))</f>
        <v>3.365122417695947</v>
      </c>
      <c r="C87" s="137">
        <f>AVERAGE(B76:B87)</f>
        <v>3.33271055552275</v>
      </c>
      <c r="D87" s="88">
        <v>3.44</v>
      </c>
      <c r="E87" s="88">
        <v>3.24</v>
      </c>
      <c r="F87" s="88">
        <v>3.29</v>
      </c>
      <c r="G87" s="88">
        <v>3.54</v>
      </c>
      <c r="H87" s="88">
        <v>3.36</v>
      </c>
      <c r="I87" s="88">
        <v>3.3</v>
      </c>
      <c r="J87" s="88">
        <v>3.3</v>
      </c>
      <c r="K87" s="83"/>
      <c r="L87" s="88">
        <v>3.36</v>
      </c>
      <c r="M87" s="88">
        <v>3.54</v>
      </c>
      <c r="N87" s="88">
        <v>3.41</v>
      </c>
      <c r="O87" s="88">
        <v>3.42</v>
      </c>
      <c r="P87" s="88">
        <v>3.42</v>
      </c>
      <c r="Q87" s="137">
        <v>3.326666666666667</v>
      </c>
      <c r="R87" s="88">
        <v>3.45</v>
      </c>
      <c r="S87" s="88">
        <v>3.49</v>
      </c>
      <c r="T87" s="88">
        <v>3.27</v>
      </c>
      <c r="U87" s="88">
        <v>3.3</v>
      </c>
      <c r="V87" s="88">
        <v>3.28</v>
      </c>
      <c r="W87" s="88">
        <v>3.39</v>
      </c>
      <c r="X87" s="88">
        <v>3.33</v>
      </c>
      <c r="Y87" s="88">
        <v>3.4</v>
      </c>
      <c r="Z87" s="88">
        <v>3.39</v>
      </c>
      <c r="AA87" s="88">
        <v>3.33</v>
      </c>
      <c r="AB87" s="83"/>
      <c r="AC87" s="83"/>
      <c r="AD87" s="83"/>
      <c r="AE87" s="83"/>
      <c r="AF87" s="83"/>
    </row>
    <row r="88" ht="15" customHeight="1">
      <c r="A88" s="130">
        <v>41671</v>
      </c>
      <c r="B88" s="137">
        <f>(D88*('Milk production'!G91/'Milk production'!AF91))+(E88*('Milk production'!H91/'Milk production'!AF91))+(F88*('Milk production'!I91/'Milk production'!AF91))+(G88*('Milk production'!J91/'Milk production'!AF91))+(H88*('Milk production'!K91/'Milk production'!AF91))+(I88*('Milk production'!L91/'Milk production'!AF91))+(J88*('Milk production'!M91/'Milk production'!AF91))+(L88*('Milk production'!O91/'Milk production'!AF91))+(M88*('Milk production'!P91/'Milk production'!AF91))+(N88*('Milk production'!Q91/'Milk production'!AF91))+(O88*('Milk production'!R91/'Milk production'!AF91))+(P88*('Milk production'!S91/'Milk production'!AF91))+(R88*('Milk production'!U91/'Milk production'!AF91))+(S88*('Milk production'!V91/'Milk production'!AF91))+(T88*('Milk production'!W91/'Milk production'!AF91))+(U88*('Milk production'!X91/'Milk production'!AF91))+(V88*('Milk production'!Y91/'Milk production'!AF91))+(W88*('Milk production'!Z91/'Milk production'!AF91))+(X88*('Milk production'!AA91/'Milk production'!AF91))+(Y88*('Milk production'!AB91/'Milk production'!AF91))+(Z88*('Milk production'!AC91/'Milk production'!AF91))+(AA88*('Milk production'!AD91/'Milk production'!AF91))</f>
        <v>3.358655597250122</v>
      </c>
      <c r="C88" s="137">
        <f>AVERAGE(B77:B88)</f>
        <v>3.333478402020889</v>
      </c>
      <c r="D88" s="88">
        <v>3.44</v>
      </c>
      <c r="E88" s="88">
        <v>3.23</v>
      </c>
      <c r="F88" s="88">
        <v>3.27</v>
      </c>
      <c r="G88" s="88">
        <v>3.53</v>
      </c>
      <c r="H88" s="88">
        <v>3.37</v>
      </c>
      <c r="I88" s="88">
        <v>3.29</v>
      </c>
      <c r="J88" s="88">
        <v>3.28</v>
      </c>
      <c r="K88" s="83"/>
      <c r="L88" s="88">
        <v>3.34</v>
      </c>
      <c r="M88" s="88">
        <v>3.53</v>
      </c>
      <c r="N88" s="88">
        <v>3.41</v>
      </c>
      <c r="O88" s="88">
        <v>3.4</v>
      </c>
      <c r="P88" s="88">
        <v>3.42</v>
      </c>
      <c r="Q88" s="137">
        <v>3.303333333333333</v>
      </c>
      <c r="R88" s="88">
        <v>3.44</v>
      </c>
      <c r="S88" s="88">
        <v>3.49</v>
      </c>
      <c r="T88" s="88">
        <v>3.27</v>
      </c>
      <c r="U88" s="88">
        <v>3.3</v>
      </c>
      <c r="V88" s="88">
        <v>3.27</v>
      </c>
      <c r="W88" s="88">
        <v>3.41</v>
      </c>
      <c r="X88" s="88">
        <v>3.34</v>
      </c>
      <c r="Y88" s="88">
        <v>3.39</v>
      </c>
      <c r="Z88" s="88">
        <v>3.39</v>
      </c>
      <c r="AA88" s="88">
        <v>3.26</v>
      </c>
      <c r="AB88" s="83"/>
      <c r="AC88" s="83"/>
      <c r="AD88" s="83"/>
      <c r="AE88" s="83"/>
      <c r="AF88" s="83"/>
    </row>
    <row r="89" ht="15" customHeight="1">
      <c r="A89" s="130">
        <v>41699</v>
      </c>
      <c r="B89" s="137">
        <f>(D89*('Milk production'!G92/'Milk production'!AF92))+(E89*('Milk production'!H92/'Milk production'!AF92))+(F89*('Milk production'!I92/'Milk production'!AF92))+(G89*('Milk production'!J92/'Milk production'!AF92))+(H89*('Milk production'!K92/'Milk production'!AF92))+(I89*('Milk production'!L92/'Milk production'!AF92))+(J89*('Milk production'!M92/'Milk production'!AF92))+(L89*('Milk production'!O92/'Milk production'!AF92))+(M89*('Milk production'!P92/'Milk production'!AF92))+(N89*('Milk production'!Q92/'Milk production'!AF92))+(O89*('Milk production'!R92/'Milk production'!AF92))+(P89*('Milk production'!S92/'Milk production'!AF92))+(R89*('Milk production'!U92/'Milk production'!AF92))+(S89*('Milk production'!V92/'Milk production'!AF92))+(T89*('Milk production'!W92/'Milk production'!AF92))+(U89*('Milk production'!X92/'Milk production'!AF92))+(V89*('Milk production'!Y92/'Milk production'!AF92))+(W89*('Milk production'!Z92/'Milk production'!AF92))+(X89*('Milk production'!AA92/'Milk production'!AF92))+(Y89*('Milk production'!AB92/'Milk production'!AF92))+(Z89*('Milk production'!AC92/'Milk production'!AF92))+(AA89*('Milk production'!AD92/'Milk production'!AF92))</f>
        <v>3.333615523956917</v>
      </c>
      <c r="C89" s="137">
        <f>AVERAGE(B78:B89)</f>
        <v>3.332447176096258</v>
      </c>
      <c r="D89" s="88">
        <v>3.42</v>
      </c>
      <c r="E89" s="88">
        <v>3.22</v>
      </c>
      <c r="F89" s="88">
        <v>3.26</v>
      </c>
      <c r="G89" s="88">
        <v>3.5</v>
      </c>
      <c r="H89" s="88">
        <v>3.35</v>
      </c>
      <c r="I89" s="88">
        <v>3.27</v>
      </c>
      <c r="J89" s="88">
        <v>3.2</v>
      </c>
      <c r="K89" s="88"/>
      <c r="L89" s="88">
        <v>3.23</v>
      </c>
      <c r="M89" s="88">
        <v>3.5</v>
      </c>
      <c r="N89" s="88">
        <v>3.38</v>
      </c>
      <c r="O89" s="88">
        <v>3.38</v>
      </c>
      <c r="P89" s="88">
        <v>3.42</v>
      </c>
      <c r="Q89" s="137">
        <v>3.286666666666667</v>
      </c>
      <c r="R89" s="88">
        <v>3.44</v>
      </c>
      <c r="S89" s="88">
        <v>3.48</v>
      </c>
      <c r="T89" s="88">
        <v>3.31</v>
      </c>
      <c r="U89" s="88">
        <v>3.26</v>
      </c>
      <c r="V89" s="88">
        <v>3.27</v>
      </c>
      <c r="W89" s="88">
        <v>3.38</v>
      </c>
      <c r="X89" s="88">
        <v>3.33</v>
      </c>
      <c r="Y89" s="88">
        <v>3.36</v>
      </c>
      <c r="Z89" s="88">
        <v>3.35</v>
      </c>
      <c r="AA89" s="88">
        <v>3.29</v>
      </c>
      <c r="AB89" s="88"/>
      <c r="AC89" s="88"/>
      <c r="AD89" s="88"/>
      <c r="AE89" s="88"/>
      <c r="AF89" s="88"/>
    </row>
    <row r="90" ht="15" customHeight="1">
      <c r="A90" s="130">
        <v>41730</v>
      </c>
      <c r="B90" s="137">
        <f>(D90*('Milk production'!G93/'Milk production'!AF93))+(E90*('Milk production'!H93/'Milk production'!AF93))+(F90*('Milk production'!I93/'Milk production'!AF93))+(G90*('Milk production'!J93/'Milk production'!AF93))+(H90*('Milk production'!K93/'Milk production'!AF93))+(I90*('Milk production'!L93/'Milk production'!AF93))+(J90*('Milk production'!M93/'Milk production'!AF93))+(L90*('Milk production'!O93/'Milk production'!AF93))+(M90*('Milk production'!P93/'Milk production'!AF93))+(N90*('Milk production'!Q93/'Milk production'!AF93))+(O90*('Milk production'!R93/'Milk production'!AF93))+(P90*('Milk production'!S93/'Milk production'!AF93))+(R90*('Milk production'!U93/'Milk production'!AF93))+(S90*('Milk production'!V93/'Milk production'!AF93))+(T90*('Milk production'!W93/'Milk production'!AF93))+(U90*('Milk production'!X93/'Milk production'!AF93))+(V90*('Milk production'!Y93/'Milk production'!AF93))+(W90*('Milk production'!Z93/'Milk production'!AF93))+(X90*('Milk production'!AA93/'Milk production'!AF93))+(Y90*('Milk production'!AB93/'Milk production'!AF93))+(Z90*('Milk production'!AC93/'Milk production'!AF93))+(AA90*('Milk production'!AD93/'Milk production'!AF93))</f>
        <v>3.326558573233988</v>
      </c>
      <c r="C90" s="137">
        <f>AVERAGE(B79:B90)</f>
        <v>3.333362947298568</v>
      </c>
      <c r="D90" s="88">
        <v>3.39</v>
      </c>
      <c r="E90" s="88">
        <v>3.23</v>
      </c>
      <c r="F90" s="88">
        <v>3.27</v>
      </c>
      <c r="G90" s="88">
        <v>3.48</v>
      </c>
      <c r="H90" s="88">
        <v>3.37</v>
      </c>
      <c r="I90" s="88">
        <v>3.25</v>
      </c>
      <c r="J90" s="88">
        <v>3.3</v>
      </c>
      <c r="K90" s="83"/>
      <c r="L90" s="88">
        <v>3.22</v>
      </c>
      <c r="M90" s="88">
        <v>3.49</v>
      </c>
      <c r="N90" s="88">
        <v>3.38</v>
      </c>
      <c r="O90" s="88">
        <v>3.35</v>
      </c>
      <c r="P90" s="88">
        <v>3.42</v>
      </c>
      <c r="Q90" s="137">
        <v>3.243333333333334</v>
      </c>
      <c r="R90" s="88">
        <v>3.41</v>
      </c>
      <c r="S90" s="88">
        <v>3.48</v>
      </c>
      <c r="T90" s="88">
        <v>3.29</v>
      </c>
      <c r="U90" s="88">
        <v>3.23</v>
      </c>
      <c r="V90" s="88">
        <v>3.25</v>
      </c>
      <c r="W90" s="88">
        <v>3.35</v>
      </c>
      <c r="X90" s="88">
        <v>3.31</v>
      </c>
      <c r="Y90" s="88">
        <v>3.37</v>
      </c>
      <c r="Z90" s="88">
        <v>3.34</v>
      </c>
      <c r="AA90" s="88">
        <v>3.28</v>
      </c>
      <c r="AB90" s="83"/>
      <c r="AC90" s="83"/>
      <c r="AD90" s="83"/>
      <c r="AE90" s="83"/>
      <c r="AF90" s="83"/>
    </row>
    <row r="91" ht="15" customHeight="1">
      <c r="A91" s="130">
        <v>41760</v>
      </c>
      <c r="B91" s="137">
        <f>(D91*('Milk production'!G94/'Milk production'!AF94))+(E91*('Milk production'!H94/'Milk production'!AF94))+(F91*('Milk production'!I94/'Milk production'!AF94))+(G91*('Milk production'!J94/'Milk production'!AF94))+(H91*('Milk production'!K94/'Milk production'!AF94))+(I91*('Milk production'!L94/'Milk production'!AF94))+(J91*('Milk production'!M94/'Milk production'!AF94))+(L91*('Milk production'!O94/'Milk production'!AF94))+(M91*('Milk production'!P94/'Milk production'!AF94))+(N91*('Milk production'!Q94/'Milk production'!AF94))+(O91*('Milk production'!R94/'Milk production'!AF94))+(P91*('Milk production'!S94/'Milk production'!AF94))+(R91*('Milk production'!U94/'Milk production'!AF94))+(S91*('Milk production'!V94/'Milk production'!AF94))+(T91*('Milk production'!W94/'Milk production'!AF94))+(U91*('Milk production'!X94/'Milk production'!AF94))+(V91*('Milk production'!Y94/'Milk production'!AF94))+(W91*('Milk production'!Z94/'Milk production'!AF94))+(X91*('Milk production'!AA94/'Milk production'!AF94))+(Y91*('Milk production'!AB94/'Milk production'!AF94))+(Z91*('Milk production'!AC94/'Milk production'!AF94))+(AA91*('Milk production'!AD94/'Milk production'!AF94))</f>
        <v>3.308920091286818</v>
      </c>
      <c r="C91" s="137">
        <f>AVERAGE(B80:B91)</f>
        <v>3.334827533888282</v>
      </c>
      <c r="D91" s="88">
        <v>3.37</v>
      </c>
      <c r="E91" s="88">
        <v>3.23</v>
      </c>
      <c r="F91" s="88">
        <v>3.25</v>
      </c>
      <c r="G91" s="88">
        <v>3.48</v>
      </c>
      <c r="H91" s="88">
        <v>3.33</v>
      </c>
      <c r="I91" s="88">
        <v>3.25</v>
      </c>
      <c r="J91" s="88">
        <v>3.35</v>
      </c>
      <c r="K91" s="83"/>
      <c r="L91" s="88">
        <v>3.2</v>
      </c>
      <c r="M91" s="88">
        <v>3.46</v>
      </c>
      <c r="N91" s="88">
        <v>3.36</v>
      </c>
      <c r="O91" s="88">
        <v>3.38</v>
      </c>
      <c r="P91" s="88">
        <v>3.41</v>
      </c>
      <c r="Q91" s="137">
        <v>3.236666666666667</v>
      </c>
      <c r="R91" s="88">
        <v>3.38</v>
      </c>
      <c r="S91" s="88">
        <v>3.45</v>
      </c>
      <c r="T91" s="88">
        <v>3.27</v>
      </c>
      <c r="U91" s="88">
        <v>3.22</v>
      </c>
      <c r="V91" s="88">
        <v>3.26</v>
      </c>
      <c r="W91" s="88">
        <v>3.32</v>
      </c>
      <c r="X91" s="88">
        <v>3.3</v>
      </c>
      <c r="Y91" s="88">
        <v>3.36</v>
      </c>
      <c r="Z91" s="88">
        <v>3.33</v>
      </c>
      <c r="AA91" s="88">
        <v>3.31</v>
      </c>
      <c r="AB91" s="83"/>
      <c r="AC91" s="83"/>
      <c r="AD91" s="83"/>
      <c r="AE91" s="83"/>
      <c r="AF91" s="83"/>
    </row>
    <row r="92" ht="15" customHeight="1">
      <c r="A92" s="130">
        <v>41791</v>
      </c>
      <c r="B92" s="137">
        <f>(D92*('Milk production'!G95/'Milk production'!AF95))+(E92*('Milk production'!H95/'Milk production'!AF95))+(F92*('Milk production'!I95/'Milk production'!AF95))+(G92*('Milk production'!J95/'Milk production'!AF95))+(H92*('Milk production'!K95/'Milk production'!AF95))+(I92*('Milk production'!L95/'Milk production'!AF95))+(J92*('Milk production'!M95/'Milk production'!AF95))+(L92*('Milk production'!O95/'Milk production'!AF95))+(M92*('Milk production'!P95/'Milk production'!AF95))+(N92*('Milk production'!Q95/'Milk production'!AF95))+(O92*('Milk production'!R95/'Milk production'!AF95))+(P92*('Milk production'!S95/'Milk production'!AF95))+(R92*('Milk production'!U95/'Milk production'!AF95))+(S92*('Milk production'!V95/'Milk production'!AF95))+(T92*('Milk production'!W95/'Milk production'!AF95))+(U92*('Milk production'!X95/'Milk production'!AF95))+(V92*('Milk production'!Y95/'Milk production'!AF95))+(W92*('Milk production'!Z95/'Milk production'!AF95))+(X92*('Milk production'!AA95/'Milk production'!AF95))+(Y92*('Milk production'!AB95/'Milk production'!AF95))+(Z92*('Milk production'!AC95/'Milk production'!AF95))+(AA92*('Milk production'!AD95/'Milk production'!AF95))</f>
        <v>3.276513523636448</v>
      </c>
      <c r="C92" s="137">
        <f>AVERAGE(B81:B92)</f>
        <v>3.3357175920558</v>
      </c>
      <c r="D92" s="88">
        <v>3.34</v>
      </c>
      <c r="E92" s="88">
        <v>3.18</v>
      </c>
      <c r="F92" s="88">
        <v>3.24</v>
      </c>
      <c r="G92" s="88">
        <v>3.45</v>
      </c>
      <c r="H92" s="88">
        <v>3.28</v>
      </c>
      <c r="I92" s="88">
        <v>3.22</v>
      </c>
      <c r="J92" s="88">
        <v>3.35</v>
      </c>
      <c r="K92" s="83"/>
      <c r="L92" s="88">
        <v>3.26</v>
      </c>
      <c r="M92" s="88">
        <v>3.44</v>
      </c>
      <c r="N92" s="88">
        <v>3.34</v>
      </c>
      <c r="O92" s="88">
        <v>3.33</v>
      </c>
      <c r="P92" s="88">
        <v>3.41</v>
      </c>
      <c r="Q92" s="137">
        <v>3.266666666666667</v>
      </c>
      <c r="R92" s="88">
        <v>3.36</v>
      </c>
      <c r="S92" s="88">
        <v>3.41</v>
      </c>
      <c r="T92" s="88">
        <v>3.22</v>
      </c>
      <c r="U92" s="88">
        <v>3.17</v>
      </c>
      <c r="V92" s="88">
        <v>3.25</v>
      </c>
      <c r="W92" s="88">
        <v>3.3</v>
      </c>
      <c r="X92" s="88">
        <v>3.27</v>
      </c>
      <c r="Y92" s="88">
        <v>3.31</v>
      </c>
      <c r="Z92" s="88">
        <v>3.29</v>
      </c>
      <c r="AA92" s="88">
        <v>3.28</v>
      </c>
      <c r="AB92" s="83"/>
      <c r="AC92" s="83"/>
      <c r="AD92" s="83"/>
      <c r="AE92" s="83"/>
      <c r="AF92" s="83"/>
    </row>
    <row r="93" ht="15" customHeight="1">
      <c r="A93" s="130">
        <v>41821</v>
      </c>
      <c r="B93" s="137">
        <f>(D93*('Milk production'!G96/'Milk production'!AF96))+(E93*('Milk production'!H96/'Milk production'!AF96))+(F93*('Milk production'!I96/'Milk production'!AF96))+(G93*('Milk production'!J96/'Milk production'!AF96))+(H93*('Milk production'!K96/'Milk production'!AF96))+(I93*('Milk production'!L96/'Milk production'!AF96))+(J93*('Milk production'!M96/'Milk production'!AF96))+(L93*('Milk production'!O96/'Milk production'!AF96))+(M93*('Milk production'!P96/'Milk production'!AF96))+(N93*('Milk production'!Q96/'Milk production'!AF96))+(O93*('Milk production'!R96/'Milk production'!AF96))+(P93*('Milk production'!S96/'Milk production'!AF96))+(R93*('Milk production'!U96/'Milk production'!AF96))+(S93*('Milk production'!V96/'Milk production'!AF96))+(T93*('Milk production'!W96/'Milk production'!AF96))+(U93*('Milk production'!X96/'Milk production'!AF96))+(V93*('Milk production'!Y96/'Milk production'!AF96))+(W93*('Milk production'!Z96/'Milk production'!AF96))+(X93*('Milk production'!AA96/'Milk production'!AF96))+(Y93*('Milk production'!AB96/'Milk production'!AF96))+(Z93*('Milk production'!AC96/'Milk production'!AF96))+(AA93*('Milk production'!AD96/'Milk production'!AF96))</f>
        <v>3.256986345892888</v>
      </c>
      <c r="C93" s="137">
        <f>AVERAGE(B82:B93)</f>
        <v>3.337360310839204</v>
      </c>
      <c r="D93" s="88">
        <v>3.32</v>
      </c>
      <c r="E93" s="88">
        <v>3.15</v>
      </c>
      <c r="F93" s="88">
        <v>3.23</v>
      </c>
      <c r="G93" s="88">
        <v>3.41</v>
      </c>
      <c r="H93" s="88">
        <v>3.29</v>
      </c>
      <c r="I93" s="88">
        <v>3.19</v>
      </c>
      <c r="J93" s="88">
        <v>3.37</v>
      </c>
      <c r="K93" s="83"/>
      <c r="L93" s="88">
        <v>3.24</v>
      </c>
      <c r="M93" s="88">
        <v>3.4</v>
      </c>
      <c r="N93" s="88">
        <v>3.31</v>
      </c>
      <c r="O93" s="88">
        <v>3.32</v>
      </c>
      <c r="P93" s="88">
        <v>3.4</v>
      </c>
      <c r="Q93" s="137">
        <v>3.21</v>
      </c>
      <c r="R93" s="88">
        <v>3.34</v>
      </c>
      <c r="S93" s="88">
        <v>3.4</v>
      </c>
      <c r="T93" s="88">
        <v>3.17</v>
      </c>
      <c r="U93" s="88">
        <v>3.16</v>
      </c>
      <c r="V93" s="88">
        <v>3.24</v>
      </c>
      <c r="W93" s="88">
        <v>3.26</v>
      </c>
      <c r="X93" s="88">
        <v>3.28</v>
      </c>
      <c r="Y93" s="88">
        <v>3.31</v>
      </c>
      <c r="Z93" s="88">
        <v>3.27</v>
      </c>
      <c r="AA93" s="88">
        <v>3.23</v>
      </c>
      <c r="AB93" s="83"/>
      <c r="AC93" s="83"/>
      <c r="AD93" s="83"/>
      <c r="AE93" s="83"/>
      <c r="AF93" s="83"/>
    </row>
    <row r="94" ht="15" customHeight="1">
      <c r="A94" s="130">
        <v>41852</v>
      </c>
      <c r="B94" s="137">
        <f>(D94*('Milk production'!G97/'Milk production'!AF97))+(E94*('Milk production'!H97/'Milk production'!AF97))+(F94*('Milk production'!I97/'Milk production'!AF97))+(G94*('Milk production'!J97/'Milk production'!AF97))+(H94*('Milk production'!K97/'Milk production'!AF97))+(I94*('Milk production'!L97/'Milk production'!AF97))+(J94*('Milk production'!M97/'Milk production'!AF97))+(L94*('Milk production'!O97/'Milk production'!AF97))+(M94*('Milk production'!P97/'Milk production'!AF97))+(N94*('Milk production'!Q97/'Milk production'!AF97))+(O94*('Milk production'!R97/'Milk production'!AF97))+(P94*('Milk production'!S97/'Milk production'!AF97))+(R94*('Milk production'!U97/'Milk production'!AF97))+(S94*('Milk production'!V97/'Milk production'!AF97))+(T94*('Milk production'!W97/'Milk production'!AF97))+(U94*('Milk production'!X97/'Milk production'!AF97))+(V94*('Milk production'!Y97/'Milk production'!AF97))+(W94*('Milk production'!Z97/'Milk production'!AF97))+(X94*('Milk production'!AA97/'Milk production'!AF97))+(Y94*('Milk production'!AB97/'Milk production'!AF97))+(Z94*('Milk production'!AC97/'Milk production'!AF97))+(AA94*('Milk production'!AD97/'Milk production'!AF97))</f>
        <v>3.287324089727835</v>
      </c>
      <c r="C94" s="137">
        <f>AVERAGE(B83:B94)</f>
        <v>3.340451886130734</v>
      </c>
      <c r="D94" s="88">
        <v>3.35</v>
      </c>
      <c r="E94" s="88">
        <v>3.19</v>
      </c>
      <c r="F94" s="88">
        <v>3.27</v>
      </c>
      <c r="G94" s="88">
        <v>3.45</v>
      </c>
      <c r="H94" s="88">
        <v>3.31</v>
      </c>
      <c r="I94" s="88">
        <v>3.19</v>
      </c>
      <c r="J94" s="88">
        <v>3.48</v>
      </c>
      <c r="K94" s="83"/>
      <c r="L94" s="88">
        <v>3.24</v>
      </c>
      <c r="M94" s="88">
        <v>3.42</v>
      </c>
      <c r="N94" s="88">
        <v>3.35</v>
      </c>
      <c r="O94" s="88">
        <v>3.35</v>
      </c>
      <c r="P94" s="88">
        <v>3.4</v>
      </c>
      <c r="Q94" s="137">
        <v>3.246666666666667</v>
      </c>
      <c r="R94" s="88">
        <v>3.35</v>
      </c>
      <c r="S94" s="88">
        <v>3.4</v>
      </c>
      <c r="T94" s="88">
        <v>3.2</v>
      </c>
      <c r="U94" s="88">
        <v>3.19</v>
      </c>
      <c r="V94" s="88">
        <v>3.24</v>
      </c>
      <c r="W94" s="88">
        <v>3.28</v>
      </c>
      <c r="X94" s="88">
        <v>3.28</v>
      </c>
      <c r="Y94" s="88">
        <v>3.53</v>
      </c>
      <c r="Z94" s="88">
        <v>3.28</v>
      </c>
      <c r="AA94" s="88">
        <v>3.26</v>
      </c>
      <c r="AB94" s="83"/>
      <c r="AC94" s="83"/>
      <c r="AD94" s="83"/>
      <c r="AE94" s="83"/>
      <c r="AF94" s="83"/>
    </row>
    <row r="95" ht="15" customHeight="1">
      <c r="A95" s="130">
        <v>41883</v>
      </c>
      <c r="B95" s="137">
        <f>(D95*('Milk production'!G98/'Milk production'!AF98))+(E95*('Milk production'!H98/'Milk production'!AF98))+(F95*('Milk production'!I98/'Milk production'!AF98))+(G95*('Milk production'!J98/'Milk production'!AF98))+(H95*('Milk production'!K98/'Milk production'!AF98))+(I95*('Milk production'!L98/'Milk production'!AF98))+(J95*('Milk production'!M98/'Milk production'!AF98))+(L95*('Milk production'!O98/'Milk production'!AF98))+(M95*('Milk production'!P98/'Milk production'!AF98))+(N95*('Milk production'!Q98/'Milk production'!AF98))+(O95*('Milk production'!R98/'Milk production'!AF98))+(P95*('Milk production'!S98/'Milk production'!AF98))+(R95*('Milk production'!U98/'Milk production'!AF98))+(S95*('Milk production'!V98/'Milk production'!AF98))+(T95*('Milk production'!W98/'Milk production'!AF98))+(U95*('Milk production'!X98/'Milk production'!AF98))+(V95*('Milk production'!Y98/'Milk production'!AF98))+(W95*('Milk production'!Z98/'Milk production'!AF98))+(X95*('Milk production'!AA98/'Milk production'!AF98))+(Y95*('Milk production'!AB98/'Milk production'!AF98))+(Z95*('Milk production'!AC98/'Milk production'!AF98))+(AA95*('Milk production'!AD98/'Milk production'!AF98))</f>
        <v>3.348144809015946</v>
      </c>
      <c r="C95" s="137">
        <f>AVERAGE(B84:B95)</f>
        <v>3.341178210107548</v>
      </c>
      <c r="D95" s="88">
        <v>3.42</v>
      </c>
      <c r="E95" s="88">
        <v>3.23</v>
      </c>
      <c r="F95" s="88">
        <v>3.33</v>
      </c>
      <c r="G95" s="88">
        <v>3.54</v>
      </c>
      <c r="H95" s="88">
        <v>3.35</v>
      </c>
      <c r="I95" s="88">
        <v>3.28</v>
      </c>
      <c r="J95" s="88">
        <v>3.67</v>
      </c>
      <c r="K95" s="83"/>
      <c r="L95" s="88">
        <v>3.19</v>
      </c>
      <c r="M95" s="88">
        <v>3.51</v>
      </c>
      <c r="N95" s="88">
        <v>3.43</v>
      </c>
      <c r="O95" s="88">
        <v>3.41</v>
      </c>
      <c r="P95" s="88">
        <v>3.43</v>
      </c>
      <c r="Q95" s="137">
        <v>3.403333333333334</v>
      </c>
      <c r="R95" s="88">
        <v>3.38</v>
      </c>
      <c r="S95" s="88">
        <v>3.48</v>
      </c>
      <c r="T95" s="88">
        <v>3.24</v>
      </c>
      <c r="U95" s="88">
        <v>3.25</v>
      </c>
      <c r="V95" s="88">
        <v>3.27</v>
      </c>
      <c r="W95" s="88">
        <v>3.33</v>
      </c>
      <c r="X95" s="88">
        <v>3.35</v>
      </c>
      <c r="Y95" s="88">
        <v>3.6</v>
      </c>
      <c r="Z95" s="88">
        <v>3.36</v>
      </c>
      <c r="AA95" s="88">
        <v>3.29</v>
      </c>
      <c r="AB95" s="83"/>
      <c r="AC95" s="83"/>
      <c r="AD95" s="83"/>
      <c r="AE95" s="83"/>
      <c r="AF95" s="83"/>
    </row>
    <row r="96" ht="15" customHeight="1">
      <c r="A96" s="130">
        <v>41913</v>
      </c>
      <c r="B96" s="137">
        <f>(D96*('Milk production'!G99/'Milk production'!AF99))+(E96*('Milk production'!H99/'Milk production'!AF99))+(F96*('Milk production'!I99/'Milk production'!AF99))+(G96*('Milk production'!J99/'Milk production'!AF99))+(H96*('Milk production'!K99/'Milk production'!AF99))+(I96*('Milk production'!L99/'Milk production'!AF99))+(J96*('Milk production'!M99/'Milk production'!AF99))+(L96*('Milk production'!O99/'Milk production'!AF99))+(M96*('Milk production'!P99/'Milk production'!AF99))+(N96*('Milk production'!Q99/'Milk production'!AF99))+(O96*('Milk production'!R99/'Milk production'!AF99))+(P96*('Milk production'!S99/'Milk production'!AF99))+(R96*('Milk production'!U99/'Milk production'!AF99))+(S96*('Milk production'!V99/'Milk production'!AF99))+(T96*('Milk production'!W99/'Milk production'!AF99))+(U96*('Milk production'!X99/'Milk production'!AF99))+(V96*('Milk production'!Y99/'Milk production'!AF99))+(W96*('Milk production'!Z99/'Milk production'!AF99))+(X96*('Milk production'!AA99/'Milk production'!AF99))+(Y96*('Milk production'!AB99/'Milk production'!AF99))+(Z96*('Milk production'!AC99/'Milk production'!AF99))+(AA96*('Milk production'!AD99/'Milk production'!AF99))</f>
        <v>3.394076676330568</v>
      </c>
      <c r="C96" s="137">
        <f>AVERAGE(B85:B96)</f>
        <v>3.340769112401271</v>
      </c>
      <c r="D96" s="88">
        <v>3.46</v>
      </c>
      <c r="E96" s="88">
        <v>3.26</v>
      </c>
      <c r="F96" s="88">
        <v>3.34</v>
      </c>
      <c r="G96" s="88">
        <v>3.57</v>
      </c>
      <c r="H96" s="88">
        <v>3.4</v>
      </c>
      <c r="I96" s="88">
        <v>3.34</v>
      </c>
      <c r="J96" s="88">
        <v>3.85</v>
      </c>
      <c r="K96" s="83"/>
      <c r="L96" s="88">
        <v>3.23</v>
      </c>
      <c r="M96" s="88">
        <v>3.54</v>
      </c>
      <c r="N96" s="88">
        <v>3.44</v>
      </c>
      <c r="O96" s="88">
        <v>3.46</v>
      </c>
      <c r="P96" s="88">
        <v>3.44</v>
      </c>
      <c r="Q96" s="137">
        <v>3.466666666666667</v>
      </c>
      <c r="R96" s="88">
        <v>3.47</v>
      </c>
      <c r="S96" s="88">
        <v>3.57</v>
      </c>
      <c r="T96" s="88">
        <v>3.29</v>
      </c>
      <c r="U96" s="88">
        <v>3.3</v>
      </c>
      <c r="V96" s="88">
        <v>3.28</v>
      </c>
      <c r="W96" s="88">
        <v>3.41</v>
      </c>
      <c r="X96" s="88">
        <v>3.35</v>
      </c>
      <c r="Y96" s="88">
        <v>3.4</v>
      </c>
      <c r="Z96" s="88">
        <v>3.41</v>
      </c>
      <c r="AA96" s="88">
        <v>3.3</v>
      </c>
      <c r="AB96" s="83"/>
      <c r="AC96" s="83"/>
      <c r="AD96" s="83"/>
      <c r="AE96" s="83"/>
      <c r="AF96" s="83"/>
    </row>
    <row r="97" ht="15" customHeight="1">
      <c r="A97" s="130">
        <v>41944</v>
      </c>
      <c r="B97" s="137">
        <f>(D97*('Milk production'!G100/'Milk production'!AF100))+(E97*('Milk production'!H100/'Milk production'!AF100))+(F97*('Milk production'!I100/'Milk production'!AF100))+(G97*('Milk production'!J100/'Milk production'!AF100))+(H97*('Milk production'!K100/'Milk production'!AF100))+(I97*('Milk production'!L100/'Milk production'!AF100))+(J97*('Milk production'!M100/'Milk production'!AF100))+(L97*('Milk production'!O100/'Milk production'!AF100))+(M97*('Milk production'!P100/'Milk production'!AF100))+(N97*('Milk production'!Q100/'Milk production'!AF100))+(O97*('Milk production'!R100/'Milk production'!AF100))+(P97*('Milk production'!S100/'Milk production'!AF100))+(R97*('Milk production'!U100/'Milk production'!AF100))+(S97*('Milk production'!V100/'Milk production'!AF100))+(T97*('Milk production'!W100/'Milk production'!AF100))+(U97*('Milk production'!X100/'Milk production'!AF100))+(V97*('Milk production'!Y100/'Milk production'!AF100))+(W97*('Milk production'!Z100/'Milk production'!AF100))+(X97*('Milk production'!AA100/'Milk production'!AF100))+(Y97*('Milk production'!AB100/'Milk production'!AF100))+(Z97*('Milk production'!AC100/'Milk production'!AF100))+(AA97*('Milk production'!AD100/'Milk production'!AF100))</f>
        <v>3.415379921283888</v>
      </c>
      <c r="C97" s="137">
        <f>AVERAGE(B86:B97)</f>
        <v>3.339845526375699</v>
      </c>
      <c r="D97" s="88">
        <v>3.5</v>
      </c>
      <c r="E97" s="88">
        <v>3.29</v>
      </c>
      <c r="F97" s="88">
        <v>3.33</v>
      </c>
      <c r="G97" s="88">
        <v>3.6</v>
      </c>
      <c r="H97" s="88">
        <v>3.44</v>
      </c>
      <c r="I97" s="88">
        <v>3.35</v>
      </c>
      <c r="J97" s="88">
        <v>3.72</v>
      </c>
      <c r="K97" s="83"/>
      <c r="L97" s="88">
        <v>3.25</v>
      </c>
      <c r="M97" s="88">
        <v>3.56</v>
      </c>
      <c r="N97" s="88">
        <v>3.45</v>
      </c>
      <c r="O97" s="88">
        <v>3.47</v>
      </c>
      <c r="P97" s="88">
        <v>3.43</v>
      </c>
      <c r="Q97" s="137">
        <v>3.396666666666667</v>
      </c>
      <c r="R97" s="88">
        <v>3.5</v>
      </c>
      <c r="S97" s="88">
        <v>3.58</v>
      </c>
      <c r="T97" s="88">
        <v>3.35</v>
      </c>
      <c r="U97" s="88">
        <v>3.33</v>
      </c>
      <c r="V97" s="88">
        <v>3.29</v>
      </c>
      <c r="W97" s="88">
        <v>3.43</v>
      </c>
      <c r="X97" s="88">
        <v>3.37</v>
      </c>
      <c r="Y97" s="88">
        <v>3.43</v>
      </c>
      <c r="Z97" s="88">
        <v>3.44</v>
      </c>
      <c r="AA97" s="88">
        <v>3.32</v>
      </c>
      <c r="AB97" s="83"/>
      <c r="AC97" s="83"/>
      <c r="AD97" s="83"/>
      <c r="AE97" s="83"/>
      <c r="AF97" s="83"/>
    </row>
    <row r="98" ht="15" customHeight="1">
      <c r="A98" s="130">
        <v>41974</v>
      </c>
      <c r="B98" s="137"/>
      <c r="C98" s="137"/>
      <c r="D98" s="83"/>
      <c r="E98" t="s" s="109">
        <v>121</v>
      </c>
      <c r="F98" s="88">
        <v>3.31</v>
      </c>
      <c r="G98" t="s" s="109">
        <v>121</v>
      </c>
      <c r="H98" t="s" s="109">
        <v>121</v>
      </c>
      <c r="I98" s="88">
        <v>3.33</v>
      </c>
      <c r="J98" s="88">
        <v>3.43</v>
      </c>
      <c r="K98" s="83"/>
      <c r="L98" s="88">
        <v>3.36</v>
      </c>
      <c r="M98" t="s" s="109">
        <v>121</v>
      </c>
      <c r="N98" s="88">
        <v>3.45</v>
      </c>
      <c r="O98" t="s" s="109">
        <v>121</v>
      </c>
      <c r="P98" t="s" s="109">
        <v>121</v>
      </c>
      <c r="Q98" s="137">
        <v>3.406666666666666</v>
      </c>
      <c r="R98" s="88">
        <v>3.51</v>
      </c>
      <c r="S98" s="88">
        <v>3.55</v>
      </c>
      <c r="T98" s="88">
        <v>3.36</v>
      </c>
      <c r="U98" s="88">
        <v>3.32</v>
      </c>
      <c r="V98" s="88">
        <v>3.29</v>
      </c>
      <c r="W98" s="88">
        <v>3.42</v>
      </c>
      <c r="X98" t="s" s="109">
        <v>121</v>
      </c>
      <c r="Y98" t="s" s="109">
        <v>121</v>
      </c>
      <c r="Z98" s="88">
        <v>3.46</v>
      </c>
      <c r="AA98" s="88">
        <v>3.38</v>
      </c>
      <c r="AB98" s="83"/>
      <c r="AC98" s="83"/>
      <c r="AD98" s="83"/>
      <c r="AE98" s="83"/>
      <c r="AF98" s="8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K99"/>
  <sheetViews>
    <sheetView workbookViewId="0" showGridLines="0" defaultGridColor="1"/>
  </sheetViews>
  <sheetFormatPr defaultColWidth="11.1667" defaultRowHeight="12.75" customHeight="1" outlineLevelRow="0" outlineLevelCol="0"/>
  <cols>
    <col min="1" max="1" width="7.35156" style="140" customWidth="1"/>
    <col min="2" max="2" width="8.67188" style="140" customWidth="1"/>
    <col min="3" max="3" width="11.1719" style="140" customWidth="1"/>
    <col min="4" max="4" width="8.67188" style="140" customWidth="1"/>
    <col min="5" max="5" width="8.85156" style="140" customWidth="1"/>
    <col min="6" max="6" width="7.5" style="140" customWidth="1"/>
    <col min="7" max="7" width="14.8516" style="140" customWidth="1"/>
    <col min="8" max="8" width="11.1719" style="140" customWidth="1"/>
    <col min="9" max="9" width="8.35156" style="140" customWidth="1"/>
    <col min="10" max="10" width="8.35156" style="140" customWidth="1"/>
    <col min="11" max="11" width="8.5" style="140" customWidth="1"/>
    <col min="12" max="12" width="11.1719" style="140" customWidth="1"/>
    <col min="13" max="13" width="7.67188" style="140" customWidth="1"/>
    <col min="14" max="14" width="8.85156" style="140" customWidth="1"/>
    <col min="15" max="15" width="8.85156" style="140" customWidth="1"/>
    <col min="16" max="16" width="8" style="140" customWidth="1"/>
    <col min="17" max="17" width="7.5" style="140" customWidth="1"/>
    <col min="18" max="18" width="11.1719" style="140" customWidth="1"/>
    <col min="19" max="19" width="12.8516" style="140" customWidth="1"/>
    <col min="20" max="20" width="6.85156" style="140" customWidth="1"/>
    <col min="21" max="21" width="11.8516" style="140" customWidth="1"/>
    <col min="22" max="22" width="14.1719" style="140" customWidth="1"/>
    <col min="23" max="23" width="9.35156" style="140" customWidth="1"/>
    <col min="24" max="24" width="11.1719" style="140" customWidth="1"/>
    <col min="25" max="25" width="11.1719" style="140" customWidth="1"/>
    <col min="26" max="26" width="9.35156" style="140" customWidth="1"/>
    <col min="27" max="27" width="8.5" style="140" customWidth="1"/>
    <col min="28" max="28" width="8.17188" style="140" customWidth="1"/>
    <col min="29" max="29" width="8.17188" style="140" customWidth="1"/>
    <col min="30" max="30" width="15.5" style="140" customWidth="1"/>
    <col min="31" max="31" width="7.35156" style="140" customWidth="1"/>
    <col min="32" max="32" width="11.1719" style="140" customWidth="1"/>
    <col min="33" max="33" width="11.1719" style="140" customWidth="1"/>
    <col min="34" max="34" width="11.1719" style="140" customWidth="1"/>
    <col min="35" max="35" width="11.1719" style="140" customWidth="1"/>
    <col min="36" max="36" width="11.1719" style="140" customWidth="1"/>
    <col min="37" max="37" width="11.1719" style="140" customWidth="1"/>
    <col min="38" max="256" width="11.1719" style="140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ht="15" customHeight="1">
      <c r="A4" s="130">
        <v>39083</v>
      </c>
      <c r="B4" s="141">
        <f>AI14</f>
        <v>22713.9</v>
      </c>
      <c r="C4" s="87"/>
      <c r="D4" s="2"/>
      <c r="E4" t="s" s="127">
        <v>91</v>
      </c>
      <c r="F4" t="s" s="127">
        <v>90</v>
      </c>
      <c r="G4" t="s" s="127">
        <v>103</v>
      </c>
      <c r="H4" t="s" s="127">
        <v>101</v>
      </c>
      <c r="I4" t="s" s="127">
        <v>122</v>
      </c>
      <c r="J4" t="s" s="127">
        <v>123</v>
      </c>
      <c r="K4" t="s" s="127">
        <v>89</v>
      </c>
      <c r="L4" t="s" s="127">
        <v>124</v>
      </c>
      <c r="M4" t="s" s="127">
        <v>95</v>
      </c>
      <c r="N4" t="s" s="127">
        <v>82</v>
      </c>
      <c r="O4" t="s" s="127">
        <v>125</v>
      </c>
      <c r="P4" t="s" s="127">
        <v>100</v>
      </c>
      <c r="Q4" t="s" s="127">
        <v>97</v>
      </c>
      <c r="R4" t="s" s="127">
        <v>87</v>
      </c>
      <c r="S4" t="s" s="127">
        <v>85</v>
      </c>
      <c r="T4" t="s" s="142">
        <v>126</v>
      </c>
      <c r="U4" t="s" s="127">
        <v>127</v>
      </c>
      <c r="V4" t="s" s="127">
        <v>128</v>
      </c>
      <c r="W4" t="s" s="127">
        <v>129</v>
      </c>
      <c r="X4" t="s" s="127">
        <v>84</v>
      </c>
      <c r="Y4" t="s" s="127">
        <v>86</v>
      </c>
      <c r="Z4" t="s" s="127">
        <v>96</v>
      </c>
      <c r="AA4" t="s" s="127">
        <v>98</v>
      </c>
      <c r="AB4" s="87"/>
      <c r="AC4" t="s" s="127">
        <v>99</v>
      </c>
      <c r="AD4" t="s" s="127">
        <v>102</v>
      </c>
      <c r="AE4" t="s" s="127">
        <v>88</v>
      </c>
      <c r="AF4" t="s" s="127">
        <v>92</v>
      </c>
      <c r="AG4" t="s" s="127">
        <v>130</v>
      </c>
      <c r="AH4" s="85"/>
      <c r="AI4" s="85"/>
      <c r="AJ4" s="85"/>
      <c r="AK4" s="85"/>
    </row>
    <row r="5" ht="15" customHeight="1">
      <c r="A5" s="130">
        <v>39114</v>
      </c>
      <c r="B5" s="87">
        <f>B4*(AK$15+1)</f>
        <v>22731.275</v>
      </c>
      <c r="C5" s="2"/>
      <c r="D5" s="88">
        <v>1998</v>
      </c>
      <c r="E5" s="143">
        <v>728.7</v>
      </c>
      <c r="F5" s="143">
        <v>632.3</v>
      </c>
      <c r="G5" s="143">
        <v>421.4</v>
      </c>
      <c r="H5" t="s" s="127">
        <v>121</v>
      </c>
      <c r="I5" s="143">
        <v>23.8</v>
      </c>
      <c r="J5" s="143">
        <v>583</v>
      </c>
      <c r="K5" s="143">
        <v>680</v>
      </c>
      <c r="L5" s="143">
        <v>158.6</v>
      </c>
      <c r="M5" s="143">
        <v>380.3</v>
      </c>
      <c r="N5" s="143">
        <v>4432</v>
      </c>
      <c r="O5" s="143">
        <v>4833</v>
      </c>
      <c r="P5" s="143">
        <v>172</v>
      </c>
      <c r="Q5" s="143">
        <v>384</v>
      </c>
      <c r="R5" s="143">
        <v>1198.8</v>
      </c>
      <c r="S5" s="143">
        <v>2116</v>
      </c>
      <c r="T5" s="143">
        <v>242.1</v>
      </c>
      <c r="U5" s="143">
        <v>537.7</v>
      </c>
      <c r="V5" s="143">
        <v>47.3</v>
      </c>
      <c r="W5" t="s" s="127">
        <v>121</v>
      </c>
      <c r="X5" s="143">
        <v>1600</v>
      </c>
      <c r="Y5" s="143">
        <v>3360.8</v>
      </c>
      <c r="Z5" s="143">
        <v>372</v>
      </c>
      <c r="AA5" s="143"/>
      <c r="AB5" s="143"/>
      <c r="AC5" s="143">
        <v>265</v>
      </c>
      <c r="AD5" s="143">
        <v>146.5</v>
      </c>
      <c r="AE5" s="143">
        <v>1278</v>
      </c>
      <c r="AF5" s="143">
        <v>471.1</v>
      </c>
      <c r="AG5" s="143">
        <v>2474.6</v>
      </c>
      <c r="AH5" s="144"/>
      <c r="AI5" s="144">
        <f>SUM(E5:AG5)</f>
        <v>27539</v>
      </c>
      <c r="AJ5" s="144"/>
      <c r="AK5" s="144"/>
    </row>
    <row r="6" ht="15" customHeight="1">
      <c r="A6" s="130">
        <v>39142</v>
      </c>
      <c r="B6" s="145">
        <f>B5*(AK$15+1)</f>
        <v>22748.663291007932</v>
      </c>
      <c r="C6" s="2"/>
      <c r="D6" s="88">
        <v>1999</v>
      </c>
      <c r="E6" s="143">
        <v>697.9</v>
      </c>
      <c r="F6" s="143">
        <v>619.1</v>
      </c>
      <c r="G6" s="143">
        <v>431</v>
      </c>
      <c r="H6" t="s" s="127">
        <v>121</v>
      </c>
      <c r="I6" s="143">
        <v>24</v>
      </c>
      <c r="J6" s="143">
        <v>548</v>
      </c>
      <c r="K6" s="143">
        <v>681</v>
      </c>
      <c r="L6" s="143">
        <v>138.4</v>
      </c>
      <c r="M6" s="143">
        <v>373.6</v>
      </c>
      <c r="N6" s="143">
        <v>4424.1</v>
      </c>
      <c r="O6" s="143">
        <v>4709.6</v>
      </c>
      <c r="P6" s="143">
        <v>154</v>
      </c>
      <c r="Q6" s="143">
        <v>376</v>
      </c>
      <c r="R6" s="143">
        <v>1173.8</v>
      </c>
      <c r="S6" s="143">
        <v>2126</v>
      </c>
      <c r="T6" s="143">
        <v>205.6</v>
      </c>
      <c r="U6" s="143">
        <v>494.3</v>
      </c>
      <c r="V6" s="143">
        <v>45.4</v>
      </c>
      <c r="W6" t="s" s="127">
        <v>121</v>
      </c>
      <c r="X6" s="143">
        <v>1570</v>
      </c>
      <c r="Y6" s="143">
        <v>3215.1</v>
      </c>
      <c r="Z6" s="143">
        <v>356.7</v>
      </c>
      <c r="AA6" s="143"/>
      <c r="AB6" s="143"/>
      <c r="AC6" s="143">
        <v>251</v>
      </c>
      <c r="AD6" s="143">
        <v>149.1</v>
      </c>
      <c r="AE6" s="143">
        <v>1207</v>
      </c>
      <c r="AF6" s="143">
        <v>447.4</v>
      </c>
      <c r="AG6" s="143">
        <v>2438.3</v>
      </c>
      <c r="AH6" s="144"/>
      <c r="AI6" s="144">
        <f>SUM(E6:AG6)</f>
        <v>26856.4</v>
      </c>
      <c r="AJ6" s="146">
        <f>AI6/AI5-1</f>
        <v>-0.0247866661825048</v>
      </c>
      <c r="AK6" s="147">
        <f>AJ6/12</f>
        <v>-0.002065555515208733</v>
      </c>
    </row>
    <row r="7" ht="15" customHeight="1">
      <c r="A7" s="130">
        <v>39173</v>
      </c>
      <c r="B7" s="145">
        <f>B6*(AK$15+1)</f>
        <v>22766.064883190749</v>
      </c>
      <c r="C7" s="2"/>
      <c r="D7" s="88">
        <v>2000</v>
      </c>
      <c r="E7" s="143">
        <v>621</v>
      </c>
      <c r="F7" s="143">
        <v>629.4</v>
      </c>
      <c r="G7" s="143">
        <v>362.6</v>
      </c>
      <c r="H7" t="s" s="127">
        <v>121</v>
      </c>
      <c r="I7" s="143">
        <v>23.5</v>
      </c>
      <c r="J7" s="143">
        <v>529</v>
      </c>
      <c r="K7" s="143">
        <v>644</v>
      </c>
      <c r="L7" s="143">
        <v>131</v>
      </c>
      <c r="M7" s="143">
        <v>357.9</v>
      </c>
      <c r="N7" s="143">
        <v>4153.3</v>
      </c>
      <c r="O7" s="143">
        <v>4563.6</v>
      </c>
      <c r="P7" s="143">
        <v>180</v>
      </c>
      <c r="Q7" s="143">
        <v>355</v>
      </c>
      <c r="R7" s="143">
        <v>1152.8</v>
      </c>
      <c r="S7" s="143">
        <v>1772</v>
      </c>
      <c r="T7" s="143">
        <v>204.5</v>
      </c>
      <c r="U7" s="143">
        <v>438.4</v>
      </c>
      <c r="V7" s="143">
        <v>43.6</v>
      </c>
      <c r="W7" t="s" s="127">
        <v>121</v>
      </c>
      <c r="X7" s="143">
        <v>1532</v>
      </c>
      <c r="Y7" s="143">
        <v>2982.4</v>
      </c>
      <c r="Z7" s="143">
        <v>354.7</v>
      </c>
      <c r="AA7" s="143"/>
      <c r="AB7" s="143"/>
      <c r="AC7" s="143">
        <v>242.5</v>
      </c>
      <c r="AD7" s="143">
        <v>140.2</v>
      </c>
      <c r="AE7" s="143">
        <v>1140.6</v>
      </c>
      <c r="AF7" s="143">
        <v>425.8</v>
      </c>
      <c r="AG7" s="143">
        <v>2339</v>
      </c>
      <c r="AH7" s="144"/>
      <c r="AI7" s="144">
        <f>SUM(E7:AG7)</f>
        <v>25318.8</v>
      </c>
      <c r="AJ7" s="146">
        <f>AI7/AI6-1</f>
        <v>-0.05725264741365177</v>
      </c>
      <c r="AK7" s="147">
        <f>AJ7/12</f>
        <v>-0.004771053951137648</v>
      </c>
    </row>
    <row r="8" ht="15" customHeight="1">
      <c r="A8" s="130">
        <v>39203</v>
      </c>
      <c r="B8" s="145">
        <f>B7*(AK$15+1)</f>
        <v>22783.479786723186</v>
      </c>
      <c r="C8" s="2"/>
      <c r="D8" s="88">
        <v>2001</v>
      </c>
      <c r="E8" s="143">
        <v>598</v>
      </c>
      <c r="F8" s="143">
        <v>611.3</v>
      </c>
      <c r="G8" s="143">
        <v>358.6</v>
      </c>
      <c r="H8" t="s" s="127">
        <v>121</v>
      </c>
      <c r="I8" s="143">
        <v>24.4</v>
      </c>
      <c r="J8" s="143">
        <v>496</v>
      </c>
      <c r="K8" s="143">
        <v>628</v>
      </c>
      <c r="L8" s="143">
        <v>128.6</v>
      </c>
      <c r="M8" s="143">
        <v>351.8</v>
      </c>
      <c r="N8" s="143">
        <v>4197.2</v>
      </c>
      <c r="O8" s="143">
        <v>4474.9</v>
      </c>
      <c r="P8" s="143">
        <v>172</v>
      </c>
      <c r="Q8" s="143">
        <v>345</v>
      </c>
      <c r="R8" s="143">
        <v>1148</v>
      </c>
      <c r="S8" s="143">
        <v>2077.6</v>
      </c>
      <c r="T8" s="143">
        <v>209.1</v>
      </c>
      <c r="U8" s="143">
        <v>441.8</v>
      </c>
      <c r="V8" s="143">
        <v>44</v>
      </c>
      <c r="W8" s="143">
        <v>8.199999999999999</v>
      </c>
      <c r="X8" s="143">
        <v>1551</v>
      </c>
      <c r="Y8" s="143">
        <v>2929.6</v>
      </c>
      <c r="Z8" s="143">
        <v>305</v>
      </c>
      <c r="AA8" s="143"/>
      <c r="AB8" s="143"/>
      <c r="AC8" s="143">
        <v>230.4</v>
      </c>
      <c r="AD8" s="143">
        <v>135.8</v>
      </c>
      <c r="AE8" s="143">
        <v>1182</v>
      </c>
      <c r="AF8" s="143">
        <v>425.3</v>
      </c>
      <c r="AG8" s="143">
        <v>2203.3</v>
      </c>
      <c r="AH8" s="144"/>
      <c r="AI8" s="144">
        <f>SUM(E8:AG8)</f>
        <v>25276.9</v>
      </c>
      <c r="AJ8" s="146">
        <f>AI8/AI7-1</f>
        <v>-0.001654896756560387</v>
      </c>
      <c r="AK8" s="147">
        <f>AJ8/12</f>
        <v>-0.0001379080630466989</v>
      </c>
    </row>
    <row r="9" ht="15" customHeight="1">
      <c r="A9" s="130">
        <v>39234</v>
      </c>
      <c r="B9" s="145">
        <f>B8*(AK$15+1)</f>
        <v>22800.908011787764</v>
      </c>
      <c r="C9" s="2"/>
      <c r="D9" s="88">
        <v>2002</v>
      </c>
      <c r="E9" s="143">
        <v>589</v>
      </c>
      <c r="F9" s="143">
        <v>591</v>
      </c>
      <c r="G9" s="143">
        <v>358.2</v>
      </c>
      <c r="H9" t="s" s="127">
        <v>121</v>
      </c>
      <c r="I9" s="143">
        <v>26.2</v>
      </c>
      <c r="J9" s="143">
        <v>464</v>
      </c>
      <c r="K9" s="143">
        <v>613</v>
      </c>
      <c r="L9" s="143">
        <v>115.6</v>
      </c>
      <c r="M9" s="143">
        <v>343.1</v>
      </c>
      <c r="N9" s="143">
        <v>4134</v>
      </c>
      <c r="O9" s="143">
        <v>4373.4</v>
      </c>
      <c r="P9" s="143">
        <v>152</v>
      </c>
      <c r="Q9" s="143">
        <v>338</v>
      </c>
      <c r="R9" s="143">
        <v>1128.7</v>
      </c>
      <c r="S9" s="143">
        <v>1911</v>
      </c>
      <c r="T9" s="143">
        <v>204.6</v>
      </c>
      <c r="U9" s="143">
        <v>443.3</v>
      </c>
      <c r="V9" s="143">
        <v>42.1</v>
      </c>
      <c r="W9" s="143">
        <v>8</v>
      </c>
      <c r="X9" s="143">
        <v>1546</v>
      </c>
      <c r="Y9" s="143">
        <v>2934.6</v>
      </c>
      <c r="Z9" s="143">
        <v>299.1</v>
      </c>
      <c r="AA9" s="143"/>
      <c r="AB9" s="143"/>
      <c r="AC9" s="143">
        <v>230.2</v>
      </c>
      <c r="AD9" s="143">
        <v>140</v>
      </c>
      <c r="AE9" s="143">
        <v>1154.2</v>
      </c>
      <c r="AF9" s="143">
        <v>403.4</v>
      </c>
      <c r="AG9" s="143">
        <v>2229.5</v>
      </c>
      <c r="AH9" s="144"/>
      <c r="AI9" s="144">
        <f>SUM(E9:AG9)</f>
        <v>24772.2</v>
      </c>
      <c r="AJ9" s="146">
        <f>AI9/AI8-1</f>
        <v>-0.0199668472004082</v>
      </c>
      <c r="AK9" s="147">
        <f>AJ9/12</f>
        <v>-0.00166390393336735</v>
      </c>
    </row>
    <row r="10" ht="15" customHeight="1">
      <c r="A10" s="130">
        <v>39264</v>
      </c>
      <c r="B10" s="145">
        <f>B9*(AK$15+1)</f>
        <v>22818.349568574791</v>
      </c>
      <c r="C10" s="2"/>
      <c r="D10" s="88">
        <v>2003</v>
      </c>
      <c r="E10" s="143">
        <v>557.9</v>
      </c>
      <c r="F10" s="143">
        <v>572.1</v>
      </c>
      <c r="G10" s="143">
        <v>361.8</v>
      </c>
      <c r="H10" t="s" s="127">
        <v>121</v>
      </c>
      <c r="I10" s="143">
        <v>26.6</v>
      </c>
      <c r="J10" s="143">
        <v>449</v>
      </c>
      <c r="K10" s="143">
        <v>589</v>
      </c>
      <c r="L10" s="143">
        <v>116.8</v>
      </c>
      <c r="M10" s="143">
        <v>328</v>
      </c>
      <c r="N10" s="143">
        <v>4026</v>
      </c>
      <c r="O10" s="143">
        <v>4337.5</v>
      </c>
      <c r="P10" s="143">
        <v>149</v>
      </c>
      <c r="Q10" s="143">
        <v>310</v>
      </c>
      <c r="R10" s="143">
        <v>1135.7</v>
      </c>
      <c r="S10" s="143">
        <v>1913</v>
      </c>
      <c r="T10" s="143">
        <v>186.3</v>
      </c>
      <c r="U10" s="143">
        <v>448.1</v>
      </c>
      <c r="V10" s="143">
        <v>41.2</v>
      </c>
      <c r="W10" s="143">
        <v>7.6</v>
      </c>
      <c r="X10" s="143">
        <v>1551.4</v>
      </c>
      <c r="Y10" s="143">
        <v>2816.1</v>
      </c>
      <c r="Z10" s="143">
        <v>288.4</v>
      </c>
      <c r="AA10" s="143"/>
      <c r="AB10" s="143"/>
      <c r="AC10" s="143">
        <v>214.5</v>
      </c>
      <c r="AD10" s="143">
        <v>130.7</v>
      </c>
      <c r="AE10" s="143">
        <v>1117.7</v>
      </c>
      <c r="AF10" s="143">
        <v>403.7</v>
      </c>
      <c r="AG10" s="148">
        <v>2206.7</v>
      </c>
      <c r="AH10" s="149"/>
      <c r="AI10" s="144">
        <f>SUM(E10:AG10)</f>
        <v>24284.800000000007</v>
      </c>
      <c r="AJ10" s="146">
        <f>AI10/AI9-1</f>
        <v>-0.01967528116194739</v>
      </c>
      <c r="AK10" s="147">
        <f>AJ10/12</f>
        <v>-0.001639606763495616</v>
      </c>
    </row>
    <row r="11" ht="15" customHeight="1">
      <c r="A11" s="130">
        <v>39295</v>
      </c>
      <c r="B11" s="145">
        <f>B10*(AK$15+1)</f>
        <v>22835.804467282367</v>
      </c>
      <c r="C11" s="2"/>
      <c r="D11" s="88">
        <v>2004</v>
      </c>
      <c r="E11" s="143">
        <v>538</v>
      </c>
      <c r="F11" s="143">
        <v>570.6</v>
      </c>
      <c r="G11" s="143">
        <v>368.7</v>
      </c>
      <c r="H11" t="s" s="127">
        <v>121</v>
      </c>
      <c r="I11" s="143">
        <v>26.1</v>
      </c>
      <c r="J11" s="143">
        <v>429.3</v>
      </c>
      <c r="K11" s="143">
        <v>569</v>
      </c>
      <c r="L11" s="143">
        <v>116.5</v>
      </c>
      <c r="M11" s="143">
        <v>317.9</v>
      </c>
      <c r="N11" s="143">
        <v>3947</v>
      </c>
      <c r="O11" s="143">
        <v>4286.6</v>
      </c>
      <c r="P11" s="143">
        <v>150</v>
      </c>
      <c r="Q11" s="143">
        <v>304</v>
      </c>
      <c r="R11" s="143">
        <v>1121.8</v>
      </c>
      <c r="S11" s="143">
        <v>1838</v>
      </c>
      <c r="T11" s="143">
        <v>186.2</v>
      </c>
      <c r="U11" s="143">
        <v>433.9</v>
      </c>
      <c r="V11" s="143">
        <v>41.1</v>
      </c>
      <c r="W11" s="143">
        <v>7.8</v>
      </c>
      <c r="X11" s="143">
        <v>1502</v>
      </c>
      <c r="Y11" s="143">
        <v>2730.4</v>
      </c>
      <c r="Z11" s="143">
        <v>296.7</v>
      </c>
      <c r="AA11" s="143"/>
      <c r="AB11" s="143"/>
      <c r="AC11" s="143">
        <v>201.7</v>
      </c>
      <c r="AD11" s="143">
        <v>134</v>
      </c>
      <c r="AE11" s="143">
        <v>1056.9</v>
      </c>
      <c r="AF11" s="143">
        <v>401.1</v>
      </c>
      <c r="AG11" s="143">
        <v>2054</v>
      </c>
      <c r="AH11" s="144"/>
      <c r="AI11" s="144">
        <f>SUM(E11:AG11)</f>
        <v>23629.3</v>
      </c>
      <c r="AJ11" s="146">
        <f>AI11/AI10-1</f>
        <v>-0.02699219264725272</v>
      </c>
      <c r="AK11" s="147">
        <f>AJ11/12</f>
        <v>-0.00224934938727106</v>
      </c>
    </row>
    <row r="12" ht="15" customHeight="1">
      <c r="A12" s="130">
        <v>39326</v>
      </c>
      <c r="B12" s="145">
        <f>B11*(AK$15+1)</f>
        <v>22853.2727181164</v>
      </c>
      <c r="C12" s="2"/>
      <c r="D12" s="88">
        <v>2005</v>
      </c>
      <c r="E12" s="143">
        <v>534.4</v>
      </c>
      <c r="F12" s="143">
        <v>548.2</v>
      </c>
      <c r="G12" s="143">
        <v>347.8</v>
      </c>
      <c r="H12" t="s" s="127">
        <v>121</v>
      </c>
      <c r="I12" s="143">
        <v>24.6</v>
      </c>
      <c r="J12" s="143">
        <v>437.1</v>
      </c>
      <c r="K12" s="143">
        <v>558</v>
      </c>
      <c r="L12" s="143">
        <v>113.1</v>
      </c>
      <c r="M12" s="143">
        <v>312.9</v>
      </c>
      <c r="N12" s="143">
        <v>3895.4</v>
      </c>
      <c r="O12" s="143">
        <v>4163.6</v>
      </c>
      <c r="P12" s="143">
        <v>152.3</v>
      </c>
      <c r="Q12" s="143">
        <v>285</v>
      </c>
      <c r="R12" s="143">
        <v>995.8</v>
      </c>
      <c r="S12" s="143">
        <v>1842</v>
      </c>
      <c r="T12" s="143">
        <v>185.2</v>
      </c>
      <c r="U12" s="143">
        <v>416.5</v>
      </c>
      <c r="V12" s="143">
        <v>41.1</v>
      </c>
      <c r="W12" s="143">
        <v>7.8</v>
      </c>
      <c r="X12" s="143">
        <v>1486</v>
      </c>
      <c r="Y12" s="143">
        <v>2754.8</v>
      </c>
      <c r="Z12" s="143">
        <v>285</v>
      </c>
      <c r="AA12" s="143"/>
      <c r="AB12" s="143"/>
      <c r="AC12" s="143">
        <v>198.6</v>
      </c>
      <c r="AD12" s="143">
        <v>120.3</v>
      </c>
      <c r="AE12" s="143">
        <v>1017.9</v>
      </c>
      <c r="AF12" s="143">
        <v>390.7</v>
      </c>
      <c r="AG12" s="143">
        <v>2007</v>
      </c>
      <c r="AH12" s="144"/>
      <c r="AI12" s="144">
        <f>SUM(E12:AG12)</f>
        <v>23121.1</v>
      </c>
      <c r="AJ12" s="146">
        <f>AI12/AI11-1</f>
        <v>-0.02150719657374545</v>
      </c>
      <c r="AK12" s="147">
        <f>AJ12/12</f>
        <v>-0.001792266381145454</v>
      </c>
    </row>
    <row r="13" ht="15" customHeight="1">
      <c r="A13" s="130">
        <v>39356</v>
      </c>
      <c r="B13" s="145">
        <f>B12*(AK$15+1)</f>
        <v>22870.754331290591</v>
      </c>
      <c r="C13" s="2"/>
      <c r="D13" s="88">
        <v>2006</v>
      </c>
      <c r="E13" s="143">
        <v>527.4</v>
      </c>
      <c r="F13" s="143">
        <v>531.9</v>
      </c>
      <c r="G13" s="143">
        <v>350.1</v>
      </c>
      <c r="H13" t="s" s="127">
        <v>121</v>
      </c>
      <c r="I13" s="143">
        <v>23.9</v>
      </c>
      <c r="J13" s="143">
        <v>417.3</v>
      </c>
      <c r="K13" s="143">
        <v>555</v>
      </c>
      <c r="L13" s="143">
        <v>108.9</v>
      </c>
      <c r="M13" s="143">
        <v>298.5</v>
      </c>
      <c r="N13" s="143">
        <v>3799</v>
      </c>
      <c r="O13" s="143">
        <v>4054.4</v>
      </c>
      <c r="P13" s="143">
        <v>167.8</v>
      </c>
      <c r="Q13" s="143">
        <v>268</v>
      </c>
      <c r="R13" s="143">
        <v>1022.8</v>
      </c>
      <c r="S13" s="143">
        <v>1813.7</v>
      </c>
      <c r="T13" s="143">
        <v>182.4</v>
      </c>
      <c r="U13" s="143">
        <v>399</v>
      </c>
      <c r="V13" s="143">
        <v>46.2</v>
      </c>
      <c r="W13" s="143">
        <v>7.5</v>
      </c>
      <c r="X13" s="143">
        <v>1443</v>
      </c>
      <c r="Y13" s="143">
        <v>2637</v>
      </c>
      <c r="Z13" s="143">
        <v>270.4</v>
      </c>
      <c r="AA13" s="143"/>
      <c r="AB13" s="143"/>
      <c r="AC13" s="143">
        <v>185</v>
      </c>
      <c r="AD13" s="143">
        <v>112.5</v>
      </c>
      <c r="AE13" s="143">
        <v>942</v>
      </c>
      <c r="AF13" s="143">
        <v>384.7</v>
      </c>
      <c r="AG13" s="143">
        <v>2005</v>
      </c>
      <c r="AH13" s="144"/>
      <c r="AI13" s="144">
        <f>SUM(E13:AG13)</f>
        <v>22553.4</v>
      </c>
      <c r="AJ13" s="146">
        <f>AI13/AI12-1</f>
        <v>-0.02455333007512606</v>
      </c>
      <c r="AK13" s="147">
        <f>AJ13/12</f>
        <v>-0.002046110839593838</v>
      </c>
    </row>
    <row r="14" ht="15" customHeight="1">
      <c r="A14" s="130">
        <v>39387</v>
      </c>
      <c r="B14" s="145">
        <f>B13*(AK$15+1)</f>
        <v>22888.249317026472</v>
      </c>
      <c r="C14" s="2"/>
      <c r="D14" s="88">
        <v>2007</v>
      </c>
      <c r="E14" s="143">
        <v>524.5</v>
      </c>
      <c r="F14" s="143">
        <v>524.3</v>
      </c>
      <c r="G14" s="143">
        <v>335.9</v>
      </c>
      <c r="H14" s="143">
        <v>225.4</v>
      </c>
      <c r="I14" s="143">
        <v>23.7</v>
      </c>
      <c r="J14" s="143">
        <v>407.4</v>
      </c>
      <c r="K14" s="143">
        <v>551</v>
      </c>
      <c r="L14" s="143">
        <v>103</v>
      </c>
      <c r="M14" s="143">
        <v>287.5</v>
      </c>
      <c r="N14" s="143">
        <v>3759</v>
      </c>
      <c r="O14" s="143">
        <v>4087.3</v>
      </c>
      <c r="P14" s="143">
        <v>150</v>
      </c>
      <c r="Q14" s="143">
        <v>266</v>
      </c>
      <c r="R14" s="143">
        <v>1017.3</v>
      </c>
      <c r="S14" s="143">
        <v>1839</v>
      </c>
      <c r="T14" s="143">
        <v>180.4</v>
      </c>
      <c r="U14" s="143">
        <v>404.5</v>
      </c>
      <c r="V14" s="143">
        <v>40.2</v>
      </c>
      <c r="W14" s="143">
        <v>7.5</v>
      </c>
      <c r="X14" s="143">
        <v>1490</v>
      </c>
      <c r="Y14" s="143">
        <v>2677.3</v>
      </c>
      <c r="Z14" s="143">
        <v>269.3</v>
      </c>
      <c r="AA14" s="143"/>
      <c r="AB14" s="143"/>
      <c r="AC14" s="143">
        <v>180.2</v>
      </c>
      <c r="AD14" s="143">
        <v>117.2</v>
      </c>
      <c r="AE14" s="143">
        <v>903.3</v>
      </c>
      <c r="AF14" s="143">
        <v>365.7</v>
      </c>
      <c r="AG14" s="143">
        <v>1977</v>
      </c>
      <c r="AH14" s="144"/>
      <c r="AI14" s="144">
        <f>SUM(E14:AG14)</f>
        <v>22713.9</v>
      </c>
      <c r="AJ14" s="146">
        <f>AI14/AI13-1</f>
        <v>0.007116443640426739</v>
      </c>
      <c r="AK14" s="147">
        <f>AJ14/12</f>
        <v>0.0005930369700355617</v>
      </c>
    </row>
    <row r="15" ht="15" customHeight="1">
      <c r="A15" s="130">
        <v>39417</v>
      </c>
      <c r="B15" s="145">
        <f>B14*(AK$15+1)</f>
        <v>22905.757685553381</v>
      </c>
      <c r="C15" s="2"/>
      <c r="D15" s="88">
        <v>2008</v>
      </c>
      <c r="E15" s="143">
        <v>530.2</v>
      </c>
      <c r="F15" s="143">
        <v>517.8</v>
      </c>
      <c r="G15" s="143">
        <v>314.7</v>
      </c>
      <c r="H15" s="143">
        <v>212.6</v>
      </c>
      <c r="I15" s="143">
        <v>23.6</v>
      </c>
      <c r="J15" s="143">
        <v>399.7</v>
      </c>
      <c r="K15" s="143">
        <v>566</v>
      </c>
      <c r="L15" s="143">
        <v>100.4</v>
      </c>
      <c r="M15" s="143">
        <v>288.4</v>
      </c>
      <c r="N15" s="143">
        <v>3857</v>
      </c>
      <c r="O15" s="143">
        <v>4229.1</v>
      </c>
      <c r="P15" s="143">
        <v>154</v>
      </c>
      <c r="Q15" s="143">
        <v>263</v>
      </c>
      <c r="R15" s="143">
        <v>1024.1</v>
      </c>
      <c r="S15" s="143">
        <v>1830.7</v>
      </c>
      <c r="T15" s="143">
        <v>170.4</v>
      </c>
      <c r="U15" s="143">
        <v>394.7</v>
      </c>
      <c r="V15" s="143">
        <v>45.9</v>
      </c>
      <c r="W15" s="143">
        <v>7.2</v>
      </c>
      <c r="X15" s="143">
        <v>1587</v>
      </c>
      <c r="Y15" s="143">
        <v>2696.9</v>
      </c>
      <c r="Z15" s="143">
        <v>264.8</v>
      </c>
      <c r="AA15" s="143"/>
      <c r="AB15" s="143"/>
      <c r="AC15" s="143">
        <v>173.9</v>
      </c>
      <c r="AD15" s="143">
        <v>113.4</v>
      </c>
      <c r="AE15" s="143">
        <v>888.3</v>
      </c>
      <c r="AF15" s="143">
        <v>365.6</v>
      </c>
      <c r="AG15" s="143">
        <v>1903</v>
      </c>
      <c r="AH15" s="144"/>
      <c r="AI15" s="144">
        <f>SUM(E15:AG15)</f>
        <v>22922.4</v>
      </c>
      <c r="AJ15" s="146">
        <f>AI15/AI14-1</f>
        <v>0.009179401159642442</v>
      </c>
      <c r="AK15" s="147">
        <f>AJ15/12</f>
        <v>0.0007649500966368702</v>
      </c>
    </row>
    <row r="16" ht="15" customHeight="1">
      <c r="A16" s="130">
        <v>39448</v>
      </c>
      <c r="B16" s="145">
        <f>B15*(AK$15+1)</f>
        <v>22923.279447108485</v>
      </c>
      <c r="C16" s="2"/>
      <c r="D16" s="88">
        <v>2009</v>
      </c>
      <c r="E16" s="143">
        <v>533</v>
      </c>
      <c r="F16" s="143">
        <v>517.7</v>
      </c>
      <c r="G16" s="143">
        <v>296.8</v>
      </c>
      <c r="H16" s="143">
        <v>212.2</v>
      </c>
      <c r="I16" s="143">
        <v>23.2</v>
      </c>
      <c r="J16" s="143">
        <v>383.8</v>
      </c>
      <c r="K16" s="143">
        <v>574</v>
      </c>
      <c r="L16" s="143">
        <v>96.7</v>
      </c>
      <c r="M16" s="143">
        <v>285.8</v>
      </c>
      <c r="N16" s="143">
        <v>3748</v>
      </c>
      <c r="O16" s="143">
        <v>4169.3</v>
      </c>
      <c r="P16" s="143">
        <v>145</v>
      </c>
      <c r="Q16" s="143">
        <v>248</v>
      </c>
      <c r="R16" s="143">
        <v>1022.4</v>
      </c>
      <c r="S16" s="143">
        <v>1878.4</v>
      </c>
      <c r="T16" s="143">
        <v>165.5</v>
      </c>
      <c r="U16" s="143">
        <v>374.6</v>
      </c>
      <c r="V16" s="143">
        <v>45.9</v>
      </c>
      <c r="W16" s="143">
        <v>6.9</v>
      </c>
      <c r="X16" s="143">
        <v>1562</v>
      </c>
      <c r="Y16" s="143">
        <v>2584.7</v>
      </c>
      <c r="Z16" s="143">
        <v>255.4</v>
      </c>
      <c r="AA16" s="143"/>
      <c r="AB16" s="143"/>
      <c r="AC16" s="143">
        <v>162.5</v>
      </c>
      <c r="AD16" s="143">
        <v>113.1</v>
      </c>
      <c r="AE16" s="143">
        <v>828.3</v>
      </c>
      <c r="AF16" s="143">
        <v>354.2</v>
      </c>
      <c r="AG16" s="143">
        <v>1864</v>
      </c>
      <c r="AH16" s="144"/>
      <c r="AI16" s="144">
        <f>SUM(E16:AG16)</f>
        <v>22451.4</v>
      </c>
      <c r="AJ16" s="146">
        <f>AI16/AI15-1</f>
        <v>-0.02054758664014256</v>
      </c>
      <c r="AK16" s="147">
        <f>AJ16/12</f>
        <v>-0.001712298886678546</v>
      </c>
    </row>
    <row r="17" ht="15" customHeight="1">
      <c r="A17" s="130">
        <v>39479</v>
      </c>
      <c r="B17" s="145">
        <f>B16*(AK$16+1)</f>
        <v>22884.027941232180</v>
      </c>
      <c r="C17" s="2"/>
      <c r="D17" s="88">
        <v>2010</v>
      </c>
      <c r="E17" s="143">
        <v>532.7</v>
      </c>
      <c r="F17" s="143">
        <v>517.7</v>
      </c>
      <c r="G17" s="143">
        <v>313.6</v>
      </c>
      <c r="H17" s="143">
        <v>206.5</v>
      </c>
      <c r="I17" s="143">
        <v>23.4</v>
      </c>
      <c r="J17" s="143">
        <v>375.4</v>
      </c>
      <c r="K17" s="143">
        <v>573</v>
      </c>
      <c r="L17" s="143">
        <v>96.5</v>
      </c>
      <c r="M17" s="143">
        <v>284.3</v>
      </c>
      <c r="N17" s="143">
        <v>3718</v>
      </c>
      <c r="O17" s="143">
        <v>4181.7</v>
      </c>
      <c r="P17" s="143">
        <v>144</v>
      </c>
      <c r="Q17" s="143">
        <v>239</v>
      </c>
      <c r="R17" s="143">
        <v>1006.9</v>
      </c>
      <c r="S17" s="143">
        <v>1746.1</v>
      </c>
      <c r="T17" s="143">
        <v>164.1</v>
      </c>
      <c r="U17" s="143">
        <v>359.8</v>
      </c>
      <c r="V17" s="143">
        <v>46</v>
      </c>
      <c r="W17" s="143">
        <v>6.4</v>
      </c>
      <c r="X17" s="143">
        <v>1518</v>
      </c>
      <c r="Y17" s="143">
        <v>2529.4</v>
      </c>
      <c r="Z17" s="143">
        <v>243.2</v>
      </c>
      <c r="AA17" s="143"/>
      <c r="AB17" s="143"/>
      <c r="AC17" s="143">
        <v>159.3</v>
      </c>
      <c r="AD17" s="143">
        <v>109.5</v>
      </c>
      <c r="AE17" s="143">
        <v>845.3</v>
      </c>
      <c r="AF17" s="143">
        <v>348.6</v>
      </c>
      <c r="AG17" s="143">
        <v>1847</v>
      </c>
      <c r="AH17" s="144"/>
      <c r="AI17" s="144">
        <f>SUM(E17:AG17)</f>
        <v>22135.4</v>
      </c>
      <c r="AJ17" s="146">
        <f>AI17/AI16-1</f>
        <v>-0.01407484611204646</v>
      </c>
      <c r="AK17" s="147">
        <f>AJ17/12</f>
        <v>-0.001172903842670538</v>
      </c>
    </row>
    <row r="18" ht="15" customHeight="1">
      <c r="A18" s="130">
        <v>39508</v>
      </c>
      <c r="B18" s="145">
        <f>B17*(AK$16+1)</f>
        <v>22844.843645665685</v>
      </c>
      <c r="C18" s="2"/>
      <c r="D18" s="88">
        <v>2011</v>
      </c>
      <c r="E18" s="143">
        <v>527.4</v>
      </c>
      <c r="F18" s="143">
        <v>510.6</v>
      </c>
      <c r="G18" s="143">
        <v>313.2</v>
      </c>
      <c r="H18" s="143">
        <v>184.7</v>
      </c>
      <c r="I18" s="143">
        <v>24.1</v>
      </c>
      <c r="J18" s="143">
        <v>374.1</v>
      </c>
      <c r="K18" s="143">
        <v>579</v>
      </c>
      <c r="L18" s="143">
        <v>96.2</v>
      </c>
      <c r="M18" s="143">
        <v>281.5</v>
      </c>
      <c r="N18" s="143">
        <v>3664</v>
      </c>
      <c r="O18" s="143">
        <v>4190.1</v>
      </c>
      <c r="P18" s="143">
        <v>130</v>
      </c>
      <c r="Q18" s="143">
        <v>250</v>
      </c>
      <c r="R18" s="143">
        <v>1035.6</v>
      </c>
      <c r="S18" s="143">
        <v>1755</v>
      </c>
      <c r="T18" s="143">
        <v>164.1</v>
      </c>
      <c r="U18" s="143">
        <v>349.5</v>
      </c>
      <c r="V18" s="143">
        <v>44.5</v>
      </c>
      <c r="W18" s="143">
        <v>6.3</v>
      </c>
      <c r="X18" s="143">
        <v>1504</v>
      </c>
      <c r="Y18" s="143">
        <v>2446.1</v>
      </c>
      <c r="Z18" s="143">
        <v>242</v>
      </c>
      <c r="AA18" s="143"/>
      <c r="AB18" s="143"/>
      <c r="AC18" s="143">
        <v>154.1</v>
      </c>
      <c r="AD18" s="143">
        <v>109.1</v>
      </c>
      <c r="AE18" s="143">
        <v>797.9</v>
      </c>
      <c r="AF18" s="143">
        <v>347.6</v>
      </c>
      <c r="AG18" s="143">
        <v>1800</v>
      </c>
      <c r="AH18" s="144"/>
      <c r="AI18" s="144">
        <f>SUM(E18:AG18)</f>
        <v>21880.7</v>
      </c>
      <c r="AJ18" s="146">
        <f>AI18/AI17-1</f>
        <v>-0.01150645572250786</v>
      </c>
      <c r="AK18" s="147">
        <f>AJ18/12</f>
        <v>-0.0009588713102089882</v>
      </c>
    </row>
    <row r="19" ht="15" customHeight="1">
      <c r="A19" s="130">
        <v>39539</v>
      </c>
      <c r="B19" s="145">
        <f>B18*(AK$16+1)</f>
        <v>22805.726445324864</v>
      </c>
      <c r="C19" s="2"/>
      <c r="D19" s="88">
        <v>2012</v>
      </c>
      <c r="E19" s="89">
        <v>523.37</v>
      </c>
      <c r="F19" s="89">
        <v>503.54</v>
      </c>
      <c r="G19" s="89">
        <v>294.49</v>
      </c>
      <c r="H19" s="89">
        <v>181</v>
      </c>
      <c r="I19" s="89">
        <v>24.2</v>
      </c>
      <c r="J19" s="89">
        <v>367.07</v>
      </c>
      <c r="K19" s="89">
        <v>579</v>
      </c>
      <c r="L19" s="89">
        <v>96.8</v>
      </c>
      <c r="M19" s="89">
        <v>279.87</v>
      </c>
      <c r="N19" s="89">
        <v>3644</v>
      </c>
      <c r="O19" s="89">
        <v>4190.49</v>
      </c>
      <c r="P19" s="89">
        <v>132</v>
      </c>
      <c r="Q19" s="89">
        <v>255</v>
      </c>
      <c r="R19" s="89">
        <v>1060.26</v>
      </c>
      <c r="S19" s="89">
        <v>2009.07</v>
      </c>
      <c r="T19" s="89">
        <v>164.56</v>
      </c>
      <c r="U19" s="89">
        <v>331</v>
      </c>
      <c r="V19" s="89">
        <v>45</v>
      </c>
      <c r="W19" s="89">
        <v>6.32</v>
      </c>
      <c r="X19" s="89">
        <v>1541</v>
      </c>
      <c r="Y19" s="89">
        <v>2346.1</v>
      </c>
      <c r="Z19" s="89">
        <v>236.56</v>
      </c>
      <c r="AA19" s="89"/>
      <c r="AB19" s="89"/>
      <c r="AC19" s="89">
        <v>149.79</v>
      </c>
      <c r="AD19" s="89">
        <v>111.02</v>
      </c>
      <c r="AE19" s="89">
        <v>827.21</v>
      </c>
      <c r="AF19" s="89">
        <v>345.53</v>
      </c>
      <c r="AG19" s="89">
        <v>1786</v>
      </c>
      <c r="AH19" s="144"/>
      <c r="AI19" s="144">
        <f>SUM(E19:AG19)</f>
        <v>22030.25</v>
      </c>
      <c r="AJ19" s="146">
        <f>AI19/AI18-1</f>
        <v>0.006834790477452835</v>
      </c>
      <c r="AK19" s="147">
        <f>AJ19/12</f>
        <v>0.0005695658731210695</v>
      </c>
    </row>
    <row r="20" ht="15" customHeight="1">
      <c r="A20" s="130">
        <v>39569</v>
      </c>
      <c r="B20" s="145">
        <f>B19*(AK$16+1)</f>
        <v>22766.676225322637</v>
      </c>
      <c r="C20" s="2"/>
      <c r="D20" s="2"/>
      <c r="E20" s="89">
        <v>529.5599999999999</v>
      </c>
      <c r="F20" s="89">
        <v>515.99</v>
      </c>
      <c r="G20" s="89">
        <v>313.25</v>
      </c>
      <c r="H20" s="89">
        <v>168</v>
      </c>
      <c r="I20" s="89">
        <v>24.55</v>
      </c>
      <c r="J20" s="89">
        <v>375.33</v>
      </c>
      <c r="K20" s="89">
        <v>567</v>
      </c>
      <c r="L20" s="89">
        <v>97.90000000000001</v>
      </c>
      <c r="M20" s="89">
        <v>282.01</v>
      </c>
      <c r="N20" s="89">
        <v>3697</v>
      </c>
      <c r="O20" s="89">
        <v>4267.61</v>
      </c>
      <c r="P20" s="89">
        <v>130</v>
      </c>
      <c r="Q20" s="89">
        <v>244</v>
      </c>
      <c r="R20" s="89">
        <v>1082.46</v>
      </c>
      <c r="S20" s="89">
        <v>2074.54</v>
      </c>
      <c r="T20" s="89">
        <v>165.01</v>
      </c>
      <c r="U20" s="89">
        <v>315.7</v>
      </c>
      <c r="V20" s="89">
        <v>48.27</v>
      </c>
      <c r="W20" s="89">
        <v>6.33</v>
      </c>
      <c r="X20" s="89">
        <v>1597</v>
      </c>
      <c r="Y20" s="89">
        <v>2299.08</v>
      </c>
      <c r="Z20" s="89">
        <v>230.84</v>
      </c>
      <c r="AA20" s="89"/>
      <c r="AB20" s="89"/>
      <c r="AC20" s="89">
        <v>144.88</v>
      </c>
      <c r="AD20" s="89">
        <v>109.57</v>
      </c>
      <c r="AE20" s="89">
        <v>857.14</v>
      </c>
      <c r="AF20" s="89">
        <v>346.12</v>
      </c>
      <c r="AG20" s="89">
        <v>1817</v>
      </c>
      <c r="AH20" s="2"/>
      <c r="AI20" s="144">
        <f>SUM(E20:AG20)</f>
        <v>22306.14</v>
      </c>
      <c r="AJ20" s="146">
        <f>AI20/AI19-1</f>
        <v>0.01252323509719599</v>
      </c>
      <c r="AK20" s="2"/>
    </row>
    <row r="21" ht="15" customHeight="1">
      <c r="A21" s="130">
        <v>39600</v>
      </c>
      <c r="B21" s="145">
        <f>B20*(AK$16+1)</f>
        <v>22727.692870968647</v>
      </c>
      <c r="C21" s="2"/>
      <c r="D21" s="2"/>
      <c r="E21" t="s" s="127">
        <v>121</v>
      </c>
      <c r="F21" t="s" s="127">
        <v>121</v>
      </c>
      <c r="G21" t="s" s="127">
        <v>121</v>
      </c>
      <c r="H21" t="s" s="127">
        <v>121</v>
      </c>
      <c r="I21" t="s" s="127">
        <v>121</v>
      </c>
      <c r="J21" s="89">
        <v>372.39</v>
      </c>
      <c r="K21" t="s" s="127">
        <v>121</v>
      </c>
      <c r="L21" t="s" s="127">
        <v>121</v>
      </c>
      <c r="M21" t="s" s="127">
        <v>121</v>
      </c>
      <c r="N21" t="s" s="127">
        <v>121</v>
      </c>
      <c r="O21" s="89">
        <v>4295.68</v>
      </c>
      <c r="P21" t="s" s="127">
        <v>121</v>
      </c>
      <c r="Q21" t="s" s="127">
        <v>121</v>
      </c>
      <c r="R21" t="s" s="127">
        <v>121</v>
      </c>
      <c r="S21" t="s" s="127">
        <v>121</v>
      </c>
      <c r="T21" t="s" s="127">
        <v>121</v>
      </c>
      <c r="U21" t="s" s="127">
        <v>121</v>
      </c>
      <c r="V21" t="s" s="127">
        <v>121</v>
      </c>
      <c r="W21" s="89">
        <v>6.5</v>
      </c>
      <c r="X21" s="89">
        <v>1610</v>
      </c>
      <c r="Y21" t="s" s="127">
        <v>121</v>
      </c>
      <c r="Z21" t="s" s="127">
        <v>121</v>
      </c>
      <c r="AA21" s="89"/>
      <c r="AB21" s="89"/>
      <c r="AC21" t="s" s="127">
        <v>121</v>
      </c>
      <c r="AD21" t="s" s="127">
        <v>121</v>
      </c>
      <c r="AE21" t="s" s="127">
        <v>121</v>
      </c>
      <c r="AF21" t="s" s="127">
        <v>121</v>
      </c>
      <c r="AG21" t="s" s="127">
        <v>121</v>
      </c>
      <c r="AH21" s="2"/>
      <c r="AI21" s="144"/>
      <c r="AJ21" s="146"/>
      <c r="AK21" s="2"/>
    </row>
    <row r="22" ht="15" customHeight="1">
      <c r="A22" s="130">
        <v>39630</v>
      </c>
      <c r="B22" s="145">
        <f>B21*(AK$16+1)</f>
        <v>22688.776267768917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ht="15" customHeight="1">
      <c r="A23" s="130">
        <v>39661</v>
      </c>
      <c r="B23" s="145">
        <f>B22*(AK$16+1)</f>
        <v>22649.926301425516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ht="15" customHeight="1">
      <c r="A24" s="130">
        <v>39692</v>
      </c>
      <c r="B24" s="145">
        <f>B23*(AK$16+1)</f>
        <v>22611.142857836232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ht="15" customHeight="1">
      <c r="A25" s="130">
        <v>39722</v>
      </c>
      <c r="B25" s="145">
        <f>B24*(AK$16+1)</f>
        <v>22572.425823094229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ht="15" customHeight="1">
      <c r="A26" s="130">
        <v>39753</v>
      </c>
      <c r="B26" s="145">
        <f>B25*(AK$16+1)</f>
        <v>22533.775083487712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ht="15" customHeight="1">
      <c r="A27" s="130">
        <v>39783</v>
      </c>
      <c r="B27" s="145">
        <f>B26*(AK$16+1)</f>
        <v>22495.190525499591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ht="15" customHeight="1">
      <c r="A28" s="130">
        <v>39814</v>
      </c>
      <c r="B28" s="145">
        <f>B27*(AK$16+1)</f>
        <v>22456.672035807154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ht="15" customHeight="1">
      <c r="A29" s="130">
        <v>39845</v>
      </c>
      <c r="B29" s="145">
        <f>B28*(AK$17+1)</f>
        <v>22430.332518882762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ht="15" customHeight="1">
      <c r="A30" s="130">
        <v>39873</v>
      </c>
      <c r="B30" s="145">
        <f>B29*(AK$17+1)</f>
        <v>22404.023895678987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ht="15" customHeight="1">
      <c r="A31" s="130">
        <v>39904</v>
      </c>
      <c r="B31" s="145">
        <f>B30*(AK$17+1)</f>
        <v>22377.746129960462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15" customHeight="1">
      <c r="A32" s="130">
        <v>39934</v>
      </c>
      <c r="B32" s="145">
        <f>B31*(AK$17+1)</f>
        <v>22351.499185534325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15" customHeight="1">
      <c r="A33" s="130">
        <v>39965</v>
      </c>
      <c r="B33" s="145">
        <f>B32*(AK$17+1)</f>
        <v>22325.283026250163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15" customHeight="1">
      <c r="A34" s="130">
        <v>39995</v>
      </c>
      <c r="B34" s="145">
        <f>B33*(AK$17+1)</f>
        <v>22299.097615999966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15" customHeight="1">
      <c r="A35" s="130">
        <v>40026</v>
      </c>
      <c r="B35" s="145">
        <f>B34*(AK$17+1)</f>
        <v>22272.942918718076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15" customHeight="1">
      <c r="A36" s="130">
        <v>40057</v>
      </c>
      <c r="B36" s="145">
        <f>B35*(AK$17+1)</f>
        <v>22246.818898381131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15" customHeight="1">
      <c r="A37" s="130">
        <v>40087</v>
      </c>
      <c r="B37" s="145">
        <f>B36*(AK$17+1)</f>
        <v>22220.725519008025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15" customHeight="1">
      <c r="A38" s="130">
        <v>40118</v>
      </c>
      <c r="B38" s="145">
        <f>B37*(AK$17+1)</f>
        <v>22194.662744659854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5" customHeight="1">
      <c r="A39" s="130">
        <v>40148</v>
      </c>
      <c r="B39" s="145">
        <f>B38*(AK$17+1)</f>
        <v>22168.630539439866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15" customHeight="1">
      <c r="A40" s="130">
        <v>40179</v>
      </c>
      <c r="B40" s="145">
        <f>B39*(AK$17+1)</f>
        <v>22142.628867493415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15" customHeight="1">
      <c r="A41" s="130">
        <v>40210</v>
      </c>
      <c r="B41" s="145">
        <f>B40*(AK$18+1)</f>
        <v>22121.396935939771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5" customHeight="1">
      <c r="A42" s="130">
        <v>40238</v>
      </c>
      <c r="B42" s="145">
        <f>B41*(AK$18+1)</f>
        <v>22100.185363076154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15" customHeight="1">
      <c r="A43" s="130">
        <v>40269</v>
      </c>
      <c r="B43" s="145">
        <f>B42*(AK$18+1)</f>
        <v>22078.9941293812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5" customHeight="1">
      <c r="A44" s="130">
        <v>40299</v>
      </c>
      <c r="B44" s="145">
        <f>B43*(AK$18+1)</f>
        <v>22057.823215352266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15" customHeight="1">
      <c r="A45" s="130">
        <v>40330</v>
      </c>
      <c r="B45" s="145">
        <f>B44*(AK$18+1)</f>
        <v>22036.6726015054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5" customHeight="1">
      <c r="A46" s="130">
        <v>40360</v>
      </c>
      <c r="B46" s="145">
        <f>B45*(AK$18+1)</f>
        <v>22015.542268375350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15" customHeight="1">
      <c r="A47" s="130">
        <v>40391</v>
      </c>
      <c r="B47" s="145">
        <f>B46*(AK$18+1)</f>
        <v>21994.432196515510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5" customHeight="1">
      <c r="A48" s="130">
        <v>40422</v>
      </c>
      <c r="B48" s="145">
        <f>B47*(AK$18+1)</f>
        <v>21973.342366497935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15" customHeight="1">
      <c r="A49" s="130">
        <v>40452</v>
      </c>
      <c r="B49" s="145">
        <f>B48*(AK$18+1)</f>
        <v>21952.2727589133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5" customHeight="1">
      <c r="A50" s="130">
        <v>40483</v>
      </c>
      <c r="B50" s="145">
        <f>B49*(AK$18+1)</f>
        <v>21931.223354370894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5" customHeight="1">
      <c r="A51" s="130">
        <v>40513</v>
      </c>
      <c r="B51" s="145">
        <f>B50*(AK$18+1)</f>
        <v>21910.1941334986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5" customHeight="1">
      <c r="A52" s="130">
        <v>40544</v>
      </c>
      <c r="B52" s="145">
        <f>B51*(AK$18+1)</f>
        <v>21889.185076942878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5" customHeight="1">
      <c r="A53" s="130">
        <v>40575</v>
      </c>
      <c r="B53" s="145">
        <f>B52*(AK$19+1)</f>
        <v>21901.652409753136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5" customHeight="1">
      <c r="A54" s="130">
        <v>40603</v>
      </c>
      <c r="B54" s="145">
        <f>B53*(AK$19+1)</f>
        <v>21914.126843530692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15" customHeight="1">
      <c r="A55" s="130">
        <v>40634</v>
      </c>
      <c r="B55" s="145">
        <f>B54*(AK$19+1)</f>
        <v>21926.608382320013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5" customHeight="1">
      <c r="A56" s="130">
        <v>40664</v>
      </c>
      <c r="B56" s="145">
        <f>B55*(AK$19+1)</f>
        <v>21939.097030167872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15" customHeight="1">
      <c r="A57" s="130">
        <v>40695</v>
      </c>
      <c r="B57" s="145">
        <f>B56*(AK$19+1)</f>
        <v>21951.592791123348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5" customHeight="1">
      <c r="A58" s="130">
        <v>40725</v>
      </c>
      <c r="B58" s="145">
        <f>B57*(AK$19+1)</f>
        <v>21964.095669237824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15" customHeight="1">
      <c r="A59" s="130">
        <v>40756</v>
      </c>
      <c r="B59" s="145">
        <f>B58*(AK$19+1)</f>
        <v>21976.605668564989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5" customHeight="1">
      <c r="A60" s="130">
        <v>40787</v>
      </c>
      <c r="B60" s="145">
        <f>B59*(AK$19+1)</f>
        <v>21989.122793160845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15" customHeight="1">
      <c r="A61" s="130">
        <v>40817</v>
      </c>
      <c r="B61" s="145">
        <f>B60*(AK$19+1)</f>
        <v>22001.6470470837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5" customHeight="1">
      <c r="A62" s="130">
        <v>40848</v>
      </c>
      <c r="B62" s="145">
        <f>B61*(AK$19+1)</f>
        <v>22014.178434394173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15" customHeight="1">
      <c r="A63" s="130">
        <v>40878</v>
      </c>
      <c r="B63" s="145">
        <f>B62*(AK$19+1)</f>
        <v>22026.7169591552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5" customHeight="1">
      <c r="A64" s="130">
        <v>40909</v>
      </c>
      <c r="B64" s="145">
        <f>B63*(AK$19+1)</f>
        <v>22039.262625432031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15" customHeight="1">
      <c r="A65" s="130">
        <v>40940</v>
      </c>
      <c r="B65" s="145">
        <f>B64*(AK$19+1)</f>
        <v>22051.815437292229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5" customHeight="1">
      <c r="A66" s="130">
        <v>40969</v>
      </c>
      <c r="B66" s="145">
        <f>B65*(AK$19+1)</f>
        <v>22064.375398805674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15" customHeight="1">
      <c r="A67" s="130">
        <v>41000</v>
      </c>
      <c r="B67" s="145">
        <f>B66*(AK$19+1)</f>
        <v>22076.942514044567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5" customHeight="1">
      <c r="A68" s="130">
        <v>41030</v>
      </c>
      <c r="B68" s="145">
        <f>B67*(AK$19+1)</f>
        <v>22089.516787083423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15" customHeight="1">
      <c r="A69" s="130">
        <v>41061</v>
      </c>
      <c r="B69" s="145">
        <f>B68*(AK$19+1)</f>
        <v>22102.098221999080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15" customHeight="1">
      <c r="A70" s="130">
        <v>41091</v>
      </c>
      <c r="B70" s="145">
        <f>B69*(AK$19+1)</f>
        <v>22114.6868228707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15" customHeight="1">
      <c r="A71" s="130">
        <v>41122</v>
      </c>
      <c r="B71" s="145">
        <f>B70*(AK$19+1)</f>
        <v>22127.282593779768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5" customHeight="1">
      <c r="A72" s="130">
        <v>41153</v>
      </c>
      <c r="B72" s="145">
        <f>B71*(AK$19+1)</f>
        <v>22139.885538810089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15" customHeight="1">
      <c r="A73" s="130">
        <v>41183</v>
      </c>
      <c r="B73" s="145">
        <f>B72*(AK$19+1)</f>
        <v>22152.4956620478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5" customHeight="1">
      <c r="A74" s="130">
        <v>41214</v>
      </c>
      <c r="B74" s="145">
        <f>B73*(AK$19+1)</f>
        <v>22165.112967581365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15" customHeight="1">
      <c r="A75" s="130">
        <v>41244</v>
      </c>
      <c r="B75" s="145">
        <f>B74*(AK$19+1)</f>
        <v>22177.737459501572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5" customHeight="1">
      <c r="A76" s="130">
        <v>41275</v>
      </c>
      <c r="B76" s="145">
        <f>B75*(AK$19+1)</f>
        <v>22190.369141901541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15" customHeight="1">
      <c r="A77" s="130">
        <v>41306</v>
      </c>
      <c r="B77" s="145">
        <f>B76*(AK$19+1)</f>
        <v>22203.008018876728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15" customHeight="1">
      <c r="A78" s="130">
        <v>41334</v>
      </c>
      <c r="B78" s="145">
        <f>B77*(AK$19+1)</f>
        <v>22215.654094524914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5" customHeight="1">
      <c r="A79" s="130">
        <v>41365</v>
      </c>
      <c r="B79" s="145">
        <f>B78*(AK$19+1)</f>
        <v>22228.307372946219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5" customHeight="1">
      <c r="A80" s="130">
        <v>41395</v>
      </c>
      <c r="B80" s="145">
        <f>B79*(AK$19+1)</f>
        <v>22240.967858243093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5" customHeight="1">
      <c r="A81" s="130">
        <v>41426</v>
      </c>
      <c r="B81" s="145">
        <f>B80*(AK$19+1)</f>
        <v>22253.635554520330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5" customHeight="1">
      <c r="A82" s="130">
        <v>41456</v>
      </c>
      <c r="B82" s="145">
        <f>B81*(AK$19+1)</f>
        <v>22266.310465885057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5" customHeight="1">
      <c r="A83" s="130">
        <v>41487</v>
      </c>
      <c r="B83" s="145">
        <f>B82*(AK$19+1)</f>
        <v>22278.992596446744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5" customHeight="1">
      <c r="A84" s="130">
        <v>41518</v>
      </c>
      <c r="B84" s="145">
        <f>B83*(AK$19+1)</f>
        <v>22291.6819503172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5" customHeight="1">
      <c r="A85" s="130">
        <v>41548</v>
      </c>
      <c r="B85" s="145">
        <f>B84*(AK$19+1)</f>
        <v>22304.378531610568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5" customHeight="1">
      <c r="A86" s="130">
        <v>41579</v>
      </c>
      <c r="B86" s="145">
        <f>B85*(AK$19+1)</f>
        <v>22317.082344443348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5" customHeight="1">
      <c r="A87" s="130">
        <v>41609</v>
      </c>
      <c r="B87" s="145">
        <f>B86*(AK$19+1)</f>
        <v>22329.793392934374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15" customHeight="1">
      <c r="A88" s="130">
        <v>41640</v>
      </c>
      <c r="B88" s="145">
        <f>B87*(AK$19+1)</f>
        <v>22342.511681204833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15" customHeight="1">
      <c r="A89" s="130">
        <v>41671</v>
      </c>
      <c r="B89" s="145">
        <f>B88*(AK$19+1)</f>
        <v>22355.237213378256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15" customHeight="1">
      <c r="A90" s="130">
        <v>41699</v>
      </c>
      <c r="B90" s="145">
        <f>B89*(AK$19+1)</f>
        <v>22367.969993580522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15" customHeight="1">
      <c r="A91" s="130">
        <v>41730</v>
      </c>
      <c r="B91" s="145">
        <f>B90*(AK$19+1)</f>
        <v>22380.710025939861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5" customHeight="1">
      <c r="A92" s="130">
        <v>41760</v>
      </c>
      <c r="B92" s="145">
        <f>B91*(AK$19+1)</f>
        <v>22393.457314586856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5" customHeight="1">
      <c r="A93" s="130">
        <v>41791</v>
      </c>
      <c r="B93" s="145">
        <f>B92*(AK$19+1)</f>
        <v>22406.211863654440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5" customHeight="1">
      <c r="A94" s="130">
        <v>41821</v>
      </c>
      <c r="B94" s="145">
        <f>B93*(AK$19+1)</f>
        <v>22418.9736772779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5" customHeight="1">
      <c r="A95" s="130">
        <v>41852</v>
      </c>
      <c r="B95" s="145">
        <f>B94*(AK$19+1)</f>
        <v>22431.742759594876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5" customHeight="1">
      <c r="A96" s="130">
        <v>41883</v>
      </c>
      <c r="B96" s="145">
        <f>B95*(AK$19+1)</f>
        <v>22444.519114745373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15" customHeight="1">
      <c r="A97" s="130">
        <v>41913</v>
      </c>
      <c r="B97" s="145">
        <f>B96*(AK$19+1)</f>
        <v>22457.302746871745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15" customHeight="1">
      <c r="A98" s="130">
        <v>41944</v>
      </c>
      <c r="B98" s="145">
        <f>B97*(AK$19+1)</f>
        <v>22470.093660118710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15" customHeight="1">
      <c r="A99" s="130">
        <v>41974</v>
      </c>
      <c r="B99" s="145">
        <f>B98*(AK$19+1)</f>
        <v>22482.891858633346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BR231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150" customWidth="1"/>
    <col min="2" max="2" width="9" style="150" customWidth="1"/>
    <col min="3" max="3" width="9" style="150" customWidth="1"/>
    <col min="4" max="4" width="9" style="150" customWidth="1"/>
    <col min="5" max="5" width="9" style="150" customWidth="1"/>
    <col min="6" max="6" width="9" style="150" customWidth="1"/>
    <col min="7" max="7" width="9" style="150" customWidth="1"/>
    <col min="8" max="8" width="9" style="150" customWidth="1"/>
    <col min="9" max="9" width="9" style="150" customWidth="1"/>
    <col min="10" max="10" width="9" style="150" customWidth="1"/>
    <col min="11" max="11" width="3.67188" style="150" customWidth="1"/>
    <col min="12" max="12" width="9.35156" style="150" customWidth="1"/>
    <col min="13" max="13" width="10.3516" style="150" customWidth="1"/>
    <col min="14" max="14" width="9" style="150" customWidth="1"/>
    <col min="15" max="15" width="9" style="150" customWidth="1"/>
    <col min="16" max="16" width="9" style="150" customWidth="1"/>
    <col min="17" max="17" width="9" style="150" customWidth="1"/>
    <col min="18" max="18" width="9" style="150" customWidth="1"/>
    <col min="19" max="19" width="9" style="150" customWidth="1"/>
    <col min="20" max="20" width="9" style="150" customWidth="1"/>
    <col min="21" max="21" width="9" style="150" customWidth="1"/>
    <col min="22" max="22" width="9" style="150" customWidth="1"/>
    <col min="23" max="23" width="9" style="150" customWidth="1"/>
    <col min="24" max="24" width="9" style="150" customWidth="1"/>
    <col min="25" max="25" width="9" style="150" customWidth="1"/>
    <col min="26" max="26" width="9" style="150" customWidth="1"/>
    <col min="27" max="27" width="9" style="150" customWidth="1"/>
    <col min="28" max="28" width="9" style="150" customWidth="1"/>
    <col min="29" max="29" width="9" style="150" customWidth="1"/>
    <col min="30" max="30" width="9" style="150" customWidth="1"/>
    <col min="31" max="31" width="9" style="150" customWidth="1"/>
    <col min="32" max="32" width="9" style="150" customWidth="1"/>
    <col min="33" max="33" width="9" style="150" customWidth="1"/>
    <col min="34" max="34" width="9" style="150" customWidth="1"/>
    <col min="35" max="35" width="9" style="150" customWidth="1"/>
    <col min="36" max="36" width="9" style="150" customWidth="1"/>
    <col min="37" max="37" width="9" style="150" customWidth="1"/>
    <col min="38" max="38" width="9" style="150" customWidth="1"/>
    <col min="39" max="39" width="9" style="150" customWidth="1"/>
    <col min="40" max="40" width="9" style="150" customWidth="1"/>
    <col min="41" max="41" width="9" style="150" customWidth="1"/>
    <col min="42" max="42" width="9" style="150" customWidth="1"/>
    <col min="43" max="43" width="9" style="150" customWidth="1"/>
    <col min="44" max="44" width="9" style="150" customWidth="1"/>
    <col min="45" max="45" width="9" style="150" customWidth="1"/>
    <col min="46" max="46" width="9" style="150" customWidth="1"/>
    <col min="47" max="47" width="9" style="150" customWidth="1"/>
    <col min="48" max="48" width="9" style="150" customWidth="1"/>
    <col min="49" max="49" width="13.5" style="150" customWidth="1"/>
    <col min="50" max="50" width="15.3516" style="150" customWidth="1"/>
    <col min="51" max="51" width="5.85156" style="150" customWidth="1"/>
    <col min="52" max="52" width="9" style="150" customWidth="1"/>
    <col min="53" max="53" width="12" style="150" customWidth="1"/>
    <col min="54" max="54" width="14.8516" style="150" customWidth="1"/>
    <col min="55" max="55" width="9" style="150" customWidth="1"/>
    <col min="56" max="56" width="9" style="150" customWidth="1"/>
    <col min="57" max="57" width="13.1719" style="150" customWidth="1"/>
    <col min="58" max="58" width="15.1719" style="150" customWidth="1"/>
    <col min="59" max="59" width="9" style="150" customWidth="1"/>
    <col min="60" max="60" width="9" style="150" customWidth="1"/>
    <col min="61" max="61" width="12.3516" style="150" customWidth="1"/>
    <col min="62" max="62" width="14" style="150" customWidth="1"/>
    <col min="63" max="63" width="9" style="150" customWidth="1"/>
    <col min="64" max="64" width="9" style="150" customWidth="1"/>
    <col min="65" max="65" width="11.3516" style="150" customWidth="1"/>
    <col min="66" max="66" width="15.3516" style="150" customWidth="1"/>
    <col min="67" max="67" width="9" style="150" customWidth="1"/>
    <col min="68" max="68" width="9" style="150" customWidth="1"/>
    <col min="69" max="69" width="11.3516" style="150" customWidth="1"/>
    <col min="70" max="70" width="9" style="150" customWidth="1"/>
    <col min="71" max="256" width="9" style="150" customWidth="1"/>
  </cols>
  <sheetData>
    <row r="1" ht="14.25" customHeight="1">
      <c r="A1" t="s" s="96">
        <v>131</v>
      </c>
      <c r="B1" s="79"/>
      <c r="C1" s="122"/>
      <c r="D1" s="122"/>
      <c r="E1" s="122"/>
      <c r="F1" s="122"/>
      <c r="G1" s="122"/>
      <c r="H1" s="122"/>
      <c r="I1" s="122"/>
      <c r="J1" s="79"/>
      <c r="K1" s="79"/>
      <c r="L1" t="s" s="151">
        <v>132</v>
      </c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2"/>
      <c r="BN1" s="2"/>
      <c r="BO1" s="2"/>
      <c r="BP1" s="2"/>
      <c r="BQ1" s="2"/>
      <c r="BR1" s="2"/>
    </row>
    <row r="2" ht="14.25" customHeight="1">
      <c r="A2" t="s" s="96">
        <v>133</v>
      </c>
      <c r="B2" s="79"/>
      <c r="C2" s="122"/>
      <c r="D2" s="122"/>
      <c r="E2" s="122"/>
      <c r="F2" s="122"/>
      <c r="G2" s="122"/>
      <c r="H2" s="122"/>
      <c r="I2" s="122"/>
      <c r="J2" s="79"/>
      <c r="K2" s="79"/>
      <c r="L2" t="s" s="151">
        <v>134</v>
      </c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2"/>
      <c r="BN2" s="2"/>
      <c r="BO2" s="2"/>
      <c r="BP2" s="2"/>
      <c r="BQ2" s="2"/>
      <c r="BR2" s="2"/>
    </row>
    <row r="3" ht="14.25" customHeight="1">
      <c r="A3" s="79"/>
      <c r="B3" s="79"/>
      <c r="C3" s="122"/>
      <c r="D3" t="s" s="152">
        <v>135</v>
      </c>
      <c r="E3" s="122"/>
      <c r="F3" s="122"/>
      <c r="G3" s="122"/>
      <c r="H3" s="122"/>
      <c r="I3" s="122"/>
      <c r="J3" s="79"/>
      <c r="K3" s="79"/>
      <c r="L3" t="s" s="110">
        <v>136</v>
      </c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2"/>
      <c r="BN3" s="2"/>
      <c r="BO3" s="2"/>
      <c r="BP3" s="2"/>
      <c r="BQ3" s="2"/>
      <c r="BR3" s="2"/>
    </row>
    <row r="4" ht="14.25" customHeight="1">
      <c r="A4" s="153"/>
      <c r="B4" s="79"/>
      <c r="C4" s="2"/>
      <c r="D4" s="2"/>
      <c r="E4" s="122"/>
      <c r="F4" s="122"/>
      <c r="G4" s="122"/>
      <c r="H4" s="122"/>
      <c r="I4" s="122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153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2"/>
      <c r="BN4" s="2"/>
      <c r="BO4" s="2"/>
      <c r="BP4" s="2"/>
      <c r="BQ4" s="2"/>
      <c r="BR4" s="2"/>
    </row>
    <row r="5" ht="14.25" customHeight="1">
      <c r="A5" s="79"/>
      <c r="B5" s="154"/>
      <c r="C5" t="s" s="155">
        <v>137</v>
      </c>
      <c r="D5" s="122"/>
      <c r="E5" s="122"/>
      <c r="F5" s="122"/>
      <c r="G5" s="122"/>
      <c r="H5" s="122"/>
      <c r="I5" s="122"/>
      <c r="J5" s="79"/>
      <c r="K5" s="79"/>
      <c r="L5" t="s" s="96">
        <v>138</v>
      </c>
      <c r="M5" s="79"/>
      <c r="N5" s="79"/>
      <c r="O5" s="79"/>
      <c r="P5" s="79"/>
      <c r="Q5" s="79"/>
      <c r="R5" s="79"/>
      <c r="S5" s="79"/>
      <c r="T5" s="79"/>
      <c r="U5" s="79"/>
      <c r="V5" s="154"/>
      <c r="W5" t="s" s="155">
        <v>137</v>
      </c>
      <c r="X5" s="122"/>
      <c r="Y5" s="122"/>
      <c r="Z5" s="122"/>
      <c r="AA5" s="122"/>
      <c r="AB5" s="122"/>
      <c r="AC5" s="122"/>
      <c r="AD5" s="79"/>
      <c r="AE5" s="79"/>
      <c r="AF5" t="s" s="96">
        <v>138</v>
      </c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153"/>
      <c r="BJ5" s="79"/>
      <c r="BK5" s="79"/>
      <c r="BL5" s="79"/>
      <c r="BM5" s="2"/>
      <c r="BN5" s="2"/>
      <c r="BO5" s="2"/>
      <c r="BP5" s="2"/>
      <c r="BQ5" s="2"/>
      <c r="BR5" s="2"/>
    </row>
    <row r="6" ht="14.25" customHeight="1">
      <c r="A6" s="79"/>
      <c r="B6" s="154"/>
      <c r="C6" s="156">
        <v>401</v>
      </c>
      <c r="D6" s="122">
        <v>402</v>
      </c>
      <c r="E6" s="122">
        <v>403</v>
      </c>
      <c r="F6" s="122">
        <v>404</v>
      </c>
      <c r="G6" s="122">
        <v>405</v>
      </c>
      <c r="H6" s="122">
        <v>406</v>
      </c>
      <c r="I6" s="122">
        <v>3501.1</v>
      </c>
      <c r="J6" s="79">
        <v>3501.9</v>
      </c>
      <c r="K6" s="79"/>
      <c r="L6" s="79">
        <v>401</v>
      </c>
      <c r="M6" s="79">
        <v>402</v>
      </c>
      <c r="N6" s="79">
        <v>40210</v>
      </c>
      <c r="O6" s="79">
        <v>40221</v>
      </c>
      <c r="P6" s="79">
        <v>403</v>
      </c>
      <c r="Q6" s="79">
        <v>404</v>
      </c>
      <c r="R6" s="79">
        <v>405</v>
      </c>
      <c r="S6" s="79">
        <v>406</v>
      </c>
      <c r="T6" s="79">
        <v>3501.1</v>
      </c>
      <c r="U6" s="79">
        <v>3501.9</v>
      </c>
      <c r="V6" s="154"/>
      <c r="W6" s="156">
        <v>401</v>
      </c>
      <c r="X6" s="122">
        <v>402</v>
      </c>
      <c r="Y6" s="122">
        <v>403</v>
      </c>
      <c r="Z6" s="122">
        <v>404</v>
      </c>
      <c r="AA6" s="122">
        <v>405</v>
      </c>
      <c r="AB6" s="122">
        <v>406</v>
      </c>
      <c r="AC6" s="122">
        <v>3501.1</v>
      </c>
      <c r="AD6" s="79">
        <v>3501.9</v>
      </c>
      <c r="AE6" s="79"/>
      <c r="AF6" s="79">
        <v>401</v>
      </c>
      <c r="AG6" s="79">
        <v>402</v>
      </c>
      <c r="AH6" s="79">
        <v>40210</v>
      </c>
      <c r="AI6" s="79">
        <v>40221</v>
      </c>
      <c r="AJ6" s="79">
        <v>403</v>
      </c>
      <c r="AK6" s="79">
        <v>404</v>
      </c>
      <c r="AL6" s="79">
        <v>405</v>
      </c>
      <c r="AM6" s="79">
        <v>406</v>
      </c>
      <c r="AN6" s="79">
        <v>3501.1</v>
      </c>
      <c r="AO6" s="79">
        <v>3501.9</v>
      </c>
      <c r="AP6" s="79"/>
      <c r="AQ6" s="79"/>
      <c r="AR6" s="79"/>
      <c r="AS6" s="79"/>
      <c r="AT6" s="79"/>
      <c r="AU6" s="79"/>
      <c r="AV6" t="s" s="157">
        <v>33</v>
      </c>
      <c r="AW6" s="158"/>
      <c r="AX6" s="158"/>
      <c r="AY6" s="79"/>
      <c r="AZ6" t="s" s="157">
        <v>38</v>
      </c>
      <c r="BA6" s="158"/>
      <c r="BB6" s="158"/>
      <c r="BC6" s="79"/>
      <c r="BD6" t="s" s="157">
        <v>46</v>
      </c>
      <c r="BE6" s="158"/>
      <c r="BF6" s="158"/>
      <c r="BG6" s="79"/>
      <c r="BH6" t="s" s="157">
        <v>34</v>
      </c>
      <c r="BI6" s="158"/>
      <c r="BJ6" s="158"/>
      <c r="BK6" s="153"/>
      <c r="BL6" t="s" s="157">
        <v>43</v>
      </c>
      <c r="BM6" s="158"/>
      <c r="BN6" s="158"/>
      <c r="BO6" s="2"/>
      <c r="BP6" t="s" s="157">
        <v>44</v>
      </c>
      <c r="BQ6" s="158"/>
      <c r="BR6" s="158"/>
    </row>
    <row r="7" ht="14.25" customHeight="1">
      <c r="A7" s="79"/>
      <c r="B7" s="79"/>
      <c r="C7" t="s" s="159">
        <v>40</v>
      </c>
      <c r="D7" t="s" s="159">
        <v>41</v>
      </c>
      <c r="E7" t="s" s="159">
        <v>42</v>
      </c>
      <c r="F7" t="s" s="159">
        <v>43</v>
      </c>
      <c r="G7" t="s" s="159">
        <v>33</v>
      </c>
      <c r="H7" t="s" s="159">
        <v>34</v>
      </c>
      <c r="I7" t="s" s="159">
        <v>44</v>
      </c>
      <c r="J7" t="s" s="159">
        <v>45</v>
      </c>
      <c r="K7" s="79"/>
      <c r="L7" t="s" s="159">
        <v>40</v>
      </c>
      <c r="M7" t="s" s="159">
        <v>41</v>
      </c>
      <c r="N7" t="s" s="110">
        <v>38</v>
      </c>
      <c r="O7" t="s" s="110">
        <v>46</v>
      </c>
      <c r="P7" t="s" s="159">
        <v>42</v>
      </c>
      <c r="Q7" t="s" s="159">
        <v>43</v>
      </c>
      <c r="R7" t="s" s="159">
        <v>33</v>
      </c>
      <c r="S7" t="s" s="159">
        <v>34</v>
      </c>
      <c r="T7" t="s" s="159">
        <v>44</v>
      </c>
      <c r="U7" t="s" s="159">
        <v>45</v>
      </c>
      <c r="V7" s="79"/>
      <c r="W7" t="s" s="159">
        <v>40</v>
      </c>
      <c r="X7" t="s" s="159">
        <v>41</v>
      </c>
      <c r="Y7" t="s" s="159">
        <v>42</v>
      </c>
      <c r="Z7" t="s" s="159">
        <v>43</v>
      </c>
      <c r="AA7" t="s" s="159">
        <v>33</v>
      </c>
      <c r="AB7" t="s" s="159">
        <v>34</v>
      </c>
      <c r="AC7" t="s" s="159">
        <v>44</v>
      </c>
      <c r="AD7" t="s" s="159">
        <v>45</v>
      </c>
      <c r="AE7" s="79"/>
      <c r="AF7" t="s" s="159">
        <v>40</v>
      </c>
      <c r="AG7" t="s" s="159">
        <v>41</v>
      </c>
      <c r="AH7" t="s" s="110">
        <v>38</v>
      </c>
      <c r="AI7" t="s" s="110">
        <v>46</v>
      </c>
      <c r="AJ7" t="s" s="159">
        <v>42</v>
      </c>
      <c r="AK7" t="s" s="159">
        <v>43</v>
      </c>
      <c r="AL7" t="s" s="159">
        <v>33</v>
      </c>
      <c r="AM7" t="s" s="159">
        <v>34</v>
      </c>
      <c r="AN7" t="s" s="159">
        <v>44</v>
      </c>
      <c r="AO7" t="s" s="159">
        <v>45</v>
      </c>
      <c r="AP7" s="79"/>
      <c r="AQ7" s="79"/>
      <c r="AR7" s="79"/>
      <c r="AS7" s="79"/>
      <c r="AT7" s="79"/>
      <c r="AU7" s="79"/>
      <c r="AV7" t="s" s="109">
        <v>139</v>
      </c>
      <c r="AW7" t="s" s="109">
        <v>140</v>
      </c>
      <c r="AX7" t="s" s="109">
        <v>141</v>
      </c>
      <c r="AY7" s="79"/>
      <c r="AZ7" t="s" s="109">
        <v>139</v>
      </c>
      <c r="BA7" t="s" s="109">
        <v>140</v>
      </c>
      <c r="BB7" t="s" s="109">
        <v>141</v>
      </c>
      <c r="BC7" s="79"/>
      <c r="BD7" t="s" s="109">
        <v>139</v>
      </c>
      <c r="BE7" t="s" s="109">
        <v>140</v>
      </c>
      <c r="BF7" t="s" s="109">
        <v>141</v>
      </c>
      <c r="BG7" s="79"/>
      <c r="BH7" t="s" s="109">
        <v>139</v>
      </c>
      <c r="BI7" t="s" s="109">
        <v>140</v>
      </c>
      <c r="BJ7" t="s" s="109">
        <v>141</v>
      </c>
      <c r="BK7" s="153"/>
      <c r="BL7" t="s" s="109">
        <v>139</v>
      </c>
      <c r="BM7" t="s" s="109">
        <v>140</v>
      </c>
      <c r="BN7" t="s" s="109">
        <v>141</v>
      </c>
      <c r="BO7" s="2"/>
      <c r="BP7" t="s" s="109">
        <v>139</v>
      </c>
      <c r="BQ7" t="s" s="109">
        <v>140</v>
      </c>
      <c r="BR7" t="s" s="109">
        <v>141</v>
      </c>
    </row>
    <row r="8" ht="14.25" customHeight="1">
      <c r="A8" s="79">
        <v>2004</v>
      </c>
      <c r="B8" t="s" s="110">
        <v>105</v>
      </c>
      <c r="C8" s="160">
        <v>230.1</v>
      </c>
      <c r="D8" s="160">
        <v>1175.1</v>
      </c>
      <c r="E8" s="160">
        <v>819.7</v>
      </c>
      <c r="F8" s="160">
        <v>3431.6</v>
      </c>
      <c r="G8" s="160">
        <v>9851.6</v>
      </c>
      <c r="H8" s="160">
        <v>6035.6</v>
      </c>
      <c r="I8" s="160">
        <v>2351.8</v>
      </c>
      <c r="J8" s="160">
        <v>520.1</v>
      </c>
      <c r="K8" s="161"/>
      <c r="L8" s="161">
        <v>20224.3</v>
      </c>
      <c r="M8" s="161">
        <v>78928.899999999994</v>
      </c>
      <c r="N8" s="161">
        <v>23761.2</v>
      </c>
      <c r="O8" s="161">
        <v>39646.5</v>
      </c>
      <c r="P8" s="161">
        <v>6605.8</v>
      </c>
      <c r="Q8" s="161">
        <v>23869.5</v>
      </c>
      <c r="R8" s="161">
        <v>28461.6</v>
      </c>
      <c r="S8" s="161">
        <v>42774.8</v>
      </c>
      <c r="T8" s="161">
        <v>2226.3</v>
      </c>
      <c r="U8" s="161">
        <v>3027.1</v>
      </c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162"/>
      <c r="BC8" s="162"/>
      <c r="BD8" s="79"/>
      <c r="BE8" s="79"/>
      <c r="BF8" s="79"/>
      <c r="BG8" s="79"/>
      <c r="BH8" s="79"/>
      <c r="BI8" s="79"/>
      <c r="BJ8" s="79"/>
      <c r="BK8" s="79"/>
      <c r="BL8" s="79"/>
      <c r="BM8" s="2"/>
      <c r="BN8" s="2"/>
      <c r="BO8" s="2"/>
      <c r="BP8" s="2"/>
      <c r="BQ8" s="2"/>
      <c r="BR8" s="2"/>
    </row>
    <row r="9" ht="14.25" customHeight="1">
      <c r="A9" s="79"/>
      <c r="B9" t="s" s="110">
        <v>106</v>
      </c>
      <c r="C9" s="160">
        <v>338.5</v>
      </c>
      <c r="D9" s="160">
        <v>4086.4</v>
      </c>
      <c r="E9" s="160">
        <v>1014.4</v>
      </c>
      <c r="F9" s="160">
        <v>3588.1</v>
      </c>
      <c r="G9" s="160">
        <v>7336.3</v>
      </c>
      <c r="H9" s="160">
        <v>8047.5</v>
      </c>
      <c r="I9" s="160">
        <v>2446.4</v>
      </c>
      <c r="J9" s="160">
        <v>794.9</v>
      </c>
      <c r="K9" s="161"/>
      <c r="L9" s="161">
        <v>22378.1</v>
      </c>
      <c r="M9" s="161">
        <v>75497.8</v>
      </c>
      <c r="N9" s="161">
        <v>26876.6</v>
      </c>
      <c r="O9" s="161">
        <v>33600</v>
      </c>
      <c r="P9" s="161">
        <v>6860.2</v>
      </c>
      <c r="Q9" s="161">
        <v>21735.7</v>
      </c>
      <c r="R9" s="161">
        <v>27713.9</v>
      </c>
      <c r="S9" s="161">
        <v>42497</v>
      </c>
      <c r="T9" s="161">
        <v>2377.2</v>
      </c>
      <c r="U9" s="161">
        <v>2753.7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163"/>
      <c r="BC9" s="163"/>
      <c r="BD9" s="79"/>
      <c r="BE9" s="79"/>
      <c r="BF9" s="79"/>
      <c r="BG9" s="79"/>
      <c r="BH9" s="79"/>
      <c r="BI9" s="79"/>
      <c r="BJ9" s="79"/>
      <c r="BK9" s="79"/>
      <c r="BL9" s="79"/>
      <c r="BM9" s="2"/>
      <c r="BN9" s="2"/>
      <c r="BO9" s="2"/>
      <c r="BP9" s="2"/>
      <c r="BQ9" s="2"/>
      <c r="BR9" s="2"/>
    </row>
    <row r="10" ht="14.25" customHeight="1">
      <c r="A10" s="79"/>
      <c r="B10" t="s" s="110">
        <v>107</v>
      </c>
      <c r="C10" s="160">
        <v>415.3</v>
      </c>
      <c r="D10" s="160">
        <v>6327.4</v>
      </c>
      <c r="E10" s="160">
        <v>1404.8</v>
      </c>
      <c r="F10" s="160">
        <v>4952.3</v>
      </c>
      <c r="G10" s="160">
        <v>8381.5</v>
      </c>
      <c r="H10" s="160">
        <v>11813.9</v>
      </c>
      <c r="I10" s="160">
        <v>1967.6</v>
      </c>
      <c r="J10" s="160">
        <v>436.9</v>
      </c>
      <c r="K10" s="161"/>
      <c r="L10" s="161">
        <v>19659.6</v>
      </c>
      <c r="M10" s="161">
        <v>95155.2</v>
      </c>
      <c r="N10" s="161">
        <v>31297.6</v>
      </c>
      <c r="O10" s="161">
        <v>48579.6</v>
      </c>
      <c r="P10" s="161">
        <v>9148.9</v>
      </c>
      <c r="Q10" s="161">
        <v>28727.2</v>
      </c>
      <c r="R10" s="161">
        <v>34772.5</v>
      </c>
      <c r="S10" s="161">
        <v>54018.5</v>
      </c>
      <c r="T10" s="161">
        <v>4248.6</v>
      </c>
      <c r="U10" s="161">
        <v>2849.3</v>
      </c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163"/>
      <c r="BC10" s="163"/>
      <c r="BD10" s="79"/>
      <c r="BE10" s="79"/>
      <c r="BF10" s="79"/>
      <c r="BG10" s="79"/>
      <c r="BH10" s="79"/>
      <c r="BI10" s="79"/>
      <c r="BJ10" s="79"/>
      <c r="BK10" s="79"/>
      <c r="BL10" s="79"/>
      <c r="BM10" s="2"/>
      <c r="BN10" s="2"/>
      <c r="BO10" s="2"/>
      <c r="BP10" s="2"/>
      <c r="BQ10" s="2"/>
      <c r="BR10" s="2"/>
    </row>
    <row r="11" ht="14.25" customHeight="1">
      <c r="A11" s="79"/>
      <c r="B11" t="s" s="110">
        <v>108</v>
      </c>
      <c r="C11" s="160">
        <v>811.9</v>
      </c>
      <c r="D11" s="160">
        <v>5158</v>
      </c>
      <c r="E11" s="160">
        <v>1495.9</v>
      </c>
      <c r="F11" s="160">
        <v>5065.7</v>
      </c>
      <c r="G11" s="160">
        <v>9760.799999999999</v>
      </c>
      <c r="H11" s="160">
        <v>11092.3</v>
      </c>
      <c r="I11" s="160">
        <v>2072.2</v>
      </c>
      <c r="J11" s="160">
        <v>394.4</v>
      </c>
      <c r="K11" s="161"/>
      <c r="L11" s="161">
        <v>18262.7</v>
      </c>
      <c r="M11" s="161">
        <v>118068.3</v>
      </c>
      <c r="N11" s="161">
        <v>43042.4</v>
      </c>
      <c r="O11" s="161">
        <v>57886.3</v>
      </c>
      <c r="P11" s="161">
        <v>10138.3</v>
      </c>
      <c r="Q11" s="161">
        <v>31922.2</v>
      </c>
      <c r="R11" s="161">
        <v>40553</v>
      </c>
      <c r="S11" s="161">
        <v>59009.6</v>
      </c>
      <c r="T11" s="161">
        <v>4441.6</v>
      </c>
      <c r="U11" s="161">
        <v>3500.4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162"/>
      <c r="BC11" s="162"/>
      <c r="BD11" s="79"/>
      <c r="BE11" s="79"/>
      <c r="BF11" s="79"/>
      <c r="BG11" s="79"/>
      <c r="BH11" s="79"/>
      <c r="BI11" s="79"/>
      <c r="BJ11" s="79"/>
      <c r="BK11" s="79"/>
      <c r="BL11" s="79"/>
      <c r="BM11" s="2"/>
      <c r="BN11" s="2"/>
      <c r="BO11" s="2"/>
      <c r="BP11" s="2"/>
      <c r="BQ11" s="2"/>
      <c r="BR11" s="2"/>
    </row>
    <row r="12" ht="14.25" customHeight="1">
      <c r="A12" s="79"/>
      <c r="B12" t="s" s="110">
        <v>109</v>
      </c>
      <c r="C12" s="160">
        <v>1258.5</v>
      </c>
      <c r="D12" s="160">
        <v>2567.9</v>
      </c>
      <c r="E12" s="160">
        <v>1293.7</v>
      </c>
      <c r="F12" s="160">
        <v>5358.2</v>
      </c>
      <c r="G12" s="160">
        <v>12021.1</v>
      </c>
      <c r="H12" s="160">
        <v>7011.8</v>
      </c>
      <c r="I12" s="160">
        <v>2930.9</v>
      </c>
      <c r="J12" s="160">
        <v>635.5</v>
      </c>
      <c r="K12" s="161"/>
      <c r="L12" s="161">
        <v>16971.9</v>
      </c>
      <c r="M12" s="161">
        <v>76587.3</v>
      </c>
      <c r="N12" s="161">
        <v>20932.2</v>
      </c>
      <c r="O12" s="161">
        <v>38354.8</v>
      </c>
      <c r="P12" s="161">
        <v>8912.299999999999</v>
      </c>
      <c r="Q12" s="161">
        <v>28648.1</v>
      </c>
      <c r="R12" s="161">
        <v>17955.6</v>
      </c>
      <c r="S12" s="161">
        <v>44107.7</v>
      </c>
      <c r="T12" s="161">
        <v>4022.7</v>
      </c>
      <c r="U12" s="161">
        <v>2825.9</v>
      </c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162"/>
      <c r="BC12" s="16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ht="14.25" customHeight="1">
      <c r="A13" s="79"/>
      <c r="B13" t="s" s="110">
        <v>110</v>
      </c>
      <c r="C13" s="160">
        <v>1721.8</v>
      </c>
      <c r="D13" s="160">
        <v>5776.4</v>
      </c>
      <c r="E13" s="160">
        <v>1062.6</v>
      </c>
      <c r="F13" s="160">
        <v>5069.5</v>
      </c>
      <c r="G13" s="160">
        <v>4194.6</v>
      </c>
      <c r="H13" s="160">
        <v>7887.8</v>
      </c>
      <c r="I13" s="160">
        <v>5811.2</v>
      </c>
      <c r="J13" s="160">
        <v>575.4</v>
      </c>
      <c r="K13" s="161"/>
      <c r="L13" s="161">
        <v>16651.2</v>
      </c>
      <c r="M13" s="161">
        <v>129459.4</v>
      </c>
      <c r="N13" s="161">
        <v>39297.6</v>
      </c>
      <c r="O13" s="161">
        <v>72325.3</v>
      </c>
      <c r="P13" s="161">
        <v>9510.9</v>
      </c>
      <c r="Q13" s="161">
        <v>36797.7</v>
      </c>
      <c r="R13" s="161">
        <v>30341.9</v>
      </c>
      <c r="S13" s="161">
        <v>53156.2</v>
      </c>
      <c r="T13" s="161">
        <v>5392</v>
      </c>
      <c r="U13" s="161">
        <v>4217.9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162"/>
      <c r="BC13" s="16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ht="14.25" customHeight="1">
      <c r="A14" s="79"/>
      <c r="B14" t="s" s="110">
        <v>111</v>
      </c>
      <c r="C14" s="160">
        <v>1090</v>
      </c>
      <c r="D14" s="160">
        <v>819.7</v>
      </c>
      <c r="E14" s="160">
        <v>1037</v>
      </c>
      <c r="F14" s="160">
        <v>4510.5</v>
      </c>
      <c r="G14" s="160">
        <v>5260.7</v>
      </c>
      <c r="H14" s="160">
        <v>6880.7</v>
      </c>
      <c r="I14" s="160">
        <v>4503.9</v>
      </c>
      <c r="J14" s="160">
        <v>389.3</v>
      </c>
      <c r="K14" s="164"/>
      <c r="L14" s="160">
        <v>16803.3</v>
      </c>
      <c r="M14" s="161">
        <v>79527.2</v>
      </c>
      <c r="N14" s="161">
        <v>22006.2</v>
      </c>
      <c r="O14" s="161">
        <v>38786.4</v>
      </c>
      <c r="P14" s="161">
        <v>8516.5</v>
      </c>
      <c r="Q14" s="161">
        <v>31461.2</v>
      </c>
      <c r="R14" s="161">
        <v>10170.7</v>
      </c>
      <c r="S14" s="161">
        <v>45027.4</v>
      </c>
      <c r="T14" s="161">
        <v>5634.4</v>
      </c>
      <c r="U14" s="161">
        <v>3985.5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162"/>
      <c r="BC14" s="16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ht="14.25" customHeight="1">
      <c r="A15" s="79"/>
      <c r="B15" t="s" s="110">
        <v>112</v>
      </c>
      <c r="C15" s="160">
        <v>595.1</v>
      </c>
      <c r="D15" s="160">
        <v>1725.7</v>
      </c>
      <c r="E15" s="160">
        <v>950.6</v>
      </c>
      <c r="F15" s="160">
        <v>3268.4</v>
      </c>
      <c r="G15" s="160">
        <v>9492.299999999999</v>
      </c>
      <c r="H15" s="160">
        <v>10154.3</v>
      </c>
      <c r="I15" s="160">
        <v>3375.8</v>
      </c>
      <c r="J15" s="160">
        <v>488.1</v>
      </c>
      <c r="K15" s="164"/>
      <c r="L15" s="160">
        <v>18335.2</v>
      </c>
      <c r="M15" s="161">
        <v>61368.8</v>
      </c>
      <c r="N15" s="161">
        <v>12762.1</v>
      </c>
      <c r="O15" s="161">
        <v>33007.9</v>
      </c>
      <c r="P15" s="161">
        <v>7558.2</v>
      </c>
      <c r="Q15" s="161">
        <v>33008.8</v>
      </c>
      <c r="R15" s="161">
        <v>17688.3</v>
      </c>
      <c r="S15" s="161">
        <v>47973.9</v>
      </c>
      <c r="T15" s="161">
        <v>5277.7</v>
      </c>
      <c r="U15" s="161">
        <v>2820.6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162"/>
      <c r="BC15" s="16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ht="14.25" customHeight="1">
      <c r="A16" s="79"/>
      <c r="B16" t="s" s="110">
        <v>113</v>
      </c>
      <c r="C16" s="160">
        <v>414.4</v>
      </c>
      <c r="D16" s="160">
        <v>1222.6</v>
      </c>
      <c r="E16" s="160">
        <v>1115.5</v>
      </c>
      <c r="F16" s="160">
        <v>2916.3</v>
      </c>
      <c r="G16" s="160">
        <v>6779</v>
      </c>
      <c r="H16" s="160">
        <v>9065.4</v>
      </c>
      <c r="I16" s="160">
        <v>5639.8</v>
      </c>
      <c r="J16" s="160">
        <v>465.7</v>
      </c>
      <c r="K16" s="164"/>
      <c r="L16" s="160">
        <v>19478</v>
      </c>
      <c r="M16" s="161">
        <v>75252.8</v>
      </c>
      <c r="N16" s="161">
        <v>16261.1</v>
      </c>
      <c r="O16" s="161">
        <v>40865</v>
      </c>
      <c r="P16" s="161">
        <v>8314.9</v>
      </c>
      <c r="Q16" s="161">
        <v>28392</v>
      </c>
      <c r="R16" s="161">
        <v>27473.8</v>
      </c>
      <c r="S16" s="161">
        <v>48841.6</v>
      </c>
      <c r="T16" s="161">
        <v>4598.8</v>
      </c>
      <c r="U16" s="161">
        <v>4235.5</v>
      </c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162"/>
      <c r="BC16" s="16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ht="14.25" customHeight="1">
      <c r="A17" s="79"/>
      <c r="B17" t="s" s="110">
        <v>114</v>
      </c>
      <c r="C17" s="160">
        <v>410.1</v>
      </c>
      <c r="D17" s="160">
        <v>1489.1</v>
      </c>
      <c r="E17" s="160">
        <v>983.7</v>
      </c>
      <c r="F17" s="160">
        <v>2953.9</v>
      </c>
      <c r="G17" s="160">
        <v>10324.6</v>
      </c>
      <c r="H17" s="160">
        <v>7747.2</v>
      </c>
      <c r="I17" s="160">
        <v>3118.7</v>
      </c>
      <c r="J17" s="160">
        <v>586.8</v>
      </c>
      <c r="K17" s="164"/>
      <c r="L17" s="160">
        <v>19956</v>
      </c>
      <c r="M17" s="161">
        <v>69698.100000000006</v>
      </c>
      <c r="N17" s="161">
        <v>11955.5</v>
      </c>
      <c r="O17" s="161">
        <v>41430.7</v>
      </c>
      <c r="P17" s="161">
        <v>8256.700000000001</v>
      </c>
      <c r="Q17" s="161">
        <v>26018.5</v>
      </c>
      <c r="R17" s="161">
        <v>31976.8</v>
      </c>
      <c r="S17" s="161">
        <v>48051.5</v>
      </c>
      <c r="T17" s="161">
        <v>4929.3</v>
      </c>
      <c r="U17" s="161">
        <v>3522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162"/>
      <c r="BC17" s="16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ht="14.25" customHeight="1">
      <c r="A18" s="79"/>
      <c r="B18" t="s" s="110">
        <v>115</v>
      </c>
      <c r="C18" s="160">
        <v>903.1</v>
      </c>
      <c r="D18" s="160">
        <v>2250.4</v>
      </c>
      <c r="E18" s="160">
        <v>1296.1</v>
      </c>
      <c r="F18" s="160">
        <v>3267.6</v>
      </c>
      <c r="G18" s="160">
        <v>5815.3</v>
      </c>
      <c r="H18" s="160">
        <v>10306.3</v>
      </c>
      <c r="I18" s="160">
        <v>5499.5</v>
      </c>
      <c r="J18" s="160">
        <v>572.6</v>
      </c>
      <c r="K18" s="164"/>
      <c r="L18" s="160">
        <v>22177.1</v>
      </c>
      <c r="M18" s="161">
        <v>67177</v>
      </c>
      <c r="N18" s="161">
        <v>15682.7</v>
      </c>
      <c r="O18" s="161">
        <v>33302</v>
      </c>
      <c r="P18" s="161">
        <v>7777.5</v>
      </c>
      <c r="Q18" s="161">
        <v>26498.6</v>
      </c>
      <c r="R18" s="161">
        <v>30497.5</v>
      </c>
      <c r="S18" s="161">
        <v>51004</v>
      </c>
      <c r="T18" s="161">
        <v>3503.1</v>
      </c>
      <c r="U18" s="161">
        <v>2769.1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162"/>
      <c r="BC18" s="16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ht="14.25" customHeight="1">
      <c r="A19" s="79"/>
      <c r="B19" t="s" s="110">
        <v>116</v>
      </c>
      <c r="C19" s="160">
        <v>580.5</v>
      </c>
      <c r="D19" s="160">
        <v>3190.3</v>
      </c>
      <c r="E19" s="160">
        <v>994.7</v>
      </c>
      <c r="F19" s="160">
        <v>3949.1</v>
      </c>
      <c r="G19" s="160">
        <v>2363.5</v>
      </c>
      <c r="H19" s="160">
        <v>9922.1</v>
      </c>
      <c r="I19" s="160">
        <v>4556.5</v>
      </c>
      <c r="J19" s="160">
        <v>629.1</v>
      </c>
      <c r="K19" s="164"/>
      <c r="L19" s="160">
        <v>21982.8</v>
      </c>
      <c r="M19" s="161">
        <v>61962.6</v>
      </c>
      <c r="N19" s="161">
        <v>12865.8</v>
      </c>
      <c r="O19" s="161">
        <v>33022.8</v>
      </c>
      <c r="P19" s="161">
        <v>6045.7</v>
      </c>
      <c r="Q19" s="161">
        <v>27860.1</v>
      </c>
      <c r="R19" s="161">
        <v>29965</v>
      </c>
      <c r="S19" s="161">
        <v>45898.6</v>
      </c>
      <c r="T19" s="161">
        <v>3468.6</v>
      </c>
      <c r="U19" s="161">
        <v>2854.2</v>
      </c>
      <c r="V19" s="79"/>
      <c r="W19" s="161">
        <f>AVERAGE(C8:C19)</f>
        <v>730.7750000000001</v>
      </c>
      <c r="X19" s="161">
        <f>AVERAGE(D8:D19)</f>
        <v>2982.416666666667</v>
      </c>
      <c r="Y19" s="161">
        <f>AVERAGE(E8:E19)</f>
        <v>1122.391666666667</v>
      </c>
      <c r="Z19" s="161">
        <f>AVERAGE(F8:F19)</f>
        <v>4027.6</v>
      </c>
      <c r="AA19" s="161">
        <f>AVERAGE(G8:G19)</f>
        <v>7631.775000000001</v>
      </c>
      <c r="AB19" s="161">
        <f>AVERAGE(H8:H19)</f>
        <v>8830.408333333335</v>
      </c>
      <c r="AC19" s="161">
        <f>AVERAGE(I8:I19)</f>
        <v>3689.525</v>
      </c>
      <c r="AD19" s="161">
        <f>AVERAGE(J8:J19)</f>
        <v>540.7333333333335</v>
      </c>
      <c r="AE19" s="161"/>
      <c r="AF19" s="161">
        <f>AVERAGE(L8:L19)</f>
        <v>19406.683333333334</v>
      </c>
      <c r="AG19" s="161">
        <f>AVERAGE(M8:M19)</f>
        <v>82390.283333333340</v>
      </c>
      <c r="AH19" s="161">
        <f>AVERAGE(N8:N19)</f>
        <v>23061.75</v>
      </c>
      <c r="AI19" s="161">
        <f>AVERAGE(O8:O19)</f>
        <v>42567.275</v>
      </c>
      <c r="AJ19" s="161">
        <f>AVERAGE(P8:P19)</f>
        <v>8137.158333333333</v>
      </c>
      <c r="AK19" s="161">
        <f>AVERAGE(Q8:Q19)</f>
        <v>28744.966666666660</v>
      </c>
      <c r="AL19" s="161">
        <f>AVERAGE(R8:R19)</f>
        <v>27297.55</v>
      </c>
      <c r="AM19" s="161">
        <f>AVERAGE(S8:S19)</f>
        <v>48530.066666666658</v>
      </c>
      <c r="AN19" s="161">
        <f>AVERAGE(T8:T19)</f>
        <v>4176.691666666667</v>
      </c>
      <c r="AO19" s="161">
        <f>AVERAGE(U8:U19)</f>
        <v>3280.099999999999</v>
      </c>
      <c r="AP19" s="161"/>
      <c r="AQ19" s="161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162"/>
      <c r="BC19" s="16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ht="14.25" customHeight="1">
      <c r="A20" s="79">
        <v>2005</v>
      </c>
      <c r="B20" t="s" s="110">
        <v>105</v>
      </c>
      <c r="C20" s="160">
        <v>197.3</v>
      </c>
      <c r="D20" s="160">
        <v>2015</v>
      </c>
      <c r="E20" s="160">
        <v>1047.5</v>
      </c>
      <c r="F20" s="160">
        <v>3090.9</v>
      </c>
      <c r="G20" s="160">
        <v>9403.1</v>
      </c>
      <c r="H20" s="160">
        <v>5745.8</v>
      </c>
      <c r="I20" s="160">
        <v>1568.5</v>
      </c>
      <c r="J20" s="160">
        <v>361.9</v>
      </c>
      <c r="K20" s="164"/>
      <c r="L20" s="160">
        <v>15705.9</v>
      </c>
      <c r="M20" s="161">
        <v>61529.1</v>
      </c>
      <c r="N20" s="161">
        <v>11737.6</v>
      </c>
      <c r="O20" s="161">
        <v>31643.8</v>
      </c>
      <c r="P20" s="161">
        <v>7326.7</v>
      </c>
      <c r="Q20" s="161">
        <v>23855.8</v>
      </c>
      <c r="R20" s="161">
        <v>25314.2</v>
      </c>
      <c r="S20" s="161">
        <v>39844.9</v>
      </c>
      <c r="T20" s="161">
        <v>2662.7</v>
      </c>
      <c r="U20" s="161">
        <v>3833.7</v>
      </c>
      <c r="V20" s="79"/>
      <c r="W20" s="161">
        <f>AVERAGE(C9:C20)</f>
        <v>728.0416666666666</v>
      </c>
      <c r="X20" s="161">
        <f>AVERAGE(D9:D20)</f>
        <v>3052.408333333333</v>
      </c>
      <c r="Y20" s="161">
        <f>AVERAGE(E9:E20)</f>
        <v>1141.375</v>
      </c>
      <c r="Z20" s="161">
        <f>AVERAGE(F9:F20)</f>
        <v>3999.208333333333</v>
      </c>
      <c r="AA20" s="161">
        <f>AVERAGE(G9:G20)</f>
        <v>7594.400000000001</v>
      </c>
      <c r="AB20" s="161">
        <f>AVERAGE(H9:H20)</f>
        <v>8806.258333333333</v>
      </c>
      <c r="AC20" s="161">
        <f>AVERAGE(I9:I20)</f>
        <v>3624.25</v>
      </c>
      <c r="AD20" s="161">
        <f>AVERAGE(J9:J20)</f>
        <v>527.5500000000001</v>
      </c>
      <c r="AE20" s="161"/>
      <c r="AF20" s="161">
        <f>AVERAGE(L9:L20)</f>
        <v>19030.15</v>
      </c>
      <c r="AG20" s="161">
        <f>AVERAGE(M9:M20)</f>
        <v>80940.3</v>
      </c>
      <c r="AH20" s="161">
        <f>AVERAGE(N9:N20)</f>
        <v>22059.783333333336</v>
      </c>
      <c r="AI20" s="161">
        <f>AVERAGE(O9:O20)</f>
        <v>41900.383333333339</v>
      </c>
      <c r="AJ20" s="161">
        <f>AVERAGE(P9:P20)</f>
        <v>8197.233333333332</v>
      </c>
      <c r="AK20" s="161">
        <f>AVERAGE(Q9:Q20)</f>
        <v>28743.825</v>
      </c>
      <c r="AL20" s="161">
        <f>AVERAGE(R9:R20)</f>
        <v>27035.266666666666</v>
      </c>
      <c r="AM20" s="161">
        <f>AVERAGE(S9:S20)</f>
        <v>48285.908333333333</v>
      </c>
      <c r="AN20" s="161">
        <f>AVERAGE(T9:T20)</f>
        <v>4213.058333333333</v>
      </c>
      <c r="AO20" s="161">
        <f>AVERAGE(U9:U20)</f>
        <v>3347.316666666666</v>
      </c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162"/>
      <c r="BC20" s="16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ht="14.25" customHeight="1">
      <c r="A21" s="79"/>
      <c r="B21" t="s" s="110">
        <v>106</v>
      </c>
      <c r="C21" s="160">
        <v>251.9</v>
      </c>
      <c r="D21" s="160">
        <v>1009.5</v>
      </c>
      <c r="E21" s="160">
        <v>772.1</v>
      </c>
      <c r="F21" s="160">
        <v>2457.9</v>
      </c>
      <c r="G21" s="160">
        <v>11127.8</v>
      </c>
      <c r="H21" s="160">
        <v>7983.3</v>
      </c>
      <c r="I21" s="160">
        <v>2292.1</v>
      </c>
      <c r="J21" s="160">
        <v>391.6</v>
      </c>
      <c r="K21" s="164"/>
      <c r="L21" s="160">
        <v>16449.4</v>
      </c>
      <c r="M21" s="161">
        <v>60301.2</v>
      </c>
      <c r="N21" s="161">
        <v>11863.4</v>
      </c>
      <c r="O21" s="161">
        <v>33775.5</v>
      </c>
      <c r="P21" s="161">
        <v>8408.9</v>
      </c>
      <c r="Q21" s="161">
        <v>28788.5</v>
      </c>
      <c r="R21" s="161">
        <v>30598.8</v>
      </c>
      <c r="S21" s="161">
        <v>41414.3</v>
      </c>
      <c r="T21" s="161">
        <v>2515.6</v>
      </c>
      <c r="U21" s="161">
        <v>3567.7</v>
      </c>
      <c r="V21" s="79"/>
      <c r="W21" s="161">
        <f>AVERAGE(C10:C21)</f>
        <v>720.8249999999999</v>
      </c>
      <c r="X21" s="161">
        <f>AVERAGE(D10:D21)</f>
        <v>2796</v>
      </c>
      <c r="Y21" s="161">
        <f>AVERAGE(E10:E21)</f>
        <v>1121.183333333334</v>
      </c>
      <c r="Z21" s="161">
        <f>AVERAGE(F10:F21)</f>
        <v>3905.025</v>
      </c>
      <c r="AA21" s="161">
        <f>AVERAGE(G10:G21)</f>
        <v>7910.358333333334</v>
      </c>
      <c r="AB21" s="161">
        <f>AVERAGE(H10:H21)</f>
        <v>8800.908333333335</v>
      </c>
      <c r="AC21" s="161">
        <f>AVERAGE(I10:I21)</f>
        <v>3611.391666666666</v>
      </c>
      <c r="AD21" s="161">
        <f>AVERAGE(J10:J21)</f>
        <v>493.9416666666667</v>
      </c>
      <c r="AE21" s="161"/>
      <c r="AF21" s="161">
        <f>AVERAGE(L10:L21)</f>
        <v>18536.091666666667</v>
      </c>
      <c r="AG21" s="161">
        <f>AVERAGE(M10:M21)</f>
        <v>79673.916666666657</v>
      </c>
      <c r="AH21" s="161">
        <f>AVERAGE(N10:N21)</f>
        <v>20808.683333333334</v>
      </c>
      <c r="AI21" s="161">
        <f>AVERAGE(O10:O21)</f>
        <v>41915.008333333331</v>
      </c>
      <c r="AJ21" s="161">
        <f>AVERAGE(P10:P21)</f>
        <v>8326.291666666666</v>
      </c>
      <c r="AK21" s="161">
        <f>AVERAGE(Q10:Q21)</f>
        <v>29331.558333333331</v>
      </c>
      <c r="AL21" s="161">
        <f>AVERAGE(R10:R21)</f>
        <v>27275.675</v>
      </c>
      <c r="AM21" s="161">
        <f>AVERAGE(S10:S21)</f>
        <v>48195.683333333327</v>
      </c>
      <c r="AN21" s="161">
        <f>AVERAGE(T10:T21)</f>
        <v>4224.591666666666</v>
      </c>
      <c r="AO21" s="161">
        <f>AVERAGE(U10:U21)</f>
        <v>3415.149999999999</v>
      </c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162"/>
      <c r="BC21" s="16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ht="14.25" customHeight="1">
      <c r="A22" s="79"/>
      <c r="B22" t="s" s="110">
        <v>107</v>
      </c>
      <c r="C22" s="160">
        <v>593</v>
      </c>
      <c r="D22" s="160">
        <v>810.6</v>
      </c>
      <c r="E22" s="160">
        <v>1193.8</v>
      </c>
      <c r="F22" s="160">
        <v>4211.2</v>
      </c>
      <c r="G22" s="160">
        <v>4747.1</v>
      </c>
      <c r="H22" s="160">
        <v>9042.4</v>
      </c>
      <c r="I22" s="160">
        <v>2687.7</v>
      </c>
      <c r="J22" s="160">
        <v>470.6</v>
      </c>
      <c r="K22" s="164"/>
      <c r="L22" s="160">
        <v>16735.3</v>
      </c>
      <c r="M22" s="161">
        <v>76044.8</v>
      </c>
      <c r="N22" s="161">
        <v>17487.5</v>
      </c>
      <c r="O22" s="161">
        <v>42211.8</v>
      </c>
      <c r="P22" s="161">
        <v>8039.6</v>
      </c>
      <c r="Q22" s="161">
        <v>30472</v>
      </c>
      <c r="R22" s="161">
        <v>28487.7</v>
      </c>
      <c r="S22" s="161">
        <v>45911.3</v>
      </c>
      <c r="T22" s="161">
        <v>4106.9</v>
      </c>
      <c r="U22" s="161">
        <v>4258.7</v>
      </c>
      <c r="V22" s="79"/>
      <c r="W22" s="161">
        <f>AVERAGE(C11:C22)</f>
        <v>735.6333333333333</v>
      </c>
      <c r="X22" s="161">
        <f>AVERAGE(D11:D22)</f>
        <v>2336.266666666666</v>
      </c>
      <c r="Y22" s="161">
        <f>AVERAGE(E11:E22)</f>
        <v>1103.6</v>
      </c>
      <c r="Z22" s="161">
        <f>AVERAGE(F11:F22)</f>
        <v>3843.266666666667</v>
      </c>
      <c r="AA22" s="161">
        <f>AVERAGE(G11:G22)</f>
        <v>7607.491666666668</v>
      </c>
      <c r="AB22" s="161">
        <f>AVERAGE(H11:H22)</f>
        <v>8569.949999999999</v>
      </c>
      <c r="AC22" s="161">
        <f>AVERAGE(I11:I22)</f>
        <v>3671.4</v>
      </c>
      <c r="AD22" s="161">
        <f>AVERAGE(J11:J22)</f>
        <v>496.7500000000001</v>
      </c>
      <c r="AE22" s="161"/>
      <c r="AF22" s="161">
        <f>AVERAGE(L11:L22)</f>
        <v>18292.4</v>
      </c>
      <c r="AG22" s="161">
        <f>AVERAGE(M11:M22)</f>
        <v>78081.383333333331</v>
      </c>
      <c r="AH22" s="161">
        <f>AVERAGE(N11:N22)</f>
        <v>19657.841666666667</v>
      </c>
      <c r="AI22" s="161">
        <f>AVERAGE(O11:O22)</f>
        <v>41384.358333333330</v>
      </c>
      <c r="AJ22" s="161">
        <f>AVERAGE(P11:P22)</f>
        <v>8233.85</v>
      </c>
      <c r="AK22" s="161">
        <f>AVERAGE(Q11:Q22)</f>
        <v>29476.958333333332</v>
      </c>
      <c r="AL22" s="161">
        <f>AVERAGE(R11:R22)</f>
        <v>26751.941666666666</v>
      </c>
      <c r="AM22" s="161">
        <f>AVERAGE(S11:S22)</f>
        <v>47520.083333333336</v>
      </c>
      <c r="AN22" s="161">
        <f>AVERAGE(T11:T22)</f>
        <v>4212.783333333333</v>
      </c>
      <c r="AO22" s="161">
        <f>AVERAGE(U11:U22)</f>
        <v>3532.599999999999</v>
      </c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162"/>
      <c r="BC22" s="16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ht="14.25" customHeight="1">
      <c r="A23" s="79"/>
      <c r="B23" t="s" s="110">
        <v>108</v>
      </c>
      <c r="C23" s="160">
        <v>1581</v>
      </c>
      <c r="D23" s="160">
        <v>1143.2</v>
      </c>
      <c r="E23" s="160">
        <v>1137.9</v>
      </c>
      <c r="F23" s="160">
        <v>4321.5</v>
      </c>
      <c r="G23" s="160">
        <v>6369.4</v>
      </c>
      <c r="H23" s="160">
        <v>8093.3</v>
      </c>
      <c r="I23" s="160">
        <v>2235.2</v>
      </c>
      <c r="J23" s="160">
        <v>394.1</v>
      </c>
      <c r="K23" s="164"/>
      <c r="L23" s="160">
        <v>15197.6</v>
      </c>
      <c r="M23" s="161">
        <v>84436</v>
      </c>
      <c r="N23" s="161">
        <v>18999.8</v>
      </c>
      <c r="O23" s="161">
        <v>48292.8</v>
      </c>
      <c r="P23" s="161">
        <v>8053.3</v>
      </c>
      <c r="Q23" s="161">
        <v>32929.4</v>
      </c>
      <c r="R23" s="161">
        <v>34425.7</v>
      </c>
      <c r="S23" s="161">
        <v>44343</v>
      </c>
      <c r="T23" s="161">
        <v>4150</v>
      </c>
      <c r="U23" s="161">
        <v>4186.1</v>
      </c>
      <c r="V23" s="79"/>
      <c r="W23" s="161">
        <f>AVERAGE(C12:C23)</f>
        <v>799.725</v>
      </c>
      <c r="X23" s="161">
        <f>AVERAGE(D12:D23)</f>
        <v>2001.7</v>
      </c>
      <c r="Y23" s="161">
        <f>AVERAGE(E12:E23)</f>
        <v>1073.766666666667</v>
      </c>
      <c r="Z23" s="161">
        <f>AVERAGE(F12:F23)</f>
        <v>3781.25</v>
      </c>
      <c r="AA23" s="161">
        <f>AVERAGE(G12:G23)</f>
        <v>7324.875</v>
      </c>
      <c r="AB23" s="161">
        <f>AVERAGE(H12:H23)</f>
        <v>8320.033333333335</v>
      </c>
      <c r="AC23" s="161">
        <f>AVERAGE(I12:I23)</f>
        <v>3684.983333333333</v>
      </c>
      <c r="AD23" s="161">
        <f>AVERAGE(J12:J23)</f>
        <v>496.7250000000001</v>
      </c>
      <c r="AE23" s="161"/>
      <c r="AF23" s="161">
        <f>AVERAGE(L12:L23)</f>
        <v>18036.975</v>
      </c>
      <c r="AG23" s="161">
        <f>AVERAGE(M12:M23)</f>
        <v>75278.691666666666</v>
      </c>
      <c r="AH23" s="161">
        <f>AVERAGE(N12:N23)</f>
        <v>17654.291666666668</v>
      </c>
      <c r="AI23" s="161">
        <f>AVERAGE(O12:O23)</f>
        <v>40584.899999999994</v>
      </c>
      <c r="AJ23" s="161">
        <f>AVERAGE(P12:P23)</f>
        <v>8060.099999999999</v>
      </c>
      <c r="AK23" s="161">
        <f>AVERAGE(Q12:Q23)</f>
        <v>29560.891666666666</v>
      </c>
      <c r="AL23" s="161">
        <f>AVERAGE(R12:R23)</f>
        <v>26241.333333333332</v>
      </c>
      <c r="AM23" s="161">
        <f>AVERAGE(S12:S23)</f>
        <v>46297.866666666661</v>
      </c>
      <c r="AN23" s="161">
        <f>AVERAGE(T12:T23)</f>
        <v>4188.483333333333</v>
      </c>
      <c r="AO23" s="161">
        <f>AVERAGE(U12:U23)</f>
        <v>3589.741666666666</v>
      </c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162"/>
      <c r="BC23" s="16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ht="14.25" customHeight="1">
      <c r="A24" s="79"/>
      <c r="B24" t="s" s="110">
        <v>109</v>
      </c>
      <c r="C24" s="160">
        <v>2748.2</v>
      </c>
      <c r="D24" s="160">
        <v>1364.7</v>
      </c>
      <c r="E24" s="160">
        <v>1279.2</v>
      </c>
      <c r="F24" s="160">
        <v>4763.5</v>
      </c>
      <c r="G24" s="160">
        <v>9846.1</v>
      </c>
      <c r="H24" s="160">
        <v>8070.8</v>
      </c>
      <c r="I24" s="160">
        <v>3339</v>
      </c>
      <c r="J24" s="160">
        <v>915.6</v>
      </c>
      <c r="K24" s="164"/>
      <c r="L24" s="160">
        <v>15996</v>
      </c>
      <c r="M24" s="161">
        <v>100337.8</v>
      </c>
      <c r="N24" s="161">
        <v>24242.6</v>
      </c>
      <c r="O24" s="161">
        <v>58805.3</v>
      </c>
      <c r="P24" s="161">
        <v>8445.1</v>
      </c>
      <c r="Q24" s="161">
        <v>24567.1</v>
      </c>
      <c r="R24" s="161">
        <v>33537.1</v>
      </c>
      <c r="S24" s="161">
        <v>44809.3</v>
      </c>
      <c r="T24" s="161">
        <v>3959.9</v>
      </c>
      <c r="U24" s="161">
        <v>3505.2</v>
      </c>
      <c r="V24" s="79"/>
      <c r="W24" s="161">
        <f>AVERAGE(C13:C24)</f>
        <v>923.8666666666668</v>
      </c>
      <c r="X24" s="161">
        <f>AVERAGE(D13:D24)</f>
        <v>1901.433333333333</v>
      </c>
      <c r="Y24" s="161">
        <f>AVERAGE(E13:E24)</f>
        <v>1072.558333333333</v>
      </c>
      <c r="Z24" s="161">
        <f>AVERAGE(F13:F24)</f>
        <v>3731.691666666667</v>
      </c>
      <c r="AA24" s="161">
        <f>AVERAGE(G13:G24)</f>
        <v>7143.625</v>
      </c>
      <c r="AB24" s="161">
        <f>AVERAGE(H13:H24)</f>
        <v>8408.283333333333</v>
      </c>
      <c r="AC24" s="161">
        <f>AVERAGE(I13:I24)</f>
        <v>3718.991666666665</v>
      </c>
      <c r="AD24" s="161">
        <f>AVERAGE(J13:J24)</f>
        <v>520.0666666666667</v>
      </c>
      <c r="AE24" s="161"/>
      <c r="AF24" s="161">
        <f>AVERAGE(L13:L24)</f>
        <v>17955.65</v>
      </c>
      <c r="AG24" s="161">
        <f>AVERAGE(M13:M24)</f>
        <v>77257.899999999994</v>
      </c>
      <c r="AH24" s="161">
        <f>AVERAGE(N13:N24)</f>
        <v>17930.158333333333</v>
      </c>
      <c r="AI24" s="161">
        <f>AVERAGE(O13:O24)</f>
        <v>42289.108333333330</v>
      </c>
      <c r="AJ24" s="161">
        <f>AVERAGE(P13:P24)</f>
        <v>8021.166666666667</v>
      </c>
      <c r="AK24" s="161">
        <f>AVERAGE(Q13:Q24)</f>
        <v>29220.808333333334</v>
      </c>
      <c r="AL24" s="161">
        <f>AVERAGE(R13:R24)</f>
        <v>27539.791666666668</v>
      </c>
      <c r="AM24" s="161">
        <f>AVERAGE(S13:S24)</f>
        <v>46356.333333333336</v>
      </c>
      <c r="AN24" s="161">
        <f>AVERAGE(T13:T24)</f>
        <v>4183.249999999999</v>
      </c>
      <c r="AO24" s="161">
        <f>AVERAGE(U13:U24)</f>
        <v>3646.35</v>
      </c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162"/>
      <c r="BC24" s="16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ht="14.25" customHeight="1">
      <c r="A25" s="79"/>
      <c r="B25" t="s" s="110">
        <v>110</v>
      </c>
      <c r="C25" s="160">
        <v>2063.1</v>
      </c>
      <c r="D25" s="160">
        <v>2467.8</v>
      </c>
      <c r="E25" s="160">
        <v>755.5</v>
      </c>
      <c r="F25" s="160">
        <v>4257.9</v>
      </c>
      <c r="G25" s="160">
        <v>796.9</v>
      </c>
      <c r="H25" s="160">
        <v>6775.6</v>
      </c>
      <c r="I25" s="160">
        <v>4459</v>
      </c>
      <c r="J25" s="160">
        <v>353.3</v>
      </c>
      <c r="K25" s="164"/>
      <c r="L25" s="160">
        <v>15249.5</v>
      </c>
      <c r="M25" s="161">
        <v>122789.6</v>
      </c>
      <c r="N25" s="161">
        <v>40460.6</v>
      </c>
      <c r="O25" s="161">
        <v>63104.3</v>
      </c>
      <c r="P25" s="161">
        <v>10370.7</v>
      </c>
      <c r="Q25" s="161">
        <v>28101.7</v>
      </c>
      <c r="R25" s="161">
        <v>55479.8</v>
      </c>
      <c r="S25" s="161">
        <v>54393.3</v>
      </c>
      <c r="T25" s="161">
        <v>4574</v>
      </c>
      <c r="U25" s="161">
        <v>3734.9</v>
      </c>
      <c r="V25" s="79"/>
      <c r="W25" s="161">
        <f>AVERAGE(C14:C25)</f>
        <v>952.3083333333333</v>
      </c>
      <c r="X25" s="161">
        <f>AVERAGE(D14:D25)</f>
        <v>1625.716666666666</v>
      </c>
      <c r="Y25" s="161">
        <f>AVERAGE(E14:E25)</f>
        <v>1046.966666666666</v>
      </c>
      <c r="Z25" s="161">
        <f>AVERAGE(F14:F25)</f>
        <v>3664.058333333334</v>
      </c>
      <c r="AA25" s="161">
        <f>AVERAGE(G14:G25)</f>
        <v>6860.483333333334</v>
      </c>
      <c r="AB25" s="161">
        <f>AVERAGE(H14:H25)</f>
        <v>8315.6</v>
      </c>
      <c r="AC25" s="161">
        <f>AVERAGE(I14:I25)</f>
        <v>3606.308333333333</v>
      </c>
      <c r="AD25" s="161">
        <f>AVERAGE(J14:J25)</f>
        <v>501.5583333333334</v>
      </c>
      <c r="AE25" s="161"/>
      <c r="AF25" s="161">
        <f>AVERAGE(L14:L25)</f>
        <v>17838.841666666667</v>
      </c>
      <c r="AG25" s="161">
        <f>AVERAGE(M14:M25)</f>
        <v>76702.083333333328</v>
      </c>
      <c r="AH25" s="161">
        <f>AVERAGE(N14:N25)</f>
        <v>18027.075</v>
      </c>
      <c r="AI25" s="161">
        <f>AVERAGE(O14:O25)</f>
        <v>41520.691666666658</v>
      </c>
      <c r="AJ25" s="161">
        <f>AVERAGE(P14:P25)</f>
        <v>8092.816666666667</v>
      </c>
      <c r="AK25" s="161">
        <f>AVERAGE(Q14:Q25)</f>
        <v>28496.141666666666</v>
      </c>
      <c r="AL25" s="161">
        <f>AVERAGE(R14:R25)</f>
        <v>29634.616666666665</v>
      </c>
      <c r="AM25" s="161">
        <f>AVERAGE(S14:S25)</f>
        <v>46459.425</v>
      </c>
      <c r="AN25" s="161">
        <f>AVERAGE(T14:T25)</f>
        <v>4115.083333333333</v>
      </c>
      <c r="AO25" s="161">
        <f>AVERAGE(U14:U25)</f>
        <v>3606.1</v>
      </c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162"/>
      <c r="BC25" s="16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ht="14.25" customHeight="1">
      <c r="A26" s="79"/>
      <c r="B26" t="s" s="110">
        <v>111</v>
      </c>
      <c r="C26" s="160">
        <v>1390.8</v>
      </c>
      <c r="D26" s="160">
        <v>1460.6</v>
      </c>
      <c r="E26" s="160">
        <v>590.1</v>
      </c>
      <c r="F26" s="160">
        <v>3810.2</v>
      </c>
      <c r="G26" s="160">
        <v>14157.7</v>
      </c>
      <c r="H26" s="160">
        <v>5293.9</v>
      </c>
      <c r="I26" s="160">
        <v>3671.7</v>
      </c>
      <c r="J26" s="160">
        <v>276.4</v>
      </c>
      <c r="K26" s="164"/>
      <c r="L26" s="160">
        <v>15392.6</v>
      </c>
      <c r="M26" s="161">
        <v>60164.6</v>
      </c>
      <c r="N26" s="161">
        <v>11179.2</v>
      </c>
      <c r="O26" s="161">
        <v>34555.9</v>
      </c>
      <c r="P26" s="161">
        <v>6244.4</v>
      </c>
      <c r="Q26" s="161">
        <v>25752</v>
      </c>
      <c r="R26" s="161">
        <v>13630.1</v>
      </c>
      <c r="S26" s="161">
        <v>41687.5</v>
      </c>
      <c r="T26" s="161">
        <v>5360</v>
      </c>
      <c r="U26" s="161">
        <v>3658.3</v>
      </c>
      <c r="V26" s="79"/>
      <c r="W26" s="161">
        <f>AVERAGE(C15:C26)</f>
        <v>977.3749999999999</v>
      </c>
      <c r="X26" s="161">
        <f>AVERAGE(D15:D26)</f>
        <v>1679.125</v>
      </c>
      <c r="Y26" s="161">
        <f>AVERAGE(E15:E26)</f>
        <v>1009.725</v>
      </c>
      <c r="Z26" s="161">
        <f>AVERAGE(F15:F26)</f>
        <v>3605.7</v>
      </c>
      <c r="AA26" s="161">
        <f>AVERAGE(G15:G26)</f>
        <v>7601.899999999999</v>
      </c>
      <c r="AB26" s="161">
        <f>AVERAGE(H15:H26)</f>
        <v>8183.366666666668</v>
      </c>
      <c r="AC26" s="161">
        <f>AVERAGE(I15:I26)</f>
        <v>3536.958333333333</v>
      </c>
      <c r="AD26" s="161">
        <f>AVERAGE(J15:J26)</f>
        <v>492.15</v>
      </c>
      <c r="AE26" s="161"/>
      <c r="AF26" s="161">
        <f>AVERAGE(L15:L26)</f>
        <v>17721.283333333333</v>
      </c>
      <c r="AG26" s="161">
        <f>AVERAGE(M15:M26)</f>
        <v>75088.533333333340</v>
      </c>
      <c r="AH26" s="161">
        <f>AVERAGE(N15:N26)</f>
        <v>17124.825</v>
      </c>
      <c r="AI26" s="161">
        <f>AVERAGE(O15:O26)</f>
        <v>41168.149999999994</v>
      </c>
      <c r="AJ26" s="161">
        <f>AVERAGE(P15:P26)</f>
        <v>7903.474999999999</v>
      </c>
      <c r="AK26" s="161">
        <f>AVERAGE(Q15:Q26)</f>
        <v>28020.375</v>
      </c>
      <c r="AL26" s="161">
        <f>AVERAGE(R15:R26)</f>
        <v>29922.899999999994</v>
      </c>
      <c r="AM26" s="161">
        <f>AVERAGE(S15:S26)</f>
        <v>46181.1</v>
      </c>
      <c r="AN26" s="161">
        <f>AVERAGE(T15:T26)</f>
        <v>4092.216666666667</v>
      </c>
      <c r="AO26" s="161">
        <f>AVERAGE(U15:U26)</f>
        <v>3578.833333333334</v>
      </c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162"/>
      <c r="BC26" s="16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ht="14.25" customHeight="1">
      <c r="A27" s="79"/>
      <c r="B27" t="s" s="110">
        <v>112</v>
      </c>
      <c r="C27" s="160">
        <v>1241.7</v>
      </c>
      <c r="D27" s="160">
        <v>1040.9</v>
      </c>
      <c r="E27" s="160">
        <v>681.5</v>
      </c>
      <c r="F27" s="160">
        <v>2967.1</v>
      </c>
      <c r="G27" s="160">
        <v>3717.7</v>
      </c>
      <c r="H27" s="160">
        <v>7430.9</v>
      </c>
      <c r="I27" s="160">
        <v>4995.3</v>
      </c>
      <c r="J27" s="160">
        <v>454.2</v>
      </c>
      <c r="K27" s="164"/>
      <c r="L27" s="160">
        <v>18537.5</v>
      </c>
      <c r="M27" s="161">
        <v>69410</v>
      </c>
      <c r="N27" s="161">
        <v>11282</v>
      </c>
      <c r="O27" s="161">
        <v>39700.5</v>
      </c>
      <c r="P27" s="161">
        <v>7895.9</v>
      </c>
      <c r="Q27" s="161">
        <v>35329.7</v>
      </c>
      <c r="R27" s="161">
        <v>14563.1</v>
      </c>
      <c r="S27" s="161">
        <v>44229.1</v>
      </c>
      <c r="T27" s="161">
        <v>4718.6</v>
      </c>
      <c r="U27" s="161">
        <v>3739.2</v>
      </c>
      <c r="V27" s="79"/>
      <c r="W27" s="161">
        <f>AVERAGE(C16:C27)</f>
        <v>1031.258333333333</v>
      </c>
      <c r="X27" s="161">
        <f>AVERAGE(D16:D27)</f>
        <v>1622.058333333334</v>
      </c>
      <c r="Y27" s="161">
        <f>AVERAGE(E16:E27)</f>
        <v>987.3000000000002</v>
      </c>
      <c r="Z27" s="161">
        <f>AVERAGE(F16:F27)</f>
        <v>3580.591666666667</v>
      </c>
      <c r="AA27" s="161">
        <f>AVERAGE(G16:G27)</f>
        <v>7120.683333333333</v>
      </c>
      <c r="AB27" s="161">
        <f>AVERAGE(H16:H27)</f>
        <v>7956.416666666667</v>
      </c>
      <c r="AC27" s="161">
        <f>AVERAGE(I16:I27)</f>
        <v>3671.916666666667</v>
      </c>
      <c r="AD27" s="161">
        <f>AVERAGE(J16:J27)</f>
        <v>489.325</v>
      </c>
      <c r="AE27" s="161"/>
      <c r="AF27" s="161">
        <f>AVERAGE(L16:L27)</f>
        <v>17738.141666666666</v>
      </c>
      <c r="AG27" s="161">
        <f>AVERAGE(M16:M27)</f>
        <v>75758.633333333331</v>
      </c>
      <c r="AH27" s="161">
        <f>AVERAGE(N16:N27)</f>
        <v>17001.483333333334</v>
      </c>
      <c r="AI27" s="161">
        <f>AVERAGE(O16:O27)</f>
        <v>41725.866666666661</v>
      </c>
      <c r="AJ27" s="161">
        <f>AVERAGE(P16:P27)</f>
        <v>7931.616666666666</v>
      </c>
      <c r="AK27" s="161">
        <f>AVERAGE(Q16:Q27)</f>
        <v>28213.783333333336</v>
      </c>
      <c r="AL27" s="161">
        <f>AVERAGE(R16:R27)</f>
        <v>29662.466666666660</v>
      </c>
      <c r="AM27" s="161">
        <f>AVERAGE(S16:S27)</f>
        <v>45869.033333333333</v>
      </c>
      <c r="AN27" s="161">
        <f>AVERAGE(T16:T27)</f>
        <v>4045.625</v>
      </c>
      <c r="AO27" s="161">
        <f>AVERAGE(U16:U27)</f>
        <v>3655.383333333333</v>
      </c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162"/>
      <c r="BC27" s="16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ht="14.25" customHeight="1">
      <c r="A28" s="79"/>
      <c r="B28" t="s" s="110">
        <v>113</v>
      </c>
      <c r="C28" s="160">
        <v>1106.6</v>
      </c>
      <c r="D28" s="160">
        <v>720.7</v>
      </c>
      <c r="E28" s="160">
        <v>612.1</v>
      </c>
      <c r="F28" s="160">
        <v>2847.3</v>
      </c>
      <c r="G28" s="160">
        <v>3417.5</v>
      </c>
      <c r="H28" s="160">
        <v>9131.700000000001</v>
      </c>
      <c r="I28" s="160">
        <v>3536.5</v>
      </c>
      <c r="J28" s="160">
        <v>338.6</v>
      </c>
      <c r="K28" s="164"/>
      <c r="L28" s="160">
        <v>15749.7</v>
      </c>
      <c r="M28" s="161">
        <v>66330.2</v>
      </c>
      <c r="N28" s="161">
        <v>8382.9</v>
      </c>
      <c r="O28" s="161">
        <v>38257.2</v>
      </c>
      <c r="P28" s="161">
        <v>6399.2</v>
      </c>
      <c r="Q28" s="161">
        <v>36068.1</v>
      </c>
      <c r="R28" s="161">
        <v>17144.8</v>
      </c>
      <c r="S28" s="161">
        <v>47864.9</v>
      </c>
      <c r="T28" s="161">
        <v>4246.2</v>
      </c>
      <c r="U28" s="161">
        <v>3364.3</v>
      </c>
      <c r="V28" s="79"/>
      <c r="W28" s="161">
        <f>AVERAGE(C17:C28)</f>
        <v>1088.941666666667</v>
      </c>
      <c r="X28" s="161">
        <f>AVERAGE(D17:D28)</f>
        <v>1580.233333333334</v>
      </c>
      <c r="Y28" s="161">
        <f>AVERAGE(E17:E28)</f>
        <v>945.3500000000003</v>
      </c>
      <c r="Z28" s="161">
        <f>AVERAGE(F17:F28)</f>
        <v>3574.841666666667</v>
      </c>
      <c r="AA28" s="161">
        <f>AVERAGE(G17:G28)</f>
        <v>6840.558333333333</v>
      </c>
      <c r="AB28" s="161">
        <f>AVERAGE(H17:H28)</f>
        <v>7961.941666666667</v>
      </c>
      <c r="AC28" s="161">
        <f>AVERAGE(I17:I28)</f>
        <v>3496.641666666667</v>
      </c>
      <c r="AD28" s="161">
        <f>AVERAGE(J17:J28)</f>
        <v>478.7333333333333</v>
      </c>
      <c r="AE28" s="161"/>
      <c r="AF28" s="161">
        <f>AVERAGE(L17:L28)</f>
        <v>17427.45</v>
      </c>
      <c r="AG28" s="161">
        <f>AVERAGE(M17:M28)</f>
        <v>75015.083333333328</v>
      </c>
      <c r="AH28" s="161">
        <f>AVERAGE(N17:N28)</f>
        <v>16344.966666666667</v>
      </c>
      <c r="AI28" s="161">
        <f>AVERAGE(O17:O28)</f>
        <v>41508.55</v>
      </c>
      <c r="AJ28" s="161">
        <f>AVERAGE(P17:P28)</f>
        <v>7771.974999999999</v>
      </c>
      <c r="AK28" s="161">
        <f>AVERAGE(Q17:Q28)</f>
        <v>28853.458333333332</v>
      </c>
      <c r="AL28" s="161">
        <f>AVERAGE(R17:R28)</f>
        <v>28801.716666666664</v>
      </c>
      <c r="AM28" s="161">
        <f>AVERAGE(S17:S28)</f>
        <v>45787.641666666663</v>
      </c>
      <c r="AN28" s="161">
        <f>AVERAGE(T17:T28)</f>
        <v>4016.241666666666</v>
      </c>
      <c r="AO28" s="161">
        <f>AVERAGE(U17:U28)</f>
        <v>3582.783333333333</v>
      </c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162"/>
      <c r="BC28" s="16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ht="14.25" customHeight="1">
      <c r="A29" s="79"/>
      <c r="B29" t="s" s="110">
        <v>114</v>
      </c>
      <c r="C29" s="160">
        <v>1686</v>
      </c>
      <c r="D29" s="160">
        <v>602.2</v>
      </c>
      <c r="E29" s="160">
        <v>645.5</v>
      </c>
      <c r="F29" s="160">
        <v>3484.5</v>
      </c>
      <c r="G29" s="160">
        <v>3143.3</v>
      </c>
      <c r="H29" s="160">
        <v>7695.2</v>
      </c>
      <c r="I29" s="160">
        <v>2127.1</v>
      </c>
      <c r="J29" s="160">
        <v>124</v>
      </c>
      <c r="K29" s="164"/>
      <c r="L29" s="160">
        <v>15186.3</v>
      </c>
      <c r="M29" s="161">
        <v>65884.7</v>
      </c>
      <c r="N29" s="161">
        <v>10272.1</v>
      </c>
      <c r="O29" s="161">
        <v>38828.8</v>
      </c>
      <c r="P29" s="161">
        <v>7627.8</v>
      </c>
      <c r="Q29" s="161">
        <v>28551.5</v>
      </c>
      <c r="R29" s="161">
        <v>17195.5</v>
      </c>
      <c r="S29" s="161">
        <v>48889.6</v>
      </c>
      <c r="T29" s="161">
        <v>4264.4</v>
      </c>
      <c r="U29" s="161">
        <v>3004.6</v>
      </c>
      <c r="V29" s="79"/>
      <c r="W29" s="161">
        <f>AVERAGE(C18:C29)</f>
        <v>1195.266666666667</v>
      </c>
      <c r="X29" s="161">
        <f>AVERAGE(D18:D29)</f>
        <v>1506.325000000001</v>
      </c>
      <c r="Y29" s="161">
        <f>AVERAGE(E18:E29)</f>
        <v>917.1666666666666</v>
      </c>
      <c r="Z29" s="161">
        <f>AVERAGE(F18:F29)</f>
        <v>3619.058333333333</v>
      </c>
      <c r="AA29" s="161">
        <f>AVERAGE(G18:G29)</f>
        <v>6242.116666666668</v>
      </c>
      <c r="AB29" s="161">
        <f>AVERAGE(H18:H29)</f>
        <v>7957.608333333333</v>
      </c>
      <c r="AC29" s="161">
        <f>AVERAGE(I18:I29)</f>
        <v>3414.008333333333</v>
      </c>
      <c r="AD29" s="161">
        <f>AVERAGE(J18:J29)</f>
        <v>440.1666666666667</v>
      </c>
      <c r="AE29" s="161"/>
      <c r="AF29" s="161">
        <f>AVERAGE(L18:L29)</f>
        <v>17029.975</v>
      </c>
      <c r="AG29" s="161">
        <f>AVERAGE(M18:M29)</f>
        <v>74697.299999999988</v>
      </c>
      <c r="AH29" s="161">
        <f>AVERAGE(N18:N29)</f>
        <v>16204.683333333334</v>
      </c>
      <c r="AI29" s="161">
        <f>AVERAGE(O18:O29)</f>
        <v>41291.725</v>
      </c>
      <c r="AJ29" s="161">
        <f>AVERAGE(P18:P29)</f>
        <v>7719.566666666666</v>
      </c>
      <c r="AK29" s="161">
        <f>AVERAGE(Q18:Q29)</f>
        <v>29064.541666666668</v>
      </c>
      <c r="AL29" s="161">
        <f>AVERAGE(R18:R29)</f>
        <v>27569.941666666666</v>
      </c>
      <c r="AM29" s="161">
        <f>AVERAGE(S18:S29)</f>
        <v>45857.483333333330</v>
      </c>
      <c r="AN29" s="161">
        <f>AVERAGE(T18:T29)</f>
        <v>3960.833333333333</v>
      </c>
      <c r="AO29" s="161">
        <f>AVERAGE(U18:U29)</f>
        <v>3539.666666666667</v>
      </c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162"/>
      <c r="BC29" s="16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ht="14.25" customHeight="1">
      <c r="A30" s="79"/>
      <c r="B30" t="s" s="110">
        <v>115</v>
      </c>
      <c r="C30" s="160">
        <v>1517.2</v>
      </c>
      <c r="D30" s="160">
        <v>915.1</v>
      </c>
      <c r="E30" s="160">
        <v>610.1</v>
      </c>
      <c r="F30" s="160">
        <v>2802.1</v>
      </c>
      <c r="G30" s="160">
        <v>8916.299999999999</v>
      </c>
      <c r="H30" s="160">
        <v>9516.799999999999</v>
      </c>
      <c r="I30" s="160">
        <v>2279.2</v>
      </c>
      <c r="J30" s="160">
        <v>267</v>
      </c>
      <c r="K30" s="164"/>
      <c r="L30" s="160">
        <v>15501.6</v>
      </c>
      <c r="M30" s="161">
        <v>61356</v>
      </c>
      <c r="N30" s="161">
        <v>13741.2</v>
      </c>
      <c r="O30" s="161">
        <v>33153.3</v>
      </c>
      <c r="P30" s="161">
        <v>5979.9</v>
      </c>
      <c r="Q30" s="161">
        <v>27828.2</v>
      </c>
      <c r="R30" s="161">
        <v>22392.2</v>
      </c>
      <c r="S30" s="161">
        <v>50999</v>
      </c>
      <c r="T30" s="161">
        <v>3148.6</v>
      </c>
      <c r="U30" s="161">
        <v>3415</v>
      </c>
      <c r="V30" s="79"/>
      <c r="W30" s="161">
        <f>AVERAGE(C19:C30)</f>
        <v>1246.441666666667</v>
      </c>
      <c r="X30" s="161">
        <f>AVERAGE(D19:D30)</f>
        <v>1395.05</v>
      </c>
      <c r="Y30" s="161">
        <f>AVERAGE(E19:E30)</f>
        <v>860</v>
      </c>
      <c r="Z30" s="161">
        <f>AVERAGE(F19:F30)</f>
        <v>3580.266666666667</v>
      </c>
      <c r="AA30" s="161">
        <f>AVERAGE(G19:G30)</f>
        <v>6500.533333333334</v>
      </c>
      <c r="AB30" s="161">
        <f>AVERAGE(H19:H30)</f>
        <v>7891.816666666667</v>
      </c>
      <c r="AC30" s="161">
        <f>AVERAGE(I19:I30)</f>
        <v>3145.65</v>
      </c>
      <c r="AD30" s="161">
        <f>AVERAGE(J19:J30)</f>
        <v>414.7</v>
      </c>
      <c r="AE30" s="161"/>
      <c r="AF30" s="161">
        <f>AVERAGE(L19:L30)</f>
        <v>16473.683333333334</v>
      </c>
      <c r="AG30" s="161">
        <f>AVERAGE(M19:M30)</f>
        <v>74212.216666666660</v>
      </c>
      <c r="AH30" s="161">
        <f>AVERAGE(N19:N30)</f>
        <v>16042.891666666670</v>
      </c>
      <c r="AI30" s="161">
        <f>AVERAGE(O19:O30)</f>
        <v>41279.333333333336</v>
      </c>
      <c r="AJ30" s="161">
        <f>AVERAGE(P19:P30)</f>
        <v>7569.766666666666</v>
      </c>
      <c r="AK30" s="161">
        <f>AVERAGE(Q19:Q30)</f>
        <v>29175.341666666664</v>
      </c>
      <c r="AL30" s="161">
        <f>AVERAGE(R19:R30)</f>
        <v>26894.5</v>
      </c>
      <c r="AM30" s="161">
        <f>AVERAGE(S19:S30)</f>
        <v>45857.066666666673</v>
      </c>
      <c r="AN30" s="161">
        <f>AVERAGE(T19:T30)</f>
        <v>3931.291666666667</v>
      </c>
      <c r="AO30" s="161">
        <f>AVERAGE(U19:U30)</f>
        <v>3593.491666666667</v>
      </c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162"/>
      <c r="BC30" s="16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ht="14.25" customHeight="1">
      <c r="A31" s="79"/>
      <c r="B31" t="s" s="110">
        <v>116</v>
      </c>
      <c r="C31" s="160">
        <v>920.7</v>
      </c>
      <c r="D31" s="160">
        <v>600.8</v>
      </c>
      <c r="E31" s="160">
        <v>525.8</v>
      </c>
      <c r="F31" s="160">
        <v>2877.1</v>
      </c>
      <c r="G31" s="160">
        <v>4187.8</v>
      </c>
      <c r="H31" s="160">
        <v>9197.700000000001</v>
      </c>
      <c r="I31" s="160">
        <v>2667.3</v>
      </c>
      <c r="J31" s="160">
        <v>601.3</v>
      </c>
      <c r="K31" s="164"/>
      <c r="L31" s="160">
        <v>14900.1</v>
      </c>
      <c r="M31" s="161">
        <v>53577.5</v>
      </c>
      <c r="N31" s="161">
        <v>10266.1</v>
      </c>
      <c r="O31" s="161">
        <v>28210.3</v>
      </c>
      <c r="P31" s="161">
        <v>7381.5</v>
      </c>
      <c r="Q31" s="161">
        <v>26555.4</v>
      </c>
      <c r="R31" s="161">
        <v>24154.2</v>
      </c>
      <c r="S31" s="161">
        <v>46768.1</v>
      </c>
      <c r="T31" s="161">
        <v>2857.4</v>
      </c>
      <c r="U31" s="161">
        <v>3926.2</v>
      </c>
      <c r="V31" s="79"/>
      <c r="W31" s="161">
        <f>AVERAGE(C20:C31)</f>
        <v>1274.791666666667</v>
      </c>
      <c r="X31" s="161">
        <f>AVERAGE(D20:D31)</f>
        <v>1179.258333333333</v>
      </c>
      <c r="Y31" s="161">
        <f>AVERAGE(E20:E31)</f>
        <v>820.9250000000001</v>
      </c>
      <c r="Z31" s="161">
        <f>AVERAGE(F20:F31)</f>
        <v>3490.933333333333</v>
      </c>
      <c r="AA31" s="161">
        <f>AVERAGE(G20:G31)</f>
        <v>6652.558333333334</v>
      </c>
      <c r="AB31" s="161">
        <f>AVERAGE(H20:H31)</f>
        <v>7831.45</v>
      </c>
      <c r="AC31" s="161">
        <f>AVERAGE(I20:I31)</f>
        <v>2988.216666666667</v>
      </c>
      <c r="AD31" s="161">
        <f>AVERAGE(J20:J31)</f>
        <v>412.3833333333333</v>
      </c>
      <c r="AE31" s="161"/>
      <c r="AF31" s="161">
        <f>AVERAGE(L20:L31)</f>
        <v>15883.458333333336</v>
      </c>
      <c r="AG31" s="161">
        <f>AVERAGE(M20:M31)</f>
        <v>73513.458333333328</v>
      </c>
      <c r="AH31" s="161">
        <f>AVERAGE(N20:N31)</f>
        <v>15826.25</v>
      </c>
      <c r="AI31" s="161">
        <f>AVERAGE(O20:O31)</f>
        <v>40878.291666666664</v>
      </c>
      <c r="AJ31" s="161">
        <f>AVERAGE(P20:P31)</f>
        <v>7681.083333333333</v>
      </c>
      <c r="AK31" s="161">
        <f>AVERAGE(Q20:Q31)</f>
        <v>29066.616666666669</v>
      </c>
      <c r="AL31" s="161">
        <f>AVERAGE(R20:R31)</f>
        <v>26410.266666666666</v>
      </c>
      <c r="AM31" s="161">
        <f>AVERAGE(S20:S31)</f>
        <v>45929.524999999994</v>
      </c>
      <c r="AN31" s="161">
        <f>AVERAGE(T20:T31)</f>
        <v>3880.358333333333</v>
      </c>
      <c r="AO31" s="161">
        <f>AVERAGE(U20:U31)</f>
        <v>3682.824999999999</v>
      </c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162"/>
      <c r="BC31" s="16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ht="14.25" customHeight="1">
      <c r="A32" s="79">
        <v>2006</v>
      </c>
      <c r="B32" t="s" s="110">
        <v>105</v>
      </c>
      <c r="C32" s="160">
        <v>724.5</v>
      </c>
      <c r="D32" s="160">
        <v>1052</v>
      </c>
      <c r="E32" s="160">
        <v>648.1</v>
      </c>
      <c r="F32" s="160">
        <v>3031.1</v>
      </c>
      <c r="G32" s="160">
        <v>12070.2</v>
      </c>
      <c r="H32" s="160">
        <v>4040.4</v>
      </c>
      <c r="I32" s="160">
        <v>1861.4</v>
      </c>
      <c r="J32" s="160">
        <v>395</v>
      </c>
      <c r="K32" s="164"/>
      <c r="L32" s="160">
        <v>15878.8</v>
      </c>
      <c r="M32" s="161">
        <v>68407.600000000006</v>
      </c>
      <c r="N32" s="161">
        <v>13876.3</v>
      </c>
      <c r="O32" s="161">
        <v>37085.2</v>
      </c>
      <c r="P32" s="161">
        <v>5829.4</v>
      </c>
      <c r="Q32" s="161">
        <v>30146.6</v>
      </c>
      <c r="R32" s="161">
        <v>21355.2</v>
      </c>
      <c r="S32" s="161">
        <v>40502.1</v>
      </c>
      <c r="T32" s="161">
        <v>2393.5</v>
      </c>
      <c r="U32" s="161">
        <v>2857.7</v>
      </c>
      <c r="V32" s="79"/>
      <c r="W32" s="161">
        <f>AVERAGE(C21:C32)</f>
        <v>1318.725</v>
      </c>
      <c r="X32" s="161">
        <f>AVERAGE(D21:D32)</f>
        <v>1099.008333333333</v>
      </c>
      <c r="Y32" s="161">
        <f>AVERAGE(E21:E32)</f>
        <v>787.6416666666668</v>
      </c>
      <c r="Z32" s="161">
        <f>AVERAGE(F21:F32)</f>
        <v>3485.949999999999</v>
      </c>
      <c r="AA32" s="161">
        <f>AVERAGE(G21:G32)</f>
        <v>6874.816666666667</v>
      </c>
      <c r="AB32" s="161">
        <f>AVERAGE(H21:H32)</f>
        <v>7689.333333333333</v>
      </c>
      <c r="AC32" s="161">
        <f>AVERAGE(I21:I32)</f>
        <v>3012.625</v>
      </c>
      <c r="AD32" s="161">
        <f>AVERAGE(J21:J32)</f>
        <v>415.1416666666667</v>
      </c>
      <c r="AE32" s="161"/>
      <c r="AF32" s="161">
        <f>AVERAGE(L21:L32)</f>
        <v>15897.866666666667</v>
      </c>
      <c r="AG32" s="161">
        <f>AVERAGE(M21:M32)</f>
        <v>74086.666666666657</v>
      </c>
      <c r="AH32" s="161">
        <f>AVERAGE(N21:N32)</f>
        <v>16004.475</v>
      </c>
      <c r="AI32" s="161">
        <f>AVERAGE(O21:O32)</f>
        <v>41331.741666666669</v>
      </c>
      <c r="AJ32" s="161">
        <f>AVERAGE(P21:P32)</f>
        <v>7556.308333333333</v>
      </c>
      <c r="AK32" s="161">
        <f>AVERAGE(Q21:Q32)</f>
        <v>29590.85</v>
      </c>
      <c r="AL32" s="161">
        <f>AVERAGE(R21:R32)</f>
        <v>26080.35</v>
      </c>
      <c r="AM32" s="161">
        <f>AVERAGE(S21:S32)</f>
        <v>45984.291666666664</v>
      </c>
      <c r="AN32" s="161">
        <f>AVERAGE(T21:T32)</f>
        <v>3857.925</v>
      </c>
      <c r="AO32" s="161">
        <f>AVERAGE(U21:U32)</f>
        <v>3601.491666666666</v>
      </c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162"/>
      <c r="BC32" s="16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ht="14.25" customHeight="1">
      <c r="A33" s="79"/>
      <c r="B33" t="s" s="110">
        <v>106</v>
      </c>
      <c r="C33" s="160">
        <v>873.6</v>
      </c>
      <c r="D33" s="160">
        <v>1404.2</v>
      </c>
      <c r="E33" s="160">
        <v>568.5</v>
      </c>
      <c r="F33" s="160">
        <v>2692.2</v>
      </c>
      <c r="G33" s="160">
        <v>5415.3</v>
      </c>
      <c r="H33" s="160">
        <v>8276.6</v>
      </c>
      <c r="I33" s="160">
        <v>1817.1</v>
      </c>
      <c r="J33" s="160">
        <v>320.7</v>
      </c>
      <c r="K33" s="164"/>
      <c r="L33" s="160">
        <v>14699.7</v>
      </c>
      <c r="M33" s="161">
        <v>65523.4</v>
      </c>
      <c r="N33" s="161">
        <v>13076.9</v>
      </c>
      <c r="O33" s="161">
        <v>30854.3</v>
      </c>
      <c r="P33" s="161">
        <v>6792.8</v>
      </c>
      <c r="Q33" s="161">
        <v>29032.2</v>
      </c>
      <c r="R33" s="161">
        <v>23901.4</v>
      </c>
      <c r="S33" s="161">
        <v>42101.2</v>
      </c>
      <c r="T33" s="161">
        <v>2904.7</v>
      </c>
      <c r="U33" s="161">
        <v>3801.7</v>
      </c>
      <c r="V33" s="79"/>
      <c r="W33" s="161">
        <f>AVERAGE(C22:C33)</f>
        <v>1370.533333333334</v>
      </c>
      <c r="X33" s="161">
        <f>AVERAGE(D22:D33)</f>
        <v>1131.9</v>
      </c>
      <c r="Y33" s="161">
        <f>AVERAGE(E22:E33)</f>
        <v>770.6750000000001</v>
      </c>
      <c r="Z33" s="161">
        <f>AVERAGE(F22:F33)</f>
        <v>3505.474999999999</v>
      </c>
      <c r="AA33" s="161">
        <f>AVERAGE(G22:G33)</f>
        <v>6398.775000000001</v>
      </c>
      <c r="AB33" s="161">
        <f>AVERAGE(H22:H33)</f>
        <v>7713.775000000001</v>
      </c>
      <c r="AC33" s="161">
        <f>AVERAGE(I22:I33)</f>
        <v>2973.041666666666</v>
      </c>
      <c r="AD33" s="161">
        <f>AVERAGE(J22:J33)</f>
        <v>409.2333333333333</v>
      </c>
      <c r="AE33" s="161"/>
      <c r="AF33" s="161">
        <f>AVERAGE(L22:L33)</f>
        <v>15752.058333333334</v>
      </c>
      <c r="AG33" s="161">
        <f>AVERAGE(M22:M33)</f>
        <v>74521.849999999991</v>
      </c>
      <c r="AH33" s="161">
        <f>AVERAGE(N22:N33)</f>
        <v>16105.6</v>
      </c>
      <c r="AI33" s="161">
        <f>AVERAGE(O22:O33)</f>
        <v>41088.308333333327</v>
      </c>
      <c r="AJ33" s="161">
        <f>AVERAGE(P22:P33)</f>
        <v>7421.633333333332</v>
      </c>
      <c r="AK33" s="161">
        <f>AVERAGE(Q22:Q33)</f>
        <v>29611.158333333336</v>
      </c>
      <c r="AL33" s="161">
        <f>AVERAGE(R22:R33)</f>
        <v>25522.233333333337</v>
      </c>
      <c r="AM33" s="161">
        <f>AVERAGE(S22:S33)</f>
        <v>46041.533333333326</v>
      </c>
      <c r="AN33" s="161">
        <f>AVERAGE(T22:T33)</f>
        <v>3890.35</v>
      </c>
      <c r="AO33" s="161">
        <f>AVERAGE(U22:U33)</f>
        <v>3620.991666666666</v>
      </c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162"/>
      <c r="BC33" s="16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ht="14.25" customHeight="1">
      <c r="A34" s="79"/>
      <c r="B34" t="s" s="110">
        <v>107</v>
      </c>
      <c r="C34" s="160">
        <v>1320.7</v>
      </c>
      <c r="D34" s="160">
        <v>1319.6</v>
      </c>
      <c r="E34" s="160">
        <v>719.6</v>
      </c>
      <c r="F34" s="160">
        <v>4307.5</v>
      </c>
      <c r="G34" s="160">
        <v>7744.6</v>
      </c>
      <c r="H34" s="160">
        <v>7872.8</v>
      </c>
      <c r="I34" s="160">
        <v>2643.5</v>
      </c>
      <c r="J34" s="160">
        <v>503.5</v>
      </c>
      <c r="K34" s="164"/>
      <c r="L34" s="160">
        <v>16555.8</v>
      </c>
      <c r="M34" s="161">
        <v>71380.3</v>
      </c>
      <c r="N34" s="161">
        <v>12289.6</v>
      </c>
      <c r="O34" s="161">
        <v>41967.1</v>
      </c>
      <c r="P34" s="161">
        <v>7269.5</v>
      </c>
      <c r="Q34" s="161">
        <v>31106.2</v>
      </c>
      <c r="R34" s="161">
        <v>22208.3</v>
      </c>
      <c r="S34" s="161">
        <v>46166.7</v>
      </c>
      <c r="T34" s="161">
        <v>2111.4</v>
      </c>
      <c r="U34" s="161">
        <v>4114.7</v>
      </c>
      <c r="V34" s="79"/>
      <c r="W34" s="161">
        <f>AVERAGE(C23:C34)</f>
        <v>1431.175</v>
      </c>
      <c r="X34" s="161">
        <f>AVERAGE(D23:D34)</f>
        <v>1174.316666666667</v>
      </c>
      <c r="Y34" s="161">
        <f>AVERAGE(E23:E34)</f>
        <v>731.1583333333334</v>
      </c>
      <c r="Z34" s="161">
        <f>AVERAGE(F23:F34)</f>
        <v>3513.5</v>
      </c>
      <c r="AA34" s="161">
        <f>AVERAGE(G23:G34)</f>
        <v>6648.566666666668</v>
      </c>
      <c r="AB34" s="161">
        <f>AVERAGE(H23:H34)</f>
        <v>7616.308333333333</v>
      </c>
      <c r="AC34" s="161">
        <f>AVERAGE(I23:I34)</f>
        <v>2969.358333333334</v>
      </c>
      <c r="AD34" s="161">
        <f>AVERAGE(J23:J34)</f>
        <v>411.975</v>
      </c>
      <c r="AE34" s="161"/>
      <c r="AF34" s="161">
        <f>AVERAGE(L23:L34)</f>
        <v>15737.1</v>
      </c>
      <c r="AG34" s="161">
        <f>AVERAGE(M23:M34)</f>
        <v>74133.141666666677</v>
      </c>
      <c r="AH34" s="161">
        <f>AVERAGE(N23:N34)</f>
        <v>15672.441666666666</v>
      </c>
      <c r="AI34" s="161">
        <f>AVERAGE(O23:O34)</f>
        <v>41067.916666666664</v>
      </c>
      <c r="AJ34" s="161">
        <f>AVERAGE(P23:P34)</f>
        <v>7357.458333333333</v>
      </c>
      <c r="AK34" s="161">
        <f>AVERAGE(Q23:Q34)</f>
        <v>29664.008333333335</v>
      </c>
      <c r="AL34" s="161">
        <f>AVERAGE(R23:R34)</f>
        <v>24998.95</v>
      </c>
      <c r="AM34" s="161">
        <f>AVERAGE(S23:S34)</f>
        <v>46062.816666666658</v>
      </c>
      <c r="AN34" s="161">
        <f>AVERAGE(T23:T34)</f>
        <v>3724.058333333333</v>
      </c>
      <c r="AO34" s="161">
        <f>AVERAGE(U23:U34)</f>
        <v>3608.991666666666</v>
      </c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162"/>
      <c r="BC34" s="16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ht="14.25" customHeight="1">
      <c r="A35" s="79"/>
      <c r="B35" t="s" s="110">
        <v>108</v>
      </c>
      <c r="C35" s="160">
        <v>1632.5</v>
      </c>
      <c r="D35" s="160">
        <v>910.3</v>
      </c>
      <c r="E35" s="160">
        <v>648.5</v>
      </c>
      <c r="F35" s="160">
        <v>4387.6</v>
      </c>
      <c r="G35" s="160">
        <v>4710.3</v>
      </c>
      <c r="H35" s="160">
        <v>8029.6</v>
      </c>
      <c r="I35" s="160">
        <v>1593.6</v>
      </c>
      <c r="J35" s="160">
        <v>167.1</v>
      </c>
      <c r="K35" s="164"/>
      <c r="L35" s="160">
        <v>14413.5</v>
      </c>
      <c r="M35" s="161">
        <v>67241.899999999994</v>
      </c>
      <c r="N35" s="161">
        <v>8823.4</v>
      </c>
      <c r="O35" s="161">
        <v>40742.1</v>
      </c>
      <c r="P35" s="161">
        <v>6900.8</v>
      </c>
      <c r="Q35" s="161">
        <v>28269</v>
      </c>
      <c r="R35" s="161">
        <v>18097.1</v>
      </c>
      <c r="S35" s="161">
        <v>43959.4</v>
      </c>
      <c r="T35" s="161">
        <v>2579</v>
      </c>
      <c r="U35" s="161">
        <v>2417.3</v>
      </c>
      <c r="V35" s="79"/>
      <c r="W35" s="161">
        <f>AVERAGE(C24:C35)</f>
        <v>1435.466666666667</v>
      </c>
      <c r="X35" s="161">
        <f>AVERAGE(D24:D35)</f>
        <v>1154.908333333333</v>
      </c>
      <c r="Y35" s="161">
        <f>AVERAGE(E24:E35)</f>
        <v>690.375</v>
      </c>
      <c r="Z35" s="161">
        <f>AVERAGE(F24:F35)</f>
        <v>3519.008333333333</v>
      </c>
      <c r="AA35" s="161">
        <f>AVERAGE(G24:G35)</f>
        <v>6510.308333333334</v>
      </c>
      <c r="AB35" s="161">
        <f>AVERAGE(H24:H35)</f>
        <v>7611.000000000001</v>
      </c>
      <c r="AC35" s="161">
        <f>AVERAGE(I24:I35)</f>
        <v>2915.891666666666</v>
      </c>
      <c r="AD35" s="161">
        <f>AVERAGE(J24:J35)</f>
        <v>393.0583333333334</v>
      </c>
      <c r="AE35" s="161"/>
      <c r="AF35" s="161">
        <f>AVERAGE(L24:L35)</f>
        <v>15671.758333333333</v>
      </c>
      <c r="AG35" s="161">
        <f>AVERAGE(M24:M35)</f>
        <v>72700.3</v>
      </c>
      <c r="AH35" s="161">
        <f>AVERAGE(N24:N35)</f>
        <v>14824.408333333333</v>
      </c>
      <c r="AI35" s="161">
        <f>AVERAGE(O24:O35)</f>
        <v>40438.691666666658</v>
      </c>
      <c r="AJ35" s="161">
        <f>AVERAGE(P24:P35)</f>
        <v>7261.416666666668</v>
      </c>
      <c r="AK35" s="161">
        <f>AVERAGE(Q24:Q35)</f>
        <v>29275.641666666666</v>
      </c>
      <c r="AL35" s="161">
        <f>AVERAGE(R24:R35)</f>
        <v>23638.233333333334</v>
      </c>
      <c r="AM35" s="161">
        <f>AVERAGE(S24:S35)</f>
        <v>46030.85</v>
      </c>
      <c r="AN35" s="161">
        <f>AVERAGE(T24:T35)</f>
        <v>3593.141666666666</v>
      </c>
      <c r="AO35" s="161">
        <f>AVERAGE(U24:U35)</f>
        <v>3461.591666666667</v>
      </c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162"/>
      <c r="BC35" s="16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ht="14.25" customHeight="1">
      <c r="A36" s="79"/>
      <c r="B36" t="s" s="110">
        <v>109</v>
      </c>
      <c r="C36" s="160">
        <v>3122.3</v>
      </c>
      <c r="D36" s="160">
        <v>1466.3</v>
      </c>
      <c r="E36" s="160">
        <v>856.7</v>
      </c>
      <c r="F36" s="160">
        <v>6461.1</v>
      </c>
      <c r="G36" s="160">
        <v>7553.5</v>
      </c>
      <c r="H36" s="160">
        <v>7773.3</v>
      </c>
      <c r="I36" s="160">
        <v>4662.2</v>
      </c>
      <c r="J36" s="160">
        <v>438.6</v>
      </c>
      <c r="K36" s="164"/>
      <c r="L36" s="160">
        <v>17315.6</v>
      </c>
      <c r="M36" s="161">
        <v>74212.3</v>
      </c>
      <c r="N36" s="161">
        <v>11175</v>
      </c>
      <c r="O36" s="161">
        <v>47211.2</v>
      </c>
      <c r="P36" s="161">
        <v>8065.6</v>
      </c>
      <c r="Q36" s="161">
        <v>29833.5</v>
      </c>
      <c r="R36" s="161">
        <v>21085</v>
      </c>
      <c r="S36" s="161">
        <v>47982.6</v>
      </c>
      <c r="T36" s="161">
        <v>3182</v>
      </c>
      <c r="U36" s="161">
        <v>3879.6</v>
      </c>
      <c r="V36" s="79"/>
      <c r="W36" s="161">
        <f>AVERAGE(C25:C36)</f>
        <v>1466.641666666667</v>
      </c>
      <c r="X36" s="161">
        <f>AVERAGE(D25:D36)</f>
        <v>1163.375</v>
      </c>
      <c r="Y36" s="161">
        <f>AVERAGE(E25:E36)</f>
        <v>655.1666666666666</v>
      </c>
      <c r="Z36" s="161">
        <f>AVERAGE(F25:F36)</f>
        <v>3660.475</v>
      </c>
      <c r="AA36" s="161">
        <f>AVERAGE(G25:G36)</f>
        <v>6319.258333333332</v>
      </c>
      <c r="AB36" s="161">
        <f>AVERAGE(H25:H36)</f>
        <v>7586.208333333335</v>
      </c>
      <c r="AC36" s="161">
        <f>AVERAGE(I25:I36)</f>
        <v>3026.158333333333</v>
      </c>
      <c r="AD36" s="161">
        <f>AVERAGE(J25:J36)</f>
        <v>353.3083333333333</v>
      </c>
      <c r="AE36" s="161"/>
      <c r="AF36" s="161">
        <f>AVERAGE(L25:L36)</f>
        <v>15781.725</v>
      </c>
      <c r="AG36" s="161">
        <f>AVERAGE(M25:M36)</f>
        <v>70523.175000000017</v>
      </c>
      <c r="AH36" s="161">
        <f>AVERAGE(N25:N36)</f>
        <v>13735.441666666668</v>
      </c>
      <c r="AI36" s="161">
        <f>AVERAGE(O25:O36)</f>
        <v>39472.516666666663</v>
      </c>
      <c r="AJ36" s="161">
        <f>AVERAGE(P25:P36)</f>
        <v>7229.791666666668</v>
      </c>
      <c r="AK36" s="161">
        <f>AVERAGE(Q25:Q36)</f>
        <v>29714.508333333335</v>
      </c>
      <c r="AL36" s="161">
        <f>AVERAGE(R25:R36)</f>
        <v>22600.558333333338</v>
      </c>
      <c r="AM36" s="161">
        <f>AVERAGE(S25:S36)</f>
        <v>46295.291666666664</v>
      </c>
      <c r="AN36" s="161">
        <f>AVERAGE(T25:T36)</f>
        <v>3528.316666666666</v>
      </c>
      <c r="AO36" s="161">
        <f>AVERAGE(U25:U36)</f>
        <v>3492.791666666667</v>
      </c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162"/>
      <c r="BC36" s="16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ht="14.25" customHeight="1">
      <c r="A37" s="79"/>
      <c r="B37" t="s" s="110">
        <v>110</v>
      </c>
      <c r="C37" s="160">
        <v>2569.9</v>
      </c>
      <c r="D37" s="160">
        <v>1912.5</v>
      </c>
      <c r="E37" s="160">
        <v>719.8</v>
      </c>
      <c r="F37" s="160">
        <v>5198.7</v>
      </c>
      <c r="G37" s="160">
        <v>9506.5</v>
      </c>
      <c r="H37" s="160">
        <v>9102.299999999999</v>
      </c>
      <c r="I37" s="160">
        <v>3460.6</v>
      </c>
      <c r="J37" s="160">
        <v>300.3</v>
      </c>
      <c r="K37" s="164"/>
      <c r="L37" s="160">
        <v>16608.6</v>
      </c>
      <c r="M37" s="161">
        <v>67957.600000000006</v>
      </c>
      <c r="N37" s="161">
        <v>5036.9</v>
      </c>
      <c r="O37" s="161">
        <v>46784.2</v>
      </c>
      <c r="P37" s="161">
        <v>9080.700000000001</v>
      </c>
      <c r="Q37" s="161">
        <v>30870.5</v>
      </c>
      <c r="R37" s="161">
        <v>28308.5</v>
      </c>
      <c r="S37" s="161">
        <v>51507.2</v>
      </c>
      <c r="T37" s="161">
        <v>3956.7</v>
      </c>
      <c r="U37" s="161">
        <v>3798.9</v>
      </c>
      <c r="V37" s="79"/>
      <c r="W37" s="161">
        <f>AVERAGE(C26:C37)</f>
        <v>1508.875</v>
      </c>
      <c r="X37" s="161">
        <f>AVERAGE(D26:D37)</f>
        <v>1117.1</v>
      </c>
      <c r="Y37" s="161">
        <f>AVERAGE(E26:E37)</f>
        <v>652.1916666666667</v>
      </c>
      <c r="Z37" s="161">
        <f>AVERAGE(F26:F37)</f>
        <v>3738.875</v>
      </c>
      <c r="AA37" s="161">
        <f>AVERAGE(G26:G37)</f>
        <v>7045.058333333333</v>
      </c>
      <c r="AB37" s="161">
        <f>AVERAGE(H26:H37)</f>
        <v>7780.100000000001</v>
      </c>
      <c r="AC37" s="161">
        <f>AVERAGE(I26:I37)</f>
        <v>2942.958333333333</v>
      </c>
      <c r="AD37" s="161">
        <f>AVERAGE(J26:J37)</f>
        <v>348.8916666666667</v>
      </c>
      <c r="AE37" s="161"/>
      <c r="AF37" s="161">
        <f>AVERAGE(L26:L37)</f>
        <v>15894.983333333335</v>
      </c>
      <c r="AG37" s="161">
        <f>AVERAGE(M26:M37)</f>
        <v>65953.841666666674</v>
      </c>
      <c r="AH37" s="161">
        <f>AVERAGE(N26:N37)</f>
        <v>10783.466666666665</v>
      </c>
      <c r="AI37" s="161">
        <f>AVERAGE(O26:O37)</f>
        <v>38112.508333333331</v>
      </c>
      <c r="AJ37" s="161">
        <f>AVERAGE(P26:P37)</f>
        <v>7122.291666666667</v>
      </c>
      <c r="AK37" s="161">
        <f>AVERAGE(Q26:Q37)</f>
        <v>29945.241666666669</v>
      </c>
      <c r="AL37" s="161">
        <f>AVERAGE(R26:R37)</f>
        <v>20336.283333333333</v>
      </c>
      <c r="AM37" s="161">
        <f>AVERAGE(S26:S37)</f>
        <v>46054.783333333333</v>
      </c>
      <c r="AN37" s="161">
        <f>AVERAGE(T26:T37)</f>
        <v>3476.875</v>
      </c>
      <c r="AO37" s="161">
        <f>AVERAGE(U26:U37)</f>
        <v>3498.125</v>
      </c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162"/>
      <c r="BC37" s="16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ht="14.25" customHeight="1">
      <c r="A38" s="79"/>
      <c r="B38" t="s" s="110">
        <v>111</v>
      </c>
      <c r="C38" s="160">
        <v>1520.4</v>
      </c>
      <c r="D38" s="160">
        <v>1809.4</v>
      </c>
      <c r="E38" s="160">
        <v>734.1</v>
      </c>
      <c r="F38" s="160">
        <v>4800.1</v>
      </c>
      <c r="G38" s="160">
        <v>12666.8</v>
      </c>
      <c r="H38" s="160">
        <v>5830.2</v>
      </c>
      <c r="I38" s="160">
        <v>5460.9</v>
      </c>
      <c r="J38" s="160">
        <v>549.4</v>
      </c>
      <c r="K38" s="164"/>
      <c r="L38" s="160">
        <v>16969.2</v>
      </c>
      <c r="M38" s="161">
        <v>48524.6</v>
      </c>
      <c r="N38" s="161">
        <v>3147.5</v>
      </c>
      <c r="O38" s="161">
        <v>29804</v>
      </c>
      <c r="P38" s="161">
        <v>6485.9</v>
      </c>
      <c r="Q38" s="161">
        <v>30444.8</v>
      </c>
      <c r="R38" s="161">
        <v>11696.1</v>
      </c>
      <c r="S38" s="161">
        <v>41523.7</v>
      </c>
      <c r="T38" s="161">
        <v>3142.5</v>
      </c>
      <c r="U38" s="161">
        <v>3847.3</v>
      </c>
      <c r="V38" s="79"/>
      <c r="W38" s="161">
        <f>AVERAGE(C27:C38)</f>
        <v>1519.675</v>
      </c>
      <c r="X38" s="161">
        <f>AVERAGE(D27:D38)</f>
        <v>1146.166666666667</v>
      </c>
      <c r="Y38" s="161">
        <f>AVERAGE(E27:E38)</f>
        <v>664.1916666666667</v>
      </c>
      <c r="Z38" s="161">
        <f>AVERAGE(F27:F38)</f>
        <v>3821.366666666666</v>
      </c>
      <c r="AA38" s="161">
        <f>AVERAGE(G27:G38)</f>
        <v>6920.816666666667</v>
      </c>
      <c r="AB38" s="161">
        <f>AVERAGE(H27:H38)</f>
        <v>7824.791666666668</v>
      </c>
      <c r="AC38" s="161">
        <f>AVERAGE(I27:I38)</f>
        <v>3092.058333333333</v>
      </c>
      <c r="AD38" s="161">
        <f>AVERAGE(J27:J38)</f>
        <v>371.6416666666667</v>
      </c>
      <c r="AE38" s="161"/>
      <c r="AF38" s="161">
        <f>AVERAGE(L27:L38)</f>
        <v>16026.366666666669</v>
      </c>
      <c r="AG38" s="161">
        <f>AVERAGE(M27:M38)</f>
        <v>64983.841666666667</v>
      </c>
      <c r="AH38" s="161">
        <f>AVERAGE(N27:N38)</f>
        <v>10114.158333333331</v>
      </c>
      <c r="AI38" s="161">
        <f>AVERAGE(O27:O38)</f>
        <v>37716.516666666663</v>
      </c>
      <c r="AJ38" s="161">
        <f>AVERAGE(P27:P38)</f>
        <v>7142.416666666667</v>
      </c>
      <c r="AK38" s="161">
        <f>AVERAGE(Q27:Q38)</f>
        <v>30336.308333333334</v>
      </c>
      <c r="AL38" s="161">
        <f>AVERAGE(R27:R38)</f>
        <v>20175.116666666665</v>
      </c>
      <c r="AM38" s="161">
        <f>AVERAGE(S27:S38)</f>
        <v>46041.133333333331</v>
      </c>
      <c r="AN38" s="161">
        <f>AVERAGE(T27:T38)</f>
        <v>3292.083333333333</v>
      </c>
      <c r="AO38" s="161">
        <f>AVERAGE(U27:U38)</f>
        <v>3513.875</v>
      </c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162"/>
      <c r="BC38" s="16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ht="14.25" customHeight="1">
      <c r="A39" s="79"/>
      <c r="B39" t="s" s="110">
        <v>112</v>
      </c>
      <c r="C39" s="160">
        <v>647.8</v>
      </c>
      <c r="D39" s="160">
        <v>3480.9</v>
      </c>
      <c r="E39" s="160">
        <v>801.4</v>
      </c>
      <c r="F39" s="160">
        <v>4274</v>
      </c>
      <c r="G39" s="160">
        <v>9405.6</v>
      </c>
      <c r="H39" s="160">
        <v>8878.5</v>
      </c>
      <c r="I39" s="160">
        <v>6344</v>
      </c>
      <c r="J39" s="160">
        <v>517.6</v>
      </c>
      <c r="K39" s="164"/>
      <c r="L39" s="160">
        <v>17494.9</v>
      </c>
      <c r="M39" s="161">
        <v>59105.8</v>
      </c>
      <c r="N39" s="161">
        <v>3087.4</v>
      </c>
      <c r="O39" s="161">
        <v>37072.5</v>
      </c>
      <c r="P39" s="161">
        <v>7113.8</v>
      </c>
      <c r="Q39" s="161">
        <v>31780.9</v>
      </c>
      <c r="R39" s="161">
        <v>17768.4</v>
      </c>
      <c r="S39" s="161">
        <v>47930.6</v>
      </c>
      <c r="T39" s="161">
        <v>2765.1</v>
      </c>
      <c r="U39" s="161">
        <v>3121.8</v>
      </c>
      <c r="V39" s="79"/>
      <c r="W39" s="161">
        <f>AVERAGE(C28:C39)</f>
        <v>1470.183333333333</v>
      </c>
      <c r="X39" s="161">
        <f>AVERAGE(D28:D39)</f>
        <v>1349.5</v>
      </c>
      <c r="Y39" s="161">
        <f>AVERAGE(E28:E39)</f>
        <v>674.1833333333333</v>
      </c>
      <c r="Z39" s="161">
        <f>AVERAGE(F28:F39)</f>
        <v>3930.275</v>
      </c>
      <c r="AA39" s="161">
        <f>AVERAGE(G28:G39)</f>
        <v>7394.808333333334</v>
      </c>
      <c r="AB39" s="161">
        <f>AVERAGE(H28:H39)</f>
        <v>7945.425</v>
      </c>
      <c r="AC39" s="161">
        <f>AVERAGE(I28:I39)</f>
        <v>3204.449999999999</v>
      </c>
      <c r="AD39" s="161">
        <f>AVERAGE(J28:J39)</f>
        <v>376.925</v>
      </c>
      <c r="AE39" s="161"/>
      <c r="AF39" s="161">
        <f>AVERAGE(L28:L39)</f>
        <v>15939.483333333335</v>
      </c>
      <c r="AG39" s="161">
        <f>AVERAGE(M28:M39)</f>
        <v>64125.158333333333</v>
      </c>
      <c r="AH39" s="161">
        <f>AVERAGE(N28:N39)</f>
        <v>9431.275</v>
      </c>
      <c r="AI39" s="161">
        <f>AVERAGE(O28:O39)</f>
        <v>37497.516666666670</v>
      </c>
      <c r="AJ39" s="161">
        <f>AVERAGE(P28:P39)</f>
        <v>7077.241666666668</v>
      </c>
      <c r="AK39" s="161">
        <f>AVERAGE(Q28:Q39)</f>
        <v>30040.575000000008</v>
      </c>
      <c r="AL39" s="161">
        <f>AVERAGE(R28:R39)</f>
        <v>20442.225</v>
      </c>
      <c r="AM39" s="161">
        <f>AVERAGE(S28:S39)</f>
        <v>46349.591666666674</v>
      </c>
      <c r="AN39" s="161">
        <f>AVERAGE(T28:T39)</f>
        <v>3129.291666666667</v>
      </c>
      <c r="AO39" s="161">
        <f>AVERAGE(U28:U39)</f>
        <v>3462.425000000001</v>
      </c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162"/>
      <c r="BC39" s="16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ht="14.25" customHeight="1">
      <c r="A40" s="79"/>
      <c r="B40" t="s" s="110">
        <v>113</v>
      </c>
      <c r="C40" s="160">
        <v>527.5</v>
      </c>
      <c r="D40" s="160">
        <v>2710.3</v>
      </c>
      <c r="E40" s="160">
        <v>760.6</v>
      </c>
      <c r="F40" s="160">
        <v>4046.3</v>
      </c>
      <c r="G40" s="160">
        <v>1557.7</v>
      </c>
      <c r="H40" s="160">
        <v>10365.7</v>
      </c>
      <c r="I40" s="160">
        <v>2836.2</v>
      </c>
      <c r="J40" s="160">
        <v>390.3</v>
      </c>
      <c r="K40" s="164"/>
      <c r="L40" s="160">
        <v>18985.8</v>
      </c>
      <c r="M40" s="161">
        <v>50836.8</v>
      </c>
      <c r="N40" s="161">
        <v>3475.4</v>
      </c>
      <c r="O40" s="161">
        <v>29035.2</v>
      </c>
      <c r="P40" s="161">
        <v>9445.200000000001</v>
      </c>
      <c r="Q40" s="161">
        <v>25774.4</v>
      </c>
      <c r="R40" s="161">
        <v>18780.8</v>
      </c>
      <c r="S40" s="161">
        <v>54794.9</v>
      </c>
      <c r="T40" s="161">
        <v>2524.6</v>
      </c>
      <c r="U40" s="161">
        <v>4962.8</v>
      </c>
      <c r="V40" s="79"/>
      <c r="W40" s="161">
        <f>AVERAGE(C29:C40)</f>
        <v>1421.925</v>
      </c>
      <c r="X40" s="161">
        <f>AVERAGE(D29:D40)</f>
        <v>1515.3</v>
      </c>
      <c r="Y40" s="161">
        <f>AVERAGE(E29:E40)</f>
        <v>686.5583333333334</v>
      </c>
      <c r="Z40" s="161">
        <f>AVERAGE(F29:F40)</f>
        <v>4030.191666666666</v>
      </c>
      <c r="AA40" s="161">
        <f>AVERAGE(G29:G40)</f>
        <v>7239.825000000001</v>
      </c>
      <c r="AB40" s="161">
        <f>AVERAGE(H29:H40)</f>
        <v>8048.258333333334</v>
      </c>
      <c r="AC40" s="161">
        <f>AVERAGE(I29:I40)</f>
        <v>3146.091666666667</v>
      </c>
      <c r="AD40" s="161">
        <f>AVERAGE(J29:J40)</f>
        <v>381.2333333333333</v>
      </c>
      <c r="AE40" s="161"/>
      <c r="AF40" s="161">
        <f>AVERAGE(L29:L40)</f>
        <v>16209.158333333333</v>
      </c>
      <c r="AG40" s="161">
        <f>AVERAGE(M29:M40)</f>
        <v>62834.041666666679</v>
      </c>
      <c r="AH40" s="161">
        <f>AVERAGE(N29:N40)</f>
        <v>9022.316666666664</v>
      </c>
      <c r="AI40" s="161">
        <f>AVERAGE(O29:O40)</f>
        <v>36729.016666666670</v>
      </c>
      <c r="AJ40" s="161">
        <f>AVERAGE(P29:P40)</f>
        <v>7331.075</v>
      </c>
      <c r="AK40" s="161">
        <f>AVERAGE(Q29:Q40)</f>
        <v>29182.766666666674</v>
      </c>
      <c r="AL40" s="161">
        <f>AVERAGE(R29:R40)</f>
        <v>20578.558333333331</v>
      </c>
      <c r="AM40" s="161">
        <f>AVERAGE(S29:S40)</f>
        <v>46927.091666666667</v>
      </c>
      <c r="AN40" s="161">
        <f>AVERAGE(T29:T40)</f>
        <v>2985.825</v>
      </c>
      <c r="AO40" s="161">
        <f>AVERAGE(U29:U40)</f>
        <v>3595.633333333334</v>
      </c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162"/>
      <c r="BC40" s="16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ht="14.25" customHeight="1">
      <c r="A41" s="79"/>
      <c r="B41" t="s" s="110">
        <v>114</v>
      </c>
      <c r="C41" s="160">
        <v>616.8</v>
      </c>
      <c r="D41" s="160">
        <v>2007.5</v>
      </c>
      <c r="E41" s="160">
        <v>814.7</v>
      </c>
      <c r="F41" s="160">
        <v>3302.9</v>
      </c>
      <c r="G41" s="160">
        <v>3314.9</v>
      </c>
      <c r="H41" s="160">
        <v>9509.4</v>
      </c>
      <c r="I41" s="160">
        <v>4077.1</v>
      </c>
      <c r="J41" s="160">
        <v>445.3</v>
      </c>
      <c r="K41" s="164"/>
      <c r="L41" s="160">
        <v>18966.3</v>
      </c>
      <c r="M41" s="161">
        <v>50740.7</v>
      </c>
      <c r="N41" s="161">
        <v>3334</v>
      </c>
      <c r="O41" s="161">
        <v>30503.8</v>
      </c>
      <c r="P41" s="161">
        <v>9444.9</v>
      </c>
      <c r="Q41" s="161">
        <v>30913.4</v>
      </c>
      <c r="R41" s="161">
        <v>21880.8</v>
      </c>
      <c r="S41" s="161">
        <v>59261.8</v>
      </c>
      <c r="T41" s="161">
        <v>2251.4</v>
      </c>
      <c r="U41" s="161">
        <v>3610</v>
      </c>
      <c r="V41" s="79"/>
      <c r="W41" s="161">
        <f>AVERAGE(C30:C41)</f>
        <v>1332.825</v>
      </c>
      <c r="X41" s="161">
        <f>AVERAGE(D30:D41)</f>
        <v>1632.408333333334</v>
      </c>
      <c r="Y41" s="161">
        <f>AVERAGE(E30:E41)</f>
        <v>700.6583333333334</v>
      </c>
      <c r="Z41" s="161">
        <f>AVERAGE(F30:F41)</f>
        <v>4015.058333333334</v>
      </c>
      <c r="AA41" s="161">
        <f>AVERAGE(G30:G41)</f>
        <v>7254.125</v>
      </c>
      <c r="AB41" s="161">
        <f>AVERAGE(H30:H41)</f>
        <v>8199.441666666666</v>
      </c>
      <c r="AC41" s="161">
        <f>AVERAGE(I30:I41)</f>
        <v>3308.591666666666</v>
      </c>
      <c r="AD41" s="161">
        <f>AVERAGE(J30:J41)</f>
        <v>408.0083333333334</v>
      </c>
      <c r="AE41" s="161"/>
      <c r="AF41" s="161">
        <f>AVERAGE(L30:L41)</f>
        <v>16524.158333333333</v>
      </c>
      <c r="AG41" s="161">
        <f>AVERAGE(M30:M41)</f>
        <v>61572.041666666664</v>
      </c>
      <c r="AH41" s="161">
        <f>AVERAGE(N30:N41)</f>
        <v>8444.141666666665</v>
      </c>
      <c r="AI41" s="161">
        <f>AVERAGE(O30:O41)</f>
        <v>36035.266666666670</v>
      </c>
      <c r="AJ41" s="161">
        <f>AVERAGE(P30:P41)</f>
        <v>7482.499999999999</v>
      </c>
      <c r="AK41" s="161">
        <f>AVERAGE(Q30:Q41)</f>
        <v>29379.591666666674</v>
      </c>
      <c r="AL41" s="161">
        <f>AVERAGE(R30:R41)</f>
        <v>20969</v>
      </c>
      <c r="AM41" s="161">
        <f>AVERAGE(S30:S41)</f>
        <v>47791.441666666673</v>
      </c>
      <c r="AN41" s="161">
        <f>AVERAGE(T30:T41)</f>
        <v>2818.074999999999</v>
      </c>
      <c r="AO41" s="161">
        <f>AVERAGE(U30:U41)</f>
        <v>3646.083333333333</v>
      </c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162"/>
      <c r="BC41" s="16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ht="14.25" customHeight="1">
      <c r="A42" s="79"/>
      <c r="B42" t="s" s="110">
        <v>115</v>
      </c>
      <c r="C42" s="160">
        <v>603.4</v>
      </c>
      <c r="D42" s="160">
        <v>3686.6</v>
      </c>
      <c r="E42" s="160">
        <v>795.7</v>
      </c>
      <c r="F42" s="160">
        <v>2739.4</v>
      </c>
      <c r="G42" s="160">
        <v>10146.4</v>
      </c>
      <c r="H42" s="160">
        <v>10508.9</v>
      </c>
      <c r="I42" s="160">
        <v>3359.9</v>
      </c>
      <c r="J42" s="160">
        <v>708.4</v>
      </c>
      <c r="K42" s="164"/>
      <c r="L42" s="160">
        <v>18291.7</v>
      </c>
      <c r="M42" s="161">
        <v>54847.5</v>
      </c>
      <c r="N42" s="161">
        <v>3736.2</v>
      </c>
      <c r="O42" s="161">
        <v>31509.1</v>
      </c>
      <c r="P42" s="161">
        <v>8371.799999999999</v>
      </c>
      <c r="Q42" s="161">
        <v>31027.6</v>
      </c>
      <c r="R42" s="161">
        <v>20635.8</v>
      </c>
      <c r="S42" s="161">
        <v>60080</v>
      </c>
      <c r="T42" s="161">
        <v>1963.8</v>
      </c>
      <c r="U42" s="161">
        <v>4185.6</v>
      </c>
      <c r="V42" s="79"/>
      <c r="W42" s="161">
        <f>AVERAGE(C31:C42)</f>
        <v>1256.675</v>
      </c>
      <c r="X42" s="161">
        <f>AVERAGE(D31:D42)</f>
        <v>1863.366666666667</v>
      </c>
      <c r="Y42" s="161">
        <f>AVERAGE(E31:E42)</f>
        <v>716.125</v>
      </c>
      <c r="Z42" s="161">
        <f>AVERAGE(F31:F42)</f>
        <v>4009.833333333334</v>
      </c>
      <c r="AA42" s="161">
        <f>AVERAGE(G31:G42)</f>
        <v>7356.633333333332</v>
      </c>
      <c r="AB42" s="161">
        <f>AVERAGE(H31:H42)</f>
        <v>8282.116666666665</v>
      </c>
      <c r="AC42" s="161">
        <f>AVERAGE(I31:I42)</f>
        <v>3398.65</v>
      </c>
      <c r="AD42" s="161">
        <f>AVERAGE(J31:J42)</f>
        <v>444.7916666666667</v>
      </c>
      <c r="AE42" s="161"/>
      <c r="AF42" s="161">
        <f>AVERAGE(L31:L42)</f>
        <v>16756.666666666668</v>
      </c>
      <c r="AG42" s="161">
        <f>AVERAGE(M31:M42)</f>
        <v>61029.666666666664</v>
      </c>
      <c r="AH42" s="161">
        <f>AVERAGE(N31:N42)</f>
        <v>7610.391666666666</v>
      </c>
      <c r="AI42" s="161">
        <f>AVERAGE(O31:O42)</f>
        <v>35898.25</v>
      </c>
      <c r="AJ42" s="161">
        <f>AVERAGE(P31:P42)</f>
        <v>7681.825000000001</v>
      </c>
      <c r="AK42" s="161">
        <f>AVERAGE(Q31:Q42)</f>
        <v>29646.208333333332</v>
      </c>
      <c r="AL42" s="161">
        <f>AVERAGE(R31:R42)</f>
        <v>20822.633333333331</v>
      </c>
      <c r="AM42" s="161">
        <f>AVERAGE(S31:S42)</f>
        <v>48548.191666666673</v>
      </c>
      <c r="AN42" s="161">
        <f>AVERAGE(T31:T42)</f>
        <v>2719.341666666667</v>
      </c>
      <c r="AO42" s="161">
        <f>AVERAGE(U31:U42)</f>
        <v>3710.3</v>
      </c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162"/>
      <c r="BC42" s="16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ht="14.25" customHeight="1">
      <c r="A43" s="79"/>
      <c r="B43" t="s" s="110">
        <v>116</v>
      </c>
      <c r="C43" s="160">
        <v>541.9</v>
      </c>
      <c r="D43" s="160">
        <v>2650.6</v>
      </c>
      <c r="E43" s="160">
        <v>524.2</v>
      </c>
      <c r="F43" s="160">
        <v>3080</v>
      </c>
      <c r="G43" s="160">
        <v>6304.7</v>
      </c>
      <c r="H43" s="160">
        <v>10468.3</v>
      </c>
      <c r="I43" s="160">
        <v>1625.9</v>
      </c>
      <c r="J43" s="160">
        <v>563.4</v>
      </c>
      <c r="K43" s="164"/>
      <c r="L43" s="160">
        <v>16019.2</v>
      </c>
      <c r="M43" s="161">
        <v>52265.5</v>
      </c>
      <c r="N43" s="161">
        <v>3616.5</v>
      </c>
      <c r="O43" s="161">
        <v>31185</v>
      </c>
      <c r="P43" s="161">
        <v>6729</v>
      </c>
      <c r="Q43" s="161">
        <v>29203.2</v>
      </c>
      <c r="R43" s="161">
        <v>15591.7</v>
      </c>
      <c r="S43" s="161">
        <v>50770.7</v>
      </c>
      <c r="T43" s="161">
        <v>1741.2</v>
      </c>
      <c r="U43" s="161">
        <v>2970.7</v>
      </c>
      <c r="V43" s="79"/>
      <c r="W43" s="161">
        <f>AVERAGE(C32:C43)</f>
        <v>1225.108333333333</v>
      </c>
      <c r="X43" s="161">
        <f>AVERAGE(D32:D43)</f>
        <v>2034.183333333333</v>
      </c>
      <c r="Y43" s="161">
        <f>AVERAGE(E32:E43)</f>
        <v>715.9916666666667</v>
      </c>
      <c r="Z43" s="161">
        <f>AVERAGE(F32:F43)</f>
        <v>4026.741666666667</v>
      </c>
      <c r="AA43" s="161">
        <f>AVERAGE(G32:G43)</f>
        <v>7533.041666666665</v>
      </c>
      <c r="AB43" s="161">
        <f>AVERAGE(H32:H43)</f>
        <v>8387.999999999998</v>
      </c>
      <c r="AC43" s="161">
        <f>AVERAGE(I32:I43)</f>
        <v>3311.866666666667</v>
      </c>
      <c r="AD43" s="161">
        <f>AVERAGE(J32:J43)</f>
        <v>441.6333333333334</v>
      </c>
      <c r="AE43" s="161"/>
      <c r="AF43" s="161">
        <f>AVERAGE(L32:L43)</f>
        <v>16849.925</v>
      </c>
      <c r="AG43" s="161">
        <f>AVERAGE(M32:M43)</f>
        <v>60920.333333333321</v>
      </c>
      <c r="AH43" s="161">
        <f>AVERAGE(N32:N43)</f>
        <v>7056.258333333332</v>
      </c>
      <c r="AI43" s="161">
        <f>AVERAGE(O32:O43)</f>
        <v>36146.141666666670</v>
      </c>
      <c r="AJ43" s="161">
        <f>AVERAGE(P32:P43)</f>
        <v>7627.450000000001</v>
      </c>
      <c r="AK43" s="161">
        <f>AVERAGE(Q32:Q43)</f>
        <v>29866.858333333334</v>
      </c>
      <c r="AL43" s="161">
        <f>AVERAGE(R32:R43)</f>
        <v>20109.091666666664</v>
      </c>
      <c r="AM43" s="161">
        <f>AVERAGE(S32:S43)</f>
        <v>48881.741666666661</v>
      </c>
      <c r="AN43" s="161">
        <f>AVERAGE(T32:T43)</f>
        <v>2626.325</v>
      </c>
      <c r="AO43" s="161">
        <f>AVERAGE(U32:U43)</f>
        <v>3630.674999999999</v>
      </c>
      <c r="AP43" s="79"/>
      <c r="AQ43" s="79"/>
      <c r="AR43" s="79"/>
      <c r="AS43" s="79"/>
      <c r="AT43" s="79"/>
      <c r="AU43" s="88"/>
      <c r="AV43" s="2"/>
      <c r="AW43" s="2"/>
      <c r="AX43" s="2"/>
      <c r="AY43" s="79"/>
      <c r="AZ43" s="2"/>
      <c r="BA43" s="2"/>
      <c r="BB43" s="2"/>
      <c r="BC43" s="16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ht="14.25" customHeight="1">
      <c r="A44" s="79">
        <v>2007</v>
      </c>
      <c r="B44" t="s" s="110">
        <v>105</v>
      </c>
      <c r="C44" s="160">
        <v>1006</v>
      </c>
      <c r="D44" s="160">
        <v>2005.6</v>
      </c>
      <c r="E44" s="160">
        <v>736.2</v>
      </c>
      <c r="F44" s="160">
        <v>4119.9</v>
      </c>
      <c r="G44" s="160">
        <v>211.7</v>
      </c>
      <c r="H44" s="160">
        <v>4773.5</v>
      </c>
      <c r="I44" s="160">
        <v>2777.6</v>
      </c>
      <c r="J44" s="160">
        <v>627.5</v>
      </c>
      <c r="K44" s="164"/>
      <c r="L44" s="160">
        <v>17508.2</v>
      </c>
      <c r="M44" s="161">
        <v>60353.1</v>
      </c>
      <c r="N44" s="161">
        <v>4553.5</v>
      </c>
      <c r="O44" s="161">
        <v>33132.8</v>
      </c>
      <c r="P44" s="161">
        <v>7409.7</v>
      </c>
      <c r="Q44" s="161">
        <v>31727.9</v>
      </c>
      <c r="R44" s="161">
        <v>20560.3</v>
      </c>
      <c r="S44" s="161">
        <v>47371.7</v>
      </c>
      <c r="T44" s="161">
        <v>1721.8</v>
      </c>
      <c r="U44" s="161">
        <v>3325.8</v>
      </c>
      <c r="V44" s="79"/>
      <c r="W44" s="161">
        <f>AVERAGE(C33:C44)</f>
        <v>1248.566666666666</v>
      </c>
      <c r="X44" s="161">
        <f>AVERAGE(D33:D44)</f>
        <v>2113.65</v>
      </c>
      <c r="Y44" s="161">
        <f>AVERAGE(E33:E44)</f>
        <v>723.3333333333334</v>
      </c>
      <c r="Z44" s="161">
        <f>AVERAGE(F33:F44)</f>
        <v>4117.475000000001</v>
      </c>
      <c r="AA44" s="161">
        <f>AVERAGE(G33:G44)</f>
        <v>6544.833333333332</v>
      </c>
      <c r="AB44" s="161">
        <f>AVERAGE(H33:H44)</f>
        <v>8449.091666666665</v>
      </c>
      <c r="AC44" s="161">
        <f>AVERAGE(I33:I44)</f>
        <v>3388.216666666667</v>
      </c>
      <c r="AD44" s="161">
        <f>AVERAGE(J33:J44)</f>
        <v>461.0083333333333</v>
      </c>
      <c r="AE44" s="161"/>
      <c r="AF44" s="161">
        <f>AVERAGE(L33:L44)</f>
        <v>16985.708333333332</v>
      </c>
      <c r="AG44" s="161">
        <f>AVERAGE(M33:M44)</f>
        <v>60249.124999999993</v>
      </c>
      <c r="AH44" s="161">
        <f>AVERAGE(N33:N44)</f>
        <v>6279.358333333334</v>
      </c>
      <c r="AI44" s="161">
        <f>AVERAGE(O33:O44)</f>
        <v>35816.775</v>
      </c>
      <c r="AJ44" s="161">
        <f>AVERAGE(P33:P44)</f>
        <v>7759.141666666666</v>
      </c>
      <c r="AK44" s="161">
        <f>AVERAGE(Q33:Q44)</f>
        <v>29998.633333333331</v>
      </c>
      <c r="AL44" s="161">
        <f>AVERAGE(R33:R44)</f>
        <v>20042.849999999995</v>
      </c>
      <c r="AM44" s="161">
        <f>AVERAGE(S33:S44)</f>
        <v>49454.208333333321</v>
      </c>
      <c r="AN44" s="161">
        <f>AVERAGE(T33:T44)</f>
        <v>2570.35</v>
      </c>
      <c r="AO44" s="161">
        <f>AVERAGE(U33:U44)</f>
        <v>3669.683333333333</v>
      </c>
      <c r="AP44" s="79"/>
      <c r="AQ44" s="79"/>
      <c r="AR44" s="79"/>
      <c r="AS44" s="79"/>
      <c r="AT44" s="79"/>
      <c r="AU44" t="s" s="109">
        <v>142</v>
      </c>
      <c r="AV44" s="165">
        <v>16598</v>
      </c>
      <c r="AW44" s="165">
        <v>39643904</v>
      </c>
      <c r="AX44" s="165">
        <f>AW44/AV44</f>
        <v>2388.474755994698</v>
      </c>
      <c r="AY44" s="162"/>
      <c r="AZ44" s="165">
        <v>4539</v>
      </c>
      <c r="BA44" s="165">
        <v>14550731</v>
      </c>
      <c r="BB44" s="165">
        <f>BA44/AZ44</f>
        <v>3205.712932363957</v>
      </c>
      <c r="BC44" s="162"/>
      <c r="BD44" s="165">
        <v>33131</v>
      </c>
      <c r="BE44" s="165">
        <v>103038921</v>
      </c>
      <c r="BF44" s="165">
        <f>BE44/BD44</f>
        <v>3110.045606833479</v>
      </c>
      <c r="BG44" s="2"/>
      <c r="BH44" s="166">
        <v>46986</v>
      </c>
      <c r="BI44" s="165">
        <v>231271944</v>
      </c>
      <c r="BJ44" s="165">
        <f>BI44/BH44</f>
        <v>4922.145830672966</v>
      </c>
      <c r="BK44" s="2"/>
      <c r="BL44" s="165">
        <v>31728</v>
      </c>
      <c r="BM44" s="165">
        <v>50018048</v>
      </c>
      <c r="BN44" s="165">
        <f>BM44/BL44</f>
        <v>1576.463943519919</v>
      </c>
      <c r="BO44" s="2"/>
      <c r="BP44" s="165">
        <v>1721</v>
      </c>
      <c r="BQ44" s="165">
        <v>11675224</v>
      </c>
      <c r="BR44" s="165">
        <f>BQ44/BP44</f>
        <v>6783.976757699013</v>
      </c>
    </row>
    <row r="45" ht="14.25" customHeight="1">
      <c r="A45" s="79"/>
      <c r="B45" t="s" s="110">
        <v>106</v>
      </c>
      <c r="C45" s="160">
        <v>1196.5</v>
      </c>
      <c r="D45" s="160">
        <v>2170.9</v>
      </c>
      <c r="E45" s="160">
        <v>763.9</v>
      </c>
      <c r="F45" s="160">
        <v>4246.3</v>
      </c>
      <c r="G45" s="160">
        <v>13823</v>
      </c>
      <c r="H45" s="160">
        <v>7496.7</v>
      </c>
      <c r="I45" s="160">
        <v>2958.8</v>
      </c>
      <c r="J45" s="160">
        <v>402.4</v>
      </c>
      <c r="K45" s="164"/>
      <c r="L45" s="160">
        <v>17649.7</v>
      </c>
      <c r="M45" s="161">
        <v>61775.3</v>
      </c>
      <c r="N45" s="161">
        <v>8983.5</v>
      </c>
      <c r="O45" s="161">
        <v>34800.8</v>
      </c>
      <c r="P45" s="161">
        <v>8787.5</v>
      </c>
      <c r="Q45" s="161">
        <v>31144.7</v>
      </c>
      <c r="R45" s="161">
        <v>21558.6</v>
      </c>
      <c r="S45" s="161">
        <v>47106.3</v>
      </c>
      <c r="T45" s="161">
        <v>1645.4</v>
      </c>
      <c r="U45" s="161">
        <v>3586</v>
      </c>
      <c r="V45" s="79"/>
      <c r="W45" s="161">
        <f>AVERAGE(C34:C45)</f>
        <v>1275.475</v>
      </c>
      <c r="X45" s="161">
        <f>AVERAGE(D34:D45)</f>
        <v>2177.541666666667</v>
      </c>
      <c r="Y45" s="161">
        <f>AVERAGE(E34:E45)</f>
        <v>739.6166666666667</v>
      </c>
      <c r="Z45" s="161">
        <f>AVERAGE(F34:F45)</f>
        <v>4246.983333333334</v>
      </c>
      <c r="AA45" s="161">
        <f>AVERAGE(G34:G45)</f>
        <v>7245.474999999999</v>
      </c>
      <c r="AB45" s="161">
        <f>AVERAGE(H34:H45)</f>
        <v>8384.099999999999</v>
      </c>
      <c r="AC45" s="161">
        <f>AVERAGE(I34:I45)</f>
        <v>3483.358333333334</v>
      </c>
      <c r="AD45" s="161">
        <f>AVERAGE(J34:J45)</f>
        <v>467.8166666666667</v>
      </c>
      <c r="AE45" s="161"/>
      <c r="AF45" s="161">
        <f>AVERAGE(L34:L45)</f>
        <v>17231.541666666672</v>
      </c>
      <c r="AG45" s="161">
        <f>AVERAGE(M34:M45)</f>
        <v>59936.783333333333</v>
      </c>
      <c r="AH45" s="161">
        <f>AVERAGE(N34:N45)</f>
        <v>5938.241666666666</v>
      </c>
      <c r="AI45" s="161">
        <f>AVERAGE(O34:O45)</f>
        <v>36145.649999999994</v>
      </c>
      <c r="AJ45" s="161">
        <f>AVERAGE(P34:P45)</f>
        <v>7925.366666666666</v>
      </c>
      <c r="AK45" s="161">
        <f>AVERAGE(Q34:Q45)</f>
        <v>30174.675</v>
      </c>
      <c r="AL45" s="161">
        <f>AVERAGE(R34:R45)</f>
        <v>19847.616666666665</v>
      </c>
      <c r="AM45" s="161">
        <f>AVERAGE(S34:S45)</f>
        <v>49871.300000000010</v>
      </c>
      <c r="AN45" s="161">
        <f>AVERAGE(T34:T45)</f>
        <v>2465.408333333333</v>
      </c>
      <c r="AO45" s="161">
        <f>AVERAGE(U34:U45)</f>
        <v>3651.708333333333</v>
      </c>
      <c r="AP45" s="79"/>
      <c r="AQ45" s="79"/>
      <c r="AR45" s="79"/>
      <c r="AS45" s="79"/>
      <c r="AT45" s="79"/>
      <c r="AU45" t="s" s="109">
        <v>143</v>
      </c>
      <c r="AV45" s="165">
        <v>17097</v>
      </c>
      <c r="AW45" s="165">
        <v>42173504</v>
      </c>
      <c r="AX45" s="165">
        <f>AW45/AV45</f>
        <v>2466.719541440019</v>
      </c>
      <c r="AY45" s="162"/>
      <c r="AZ45" s="165">
        <v>8979</v>
      </c>
      <c r="BA45" s="165">
        <v>28754758</v>
      </c>
      <c r="BB45" s="165">
        <f>BA45/AZ45</f>
        <v>3202.445483906894</v>
      </c>
      <c r="BC45" s="162"/>
      <c r="BD45" s="165">
        <v>34798</v>
      </c>
      <c r="BE45" s="165">
        <v>112912511</v>
      </c>
      <c r="BF45" s="165">
        <f>BE45/BD45</f>
        <v>3244.798867751020</v>
      </c>
      <c r="BG45" s="2"/>
      <c r="BH45" s="166">
        <v>46897</v>
      </c>
      <c r="BI45" s="165">
        <v>231233328</v>
      </c>
      <c r="BJ45" s="165">
        <f>BI45/BH45</f>
        <v>4930.663539245581</v>
      </c>
      <c r="BK45" s="2"/>
      <c r="BL45" s="165">
        <v>31145</v>
      </c>
      <c r="BM45" s="165">
        <v>51985688</v>
      </c>
      <c r="BN45" s="165">
        <f>BM45/BL45</f>
        <v>1669.150361213678</v>
      </c>
      <c r="BO45" s="2"/>
      <c r="BP45" s="165">
        <v>1645</v>
      </c>
      <c r="BQ45" s="165">
        <v>11542394</v>
      </c>
      <c r="BR45" s="165">
        <f>BQ45/BP45</f>
        <v>7016.652887537994</v>
      </c>
    </row>
    <row r="46" ht="14.25" customHeight="1">
      <c r="A46" s="79"/>
      <c r="B46" t="s" s="110">
        <v>107</v>
      </c>
      <c r="C46" s="160">
        <v>1469.3</v>
      </c>
      <c r="D46" s="160">
        <v>1155.4</v>
      </c>
      <c r="E46" s="160">
        <v>907.1</v>
      </c>
      <c r="F46" s="160">
        <v>5171.6</v>
      </c>
      <c r="G46" s="160">
        <v>12988.7</v>
      </c>
      <c r="H46" s="160">
        <v>9348.4</v>
      </c>
      <c r="I46" s="160">
        <v>3072.7</v>
      </c>
      <c r="J46" s="160">
        <v>460.7</v>
      </c>
      <c r="K46" s="164"/>
      <c r="L46" s="160">
        <v>18731.4</v>
      </c>
      <c r="M46" s="161">
        <v>74210.8</v>
      </c>
      <c r="N46" s="161">
        <v>16062.5</v>
      </c>
      <c r="O46" s="161">
        <v>38267.8</v>
      </c>
      <c r="P46" s="161">
        <v>10266.1</v>
      </c>
      <c r="Q46" s="161">
        <v>33442.4</v>
      </c>
      <c r="R46" s="161">
        <v>29601.6</v>
      </c>
      <c r="S46" s="161">
        <v>51069</v>
      </c>
      <c r="T46" s="161">
        <v>1978.8</v>
      </c>
      <c r="U46" s="161">
        <v>2837</v>
      </c>
      <c r="V46" s="79"/>
      <c r="W46" s="161">
        <f>AVERAGE(C35:C46)</f>
        <v>1287.858333333333</v>
      </c>
      <c r="X46" s="161">
        <f>AVERAGE(D35:D46)</f>
        <v>2163.858333333333</v>
      </c>
      <c r="Y46" s="161">
        <f>AVERAGE(E35:E46)</f>
        <v>755.2416666666667</v>
      </c>
      <c r="Z46" s="161">
        <f>AVERAGE(F35:F46)</f>
        <v>4318.991666666667</v>
      </c>
      <c r="AA46" s="161">
        <f>AVERAGE(G35:G46)</f>
        <v>7682.483333333333</v>
      </c>
      <c r="AB46" s="161">
        <f>AVERAGE(H35:H46)</f>
        <v>8507.066666666668</v>
      </c>
      <c r="AC46" s="161">
        <f>AVERAGE(I35:I46)</f>
        <v>3519.125</v>
      </c>
      <c r="AD46" s="161">
        <f>AVERAGE(J35:J46)</f>
        <v>464.25</v>
      </c>
      <c r="AE46" s="161"/>
      <c r="AF46" s="161">
        <f>AVERAGE(L35:L46)</f>
        <v>17412.841666666671</v>
      </c>
      <c r="AG46" s="161">
        <f>AVERAGE(M35:M46)</f>
        <v>60172.658333333333</v>
      </c>
      <c r="AH46" s="161">
        <f>AVERAGE(N35:N46)</f>
        <v>6252.650000000001</v>
      </c>
      <c r="AI46" s="161">
        <f>AVERAGE(O35:O46)</f>
        <v>35837.374999999993</v>
      </c>
      <c r="AJ46" s="161">
        <f>AVERAGE(P35:P46)</f>
        <v>8175.083333333333</v>
      </c>
      <c r="AK46" s="161">
        <f>AVERAGE(Q35:Q46)</f>
        <v>30369.358333333337</v>
      </c>
      <c r="AL46" s="161">
        <f>AVERAGE(R35:R46)</f>
        <v>20463.725</v>
      </c>
      <c r="AM46" s="161">
        <f>AVERAGE(S35:S46)</f>
        <v>50279.825</v>
      </c>
      <c r="AN46" s="161">
        <f>AVERAGE(T35:T46)</f>
        <v>2454.358333333334</v>
      </c>
      <c r="AO46" s="161">
        <f>AVERAGE(U35:U46)</f>
        <v>3545.233333333333</v>
      </c>
      <c r="AP46" s="79"/>
      <c r="AQ46" s="79"/>
      <c r="AR46" s="79"/>
      <c r="AS46" s="79"/>
      <c r="AT46" s="79"/>
      <c r="AU46" t="s" s="109">
        <v>144</v>
      </c>
      <c r="AV46" s="165">
        <v>23704</v>
      </c>
      <c r="AW46" s="165">
        <v>57823969</v>
      </c>
      <c r="AX46" s="165">
        <f>AW46/AV46</f>
        <v>2439.418199460007</v>
      </c>
      <c r="AY46" s="162"/>
      <c r="AZ46" s="165">
        <v>15957</v>
      </c>
      <c r="BA46" s="165">
        <v>52144773</v>
      </c>
      <c r="BB46" s="165">
        <f>BA46/AZ46</f>
        <v>3267.830607257003</v>
      </c>
      <c r="BC46" s="162"/>
      <c r="BD46" s="165">
        <v>38186</v>
      </c>
      <c r="BE46" s="165">
        <v>126863048</v>
      </c>
      <c r="BF46" s="165">
        <f>BE46/BD46</f>
        <v>3322.239773739067</v>
      </c>
      <c r="BG46" s="2"/>
      <c r="BH46" s="166">
        <v>50762</v>
      </c>
      <c r="BI46" s="165">
        <v>259890865</v>
      </c>
      <c r="BJ46" s="165">
        <f>BI46/BH46</f>
        <v>5119.791674874907</v>
      </c>
      <c r="BK46" s="2"/>
      <c r="BL46" s="165">
        <v>33442</v>
      </c>
      <c r="BM46" s="165">
        <v>62063020</v>
      </c>
      <c r="BN46" s="165">
        <f>BM46/BL46</f>
        <v>1855.840559775133</v>
      </c>
      <c r="BO46" s="2"/>
      <c r="BP46" s="165">
        <v>1978</v>
      </c>
      <c r="BQ46" s="165">
        <v>13937839</v>
      </c>
      <c r="BR46" s="165">
        <f>BQ46/BP46</f>
        <v>7046.430232558139</v>
      </c>
    </row>
    <row r="47" ht="14.25" customHeight="1">
      <c r="A47" s="79"/>
      <c r="B47" t="s" s="110">
        <v>108</v>
      </c>
      <c r="C47" s="160">
        <v>1525.8</v>
      </c>
      <c r="D47" s="160">
        <v>1369.7</v>
      </c>
      <c r="E47" s="160">
        <v>1725.7</v>
      </c>
      <c r="F47" s="160">
        <v>7011.8</v>
      </c>
      <c r="G47" s="160">
        <v>5162.4</v>
      </c>
      <c r="H47" s="160">
        <v>6919.8</v>
      </c>
      <c r="I47" s="160">
        <v>3643.9</v>
      </c>
      <c r="J47" s="160">
        <v>496.2</v>
      </c>
      <c r="K47" s="164"/>
      <c r="L47" s="160">
        <v>17897.6</v>
      </c>
      <c r="M47" s="161">
        <v>76896.100000000006</v>
      </c>
      <c r="N47" s="161">
        <v>23989.6</v>
      </c>
      <c r="O47" s="161">
        <v>33687.9</v>
      </c>
      <c r="P47" s="161">
        <v>9918.5</v>
      </c>
      <c r="Q47" s="161">
        <v>34241.3</v>
      </c>
      <c r="R47" s="161">
        <v>21110.6</v>
      </c>
      <c r="S47" s="161">
        <v>46326.4</v>
      </c>
      <c r="T47" s="161">
        <v>2349</v>
      </c>
      <c r="U47" s="161">
        <v>3741.9</v>
      </c>
      <c r="V47" s="79"/>
      <c r="W47" s="161">
        <f>AVERAGE(C36:C47)</f>
        <v>1278.966666666666</v>
      </c>
      <c r="X47" s="161">
        <f>AVERAGE(D36:D47)</f>
        <v>2202.141666666667</v>
      </c>
      <c r="Y47" s="161">
        <f>AVERAGE(E36:E47)</f>
        <v>845.0083333333333</v>
      </c>
      <c r="Z47" s="161">
        <f>AVERAGE(F36:F47)</f>
        <v>4537.675</v>
      </c>
      <c r="AA47" s="161">
        <f>AVERAGE(G36:G47)</f>
        <v>7720.158333333332</v>
      </c>
      <c r="AB47" s="161">
        <f>AVERAGE(H36:H47)</f>
        <v>8414.583333333334</v>
      </c>
      <c r="AC47" s="161">
        <f>AVERAGE(I36:I47)</f>
        <v>3689.983333333334</v>
      </c>
      <c r="AD47" s="161">
        <f>AVERAGE(J36:J47)</f>
        <v>491.675</v>
      </c>
      <c r="AE47" s="161"/>
      <c r="AF47" s="161">
        <f>AVERAGE(L36:L47)</f>
        <v>17703.183333333334</v>
      </c>
      <c r="AG47" s="161">
        <f>AVERAGE(M36:M47)</f>
        <v>60977.175000000010</v>
      </c>
      <c r="AH47" s="161">
        <f>AVERAGE(N36:N47)</f>
        <v>7516.5</v>
      </c>
      <c r="AI47" s="161">
        <f>AVERAGE(O36:O47)</f>
        <v>35249.525</v>
      </c>
      <c r="AJ47" s="161">
        <f>AVERAGE(P36:P47)</f>
        <v>8426.558333333334</v>
      </c>
      <c r="AK47" s="161">
        <f>AVERAGE(Q36:Q47)</f>
        <v>30867.05</v>
      </c>
      <c r="AL47" s="161">
        <f>AVERAGE(R36:R47)</f>
        <v>20714.85</v>
      </c>
      <c r="AM47" s="161">
        <f>AVERAGE(S36:S47)</f>
        <v>50477.075</v>
      </c>
      <c r="AN47" s="161">
        <f>AVERAGE(T36:T47)</f>
        <v>2435.191666666667</v>
      </c>
      <c r="AO47" s="161">
        <f>AVERAGE(U36:U47)</f>
        <v>3655.616666666667</v>
      </c>
      <c r="AP47" s="79"/>
      <c r="AQ47" s="79"/>
      <c r="AR47" s="79"/>
      <c r="AS47" s="79"/>
      <c r="AT47" s="79"/>
      <c r="AU47" t="s" s="109">
        <v>145</v>
      </c>
      <c r="AV47" s="165">
        <v>15348</v>
      </c>
      <c r="AW47" s="165">
        <v>40913418</v>
      </c>
      <c r="AX47" s="165">
        <f>AW47/AV47</f>
        <v>2665.716575449570</v>
      </c>
      <c r="AY47" s="162"/>
      <c r="AZ47" s="165">
        <v>23653</v>
      </c>
      <c r="BA47" s="165">
        <v>82988360</v>
      </c>
      <c r="BB47" s="165">
        <f>BA47/AZ47</f>
        <v>3508.576501923646</v>
      </c>
      <c r="BC47" s="162"/>
      <c r="BD47" s="165">
        <v>33523</v>
      </c>
      <c r="BE47" s="165">
        <v>120615119</v>
      </c>
      <c r="BF47" s="165">
        <f>BE47/BD47</f>
        <v>3597.981057781225</v>
      </c>
      <c r="BG47" s="2"/>
      <c r="BH47" s="166">
        <v>46048</v>
      </c>
      <c r="BI47" s="165">
        <v>235455863</v>
      </c>
      <c r="BJ47" s="165">
        <f>BI47/BH47</f>
        <v>5113.270131167477</v>
      </c>
      <c r="BK47" s="2"/>
      <c r="BL47" s="165">
        <v>34241</v>
      </c>
      <c r="BM47" s="165">
        <v>66375343</v>
      </c>
      <c r="BN47" s="165">
        <f>BM47/BL47</f>
        <v>1938.475599427587</v>
      </c>
      <c r="BO47" s="2"/>
      <c r="BP47" s="165">
        <v>2350</v>
      </c>
      <c r="BQ47" s="165">
        <v>17805215</v>
      </c>
      <c r="BR47" s="165">
        <f>BQ47/BP47</f>
        <v>7576.687234042553</v>
      </c>
    </row>
    <row r="48" ht="14.25" customHeight="1">
      <c r="A48" s="79"/>
      <c r="B48" t="s" s="110">
        <v>109</v>
      </c>
      <c r="C48" s="161">
        <v>1393.5</v>
      </c>
      <c r="D48" s="160">
        <v>1468.1</v>
      </c>
      <c r="E48" s="160">
        <v>1492.9</v>
      </c>
      <c r="F48" s="160">
        <v>6422.2</v>
      </c>
      <c r="G48" s="160">
        <v>5950.8</v>
      </c>
      <c r="H48" s="160">
        <v>7622.9</v>
      </c>
      <c r="I48" s="160">
        <v>3604.2</v>
      </c>
      <c r="J48" s="160">
        <v>463.3</v>
      </c>
      <c r="K48" s="161"/>
      <c r="L48" s="161">
        <v>20518.5</v>
      </c>
      <c r="M48" s="161">
        <v>88834.5</v>
      </c>
      <c r="N48" s="161">
        <v>26456.4</v>
      </c>
      <c r="O48" s="161">
        <v>40295.9</v>
      </c>
      <c r="P48" s="161">
        <v>10173.1</v>
      </c>
      <c r="Q48" s="161">
        <v>34481.4</v>
      </c>
      <c r="R48" s="161">
        <v>26528.6</v>
      </c>
      <c r="S48" s="161">
        <v>48157.1</v>
      </c>
      <c r="T48" s="161">
        <v>2734</v>
      </c>
      <c r="U48" s="161">
        <v>2979.4</v>
      </c>
      <c r="V48" s="79"/>
      <c r="W48" s="161">
        <f>AVERAGE(C37:C48)</f>
        <v>1134.9</v>
      </c>
      <c r="X48" s="161">
        <f>AVERAGE(D37:D48)</f>
        <v>2202.291666666667</v>
      </c>
      <c r="Y48" s="161">
        <f>AVERAGE(E37:E48)</f>
        <v>898.025</v>
      </c>
      <c r="Z48" s="161">
        <f>AVERAGE(F37:F48)</f>
        <v>4534.433333333333</v>
      </c>
      <c r="AA48" s="161">
        <f>AVERAGE(G37:G48)</f>
        <v>7586.599999999999</v>
      </c>
      <c r="AB48" s="161">
        <f>AVERAGE(H37:H48)</f>
        <v>8402.049999999999</v>
      </c>
      <c r="AC48" s="161">
        <f>AVERAGE(I37:I48)</f>
        <v>3601.816666666666</v>
      </c>
      <c r="AD48" s="161">
        <f>AVERAGE(J37:J48)</f>
        <v>493.7333333333333</v>
      </c>
      <c r="AE48" s="161"/>
      <c r="AF48" s="161">
        <f>AVERAGE(L37:L48)</f>
        <v>17970.091666666667</v>
      </c>
      <c r="AG48" s="161">
        <f>AVERAGE(M37:M48)</f>
        <v>62195.691666666658</v>
      </c>
      <c r="AH48" s="161">
        <f>AVERAGE(N37:N48)</f>
        <v>8789.949999999999</v>
      </c>
      <c r="AI48" s="161">
        <f>AVERAGE(O37:O48)</f>
        <v>34673.25</v>
      </c>
      <c r="AJ48" s="161">
        <f>AVERAGE(P37:P48)</f>
        <v>8602.183333333334</v>
      </c>
      <c r="AK48" s="161">
        <f>AVERAGE(Q37:Q48)</f>
        <v>31254.375</v>
      </c>
      <c r="AL48" s="161">
        <f>AVERAGE(R37:R48)</f>
        <v>21168.483333333334</v>
      </c>
      <c r="AM48" s="161">
        <f>AVERAGE(S37:S48)</f>
        <v>50491.616666666669</v>
      </c>
      <c r="AN48" s="161">
        <f>AVERAGE(T37:T48)</f>
        <v>2397.858333333333</v>
      </c>
      <c r="AO48" s="161">
        <f>AVERAGE(U37:U48)</f>
        <v>3580.6</v>
      </c>
      <c r="AP48" s="79"/>
      <c r="AQ48" s="79"/>
      <c r="AR48" s="79"/>
      <c r="AS48" s="79"/>
      <c r="AT48" s="79"/>
      <c r="AU48" t="s" s="109">
        <v>146</v>
      </c>
      <c r="AV48" s="165">
        <v>19966</v>
      </c>
      <c r="AW48" s="165">
        <v>53763736</v>
      </c>
      <c r="AX48" s="165">
        <f>AW48/AV48</f>
        <v>2692.764499649404</v>
      </c>
      <c r="AY48" s="162"/>
      <c r="AZ48" s="165">
        <v>26070</v>
      </c>
      <c r="BA48" s="165">
        <v>94361263</v>
      </c>
      <c r="BB48" s="165">
        <f>BA48/AZ48</f>
        <v>3619.534445723054</v>
      </c>
      <c r="BC48" s="162"/>
      <c r="BD48" s="165">
        <v>40201</v>
      </c>
      <c r="BE48" s="165">
        <v>149227419</v>
      </c>
      <c r="BF48" s="165">
        <f>BE48/BD48</f>
        <v>3712.032511629064</v>
      </c>
      <c r="BG48" s="2"/>
      <c r="BH48" s="166">
        <v>47812</v>
      </c>
      <c r="BI48" s="165">
        <v>250223155</v>
      </c>
      <c r="BJ48" s="165">
        <f>BI48/BH48</f>
        <v>5233.480193256923</v>
      </c>
      <c r="BK48" s="2"/>
      <c r="BL48" s="165">
        <v>34481</v>
      </c>
      <c r="BM48" s="165">
        <v>70294668</v>
      </c>
      <c r="BN48" s="165">
        <f>BM48/BL48</f>
        <v>2038.649343116499</v>
      </c>
      <c r="BO48" s="2"/>
      <c r="BP48" s="165">
        <v>2732</v>
      </c>
      <c r="BQ48" s="165">
        <v>21333716</v>
      </c>
      <c r="BR48" s="165">
        <f>BQ48/BP48</f>
        <v>7808.827232796486</v>
      </c>
    </row>
    <row r="49" ht="14.25" customHeight="1">
      <c r="A49" s="79"/>
      <c r="B49" t="s" s="110">
        <v>110</v>
      </c>
      <c r="C49" s="161">
        <v>1450.9</v>
      </c>
      <c r="D49" s="160">
        <v>1431.8</v>
      </c>
      <c r="E49" s="160">
        <v>1034.8</v>
      </c>
      <c r="F49" s="160">
        <v>5868.6</v>
      </c>
      <c r="G49" s="160">
        <v>4173.9</v>
      </c>
      <c r="H49" s="160">
        <v>11070</v>
      </c>
      <c r="I49" s="160">
        <v>3493.6</v>
      </c>
      <c r="J49" s="160">
        <v>827.4</v>
      </c>
      <c r="K49" s="161"/>
      <c r="L49" s="161">
        <v>17636.4</v>
      </c>
      <c r="M49" s="161">
        <v>76044.5</v>
      </c>
      <c r="N49" s="161">
        <v>28031.1</v>
      </c>
      <c r="O49" s="161">
        <v>31312.9</v>
      </c>
      <c r="P49" s="161">
        <v>11325</v>
      </c>
      <c r="Q49" s="161">
        <v>37877</v>
      </c>
      <c r="R49" s="161">
        <v>34711.1</v>
      </c>
      <c r="S49" s="161">
        <v>58610.3</v>
      </c>
      <c r="T49" s="161">
        <v>1973</v>
      </c>
      <c r="U49" s="161">
        <v>3419.3</v>
      </c>
      <c r="V49" s="79"/>
      <c r="W49" s="161">
        <f>AVERAGE(C38:C49)</f>
        <v>1041.65</v>
      </c>
      <c r="X49" s="161">
        <f>AVERAGE(D38:D49)</f>
        <v>2162.233333333334</v>
      </c>
      <c r="Y49" s="161">
        <f>AVERAGE(E38:E49)</f>
        <v>924.275</v>
      </c>
      <c r="Z49" s="161">
        <f>AVERAGE(F38:F49)</f>
        <v>4590.258333333334</v>
      </c>
      <c r="AA49" s="161">
        <f>AVERAGE(G38:G49)</f>
        <v>7142.216666666666</v>
      </c>
      <c r="AB49" s="161">
        <f>AVERAGE(H38:H49)</f>
        <v>8566.025</v>
      </c>
      <c r="AC49" s="161">
        <f>AVERAGE(I38:I49)</f>
        <v>3604.566666666666</v>
      </c>
      <c r="AD49" s="161">
        <f>AVERAGE(J38:J49)</f>
        <v>537.6583333333333</v>
      </c>
      <c r="AE49" s="161"/>
      <c r="AF49" s="161">
        <f>AVERAGE(L38:L49)</f>
        <v>18055.741666666665</v>
      </c>
      <c r="AG49" s="161">
        <f>AVERAGE(M38:M49)</f>
        <v>62869.6</v>
      </c>
      <c r="AH49" s="161">
        <f>AVERAGE(N38:N49)</f>
        <v>10706.133333333333</v>
      </c>
      <c r="AI49" s="161">
        <f>AVERAGE(O38:O49)</f>
        <v>33383.975000000006</v>
      </c>
      <c r="AJ49" s="161">
        <f>AVERAGE(P38:P49)</f>
        <v>8789.208333333334</v>
      </c>
      <c r="AK49" s="161">
        <f>AVERAGE(Q38:Q49)</f>
        <v>31838.25</v>
      </c>
      <c r="AL49" s="161">
        <f>AVERAGE(R38:R49)</f>
        <v>21702.033333333336</v>
      </c>
      <c r="AM49" s="161">
        <f>AVERAGE(S38:S49)</f>
        <v>51083.541666666679</v>
      </c>
      <c r="AN49" s="161">
        <f>AVERAGE(T38:T49)</f>
        <v>2232.55</v>
      </c>
      <c r="AO49" s="161">
        <f>AVERAGE(U38:U49)</f>
        <v>3548.966666666667</v>
      </c>
      <c r="AP49" s="79"/>
      <c r="AQ49" s="79"/>
      <c r="AR49" s="79"/>
      <c r="AS49" s="79"/>
      <c r="AT49" s="79"/>
      <c r="AU49" t="s" s="109">
        <v>147</v>
      </c>
      <c r="AV49" s="165">
        <v>23640</v>
      </c>
      <c r="AW49" s="165">
        <v>67759891</v>
      </c>
      <c r="AX49" s="165">
        <f>AW49/AV49</f>
        <v>2866.323646362098</v>
      </c>
      <c r="AY49" s="162"/>
      <c r="AZ49" s="165">
        <v>27859</v>
      </c>
      <c r="BA49" s="165">
        <v>109613293</v>
      </c>
      <c r="BB49" s="165">
        <f>BA49/AZ49</f>
        <v>3934.573854050755</v>
      </c>
      <c r="BC49" s="162"/>
      <c r="BD49" s="165">
        <v>31185</v>
      </c>
      <c r="BE49" s="165">
        <v>120492892</v>
      </c>
      <c r="BF49" s="165">
        <f>BE49/BD49</f>
        <v>3863.809267275934</v>
      </c>
      <c r="BG49" s="2"/>
      <c r="BH49" s="166">
        <v>57801</v>
      </c>
      <c r="BI49" s="165">
        <v>292314963</v>
      </c>
      <c r="BJ49" s="165">
        <f>BI49/BH49</f>
        <v>5057.264805107178</v>
      </c>
      <c r="BK49" s="2"/>
      <c r="BL49" s="165">
        <v>37877</v>
      </c>
      <c r="BM49" s="165">
        <v>77907617</v>
      </c>
      <c r="BN49" s="165">
        <f>BM49/BL49</f>
        <v>2056.858172505742</v>
      </c>
      <c r="BO49" s="2"/>
      <c r="BP49" s="165">
        <v>1973</v>
      </c>
      <c r="BQ49" s="165">
        <v>14925038</v>
      </c>
      <c r="BR49" s="165">
        <f>BQ49/BP49</f>
        <v>7564.641662442980</v>
      </c>
    </row>
    <row r="50" ht="14.25" customHeight="1">
      <c r="A50" s="79"/>
      <c r="B50" t="s" s="110">
        <v>111</v>
      </c>
      <c r="C50" s="161">
        <v>1521.5</v>
      </c>
      <c r="D50" s="160">
        <v>916.7</v>
      </c>
      <c r="E50" s="160">
        <v>772.3</v>
      </c>
      <c r="F50" s="160">
        <v>5109.4</v>
      </c>
      <c r="G50" s="160">
        <v>4274.9</v>
      </c>
      <c r="H50" s="160">
        <v>5474.5</v>
      </c>
      <c r="I50" s="160">
        <v>3699.8</v>
      </c>
      <c r="J50" s="160">
        <v>461.5</v>
      </c>
      <c r="K50" s="161"/>
      <c r="L50" s="161">
        <v>17663.5</v>
      </c>
      <c r="M50" s="161">
        <v>79923.7</v>
      </c>
      <c r="N50" s="161">
        <v>31036.7</v>
      </c>
      <c r="O50" s="161">
        <v>30782.2</v>
      </c>
      <c r="P50" s="161">
        <v>10006.8</v>
      </c>
      <c r="Q50" s="161">
        <v>36071.7</v>
      </c>
      <c r="R50" s="161">
        <v>12089.9</v>
      </c>
      <c r="S50" s="161">
        <v>46703.3</v>
      </c>
      <c r="T50" s="161">
        <v>1801.9</v>
      </c>
      <c r="U50" s="161">
        <v>3399.5</v>
      </c>
      <c r="V50" s="79"/>
      <c r="W50" s="161">
        <f>AVERAGE(C39:C50)</f>
        <v>1041.741666666667</v>
      </c>
      <c r="X50" s="161">
        <f>AVERAGE(D39:D50)</f>
        <v>2087.841666666667</v>
      </c>
      <c r="Y50" s="161">
        <f>AVERAGE(E39:E50)</f>
        <v>927.4583333333331</v>
      </c>
      <c r="Z50" s="161">
        <f>AVERAGE(F39:F50)</f>
        <v>4616.033333333334</v>
      </c>
      <c r="AA50" s="161">
        <f>AVERAGE(G39:G50)</f>
        <v>6442.891666666666</v>
      </c>
      <c r="AB50" s="161">
        <f>AVERAGE(H39:H50)</f>
        <v>8536.383333333333</v>
      </c>
      <c r="AC50" s="161">
        <f>AVERAGE(I39:I50)</f>
        <v>3457.808333333334</v>
      </c>
      <c r="AD50" s="161">
        <f>AVERAGE(J39:J50)</f>
        <v>530.3333333333334</v>
      </c>
      <c r="AE50" s="161"/>
      <c r="AF50" s="161">
        <f>AVERAGE(L39:L50)</f>
        <v>18113.6</v>
      </c>
      <c r="AG50" s="161">
        <f>AVERAGE(M39:M50)</f>
        <v>65486.191666666658</v>
      </c>
      <c r="AH50" s="161">
        <f>AVERAGE(N39:N50)</f>
        <v>13030.233333333335</v>
      </c>
      <c r="AI50" s="161">
        <f>AVERAGE(O39:O50)</f>
        <v>33465.491666666676</v>
      </c>
      <c r="AJ50" s="161">
        <f>AVERAGE(P39:P50)</f>
        <v>9082.616666666667</v>
      </c>
      <c r="AK50" s="161">
        <f>AVERAGE(Q39:Q50)</f>
        <v>32307.158333333340</v>
      </c>
      <c r="AL50" s="161">
        <f>AVERAGE(R39:R50)</f>
        <v>21734.85</v>
      </c>
      <c r="AM50" s="161">
        <f>AVERAGE(S39:S50)</f>
        <v>51515.175000000010</v>
      </c>
      <c r="AN50" s="161">
        <f>AVERAGE(T39:T50)</f>
        <v>2120.833333333333</v>
      </c>
      <c r="AO50" s="161">
        <f>AVERAGE(U39:U50)</f>
        <v>3511.65</v>
      </c>
      <c r="AP50" s="79"/>
      <c r="AQ50" s="79"/>
      <c r="AR50" s="79"/>
      <c r="AS50" s="79"/>
      <c r="AT50" s="79"/>
      <c r="AU50" t="s" s="109">
        <v>148</v>
      </c>
      <c r="AV50" s="165">
        <v>9921</v>
      </c>
      <c r="AW50" s="165">
        <v>37182746</v>
      </c>
      <c r="AX50" s="165">
        <f>AW50/AV50</f>
        <v>3747.882874710211</v>
      </c>
      <c r="AY50" s="162"/>
      <c r="AZ50" s="165">
        <v>30830</v>
      </c>
      <c r="BA50" s="165">
        <v>140732458</v>
      </c>
      <c r="BB50" s="165">
        <f>BA50/AZ50</f>
        <v>4564.789425883880</v>
      </c>
      <c r="BC50" s="162"/>
      <c r="BD50" s="165">
        <v>30697</v>
      </c>
      <c r="BE50" s="165">
        <v>135187401</v>
      </c>
      <c r="BF50" s="165">
        <f>BE50/BD50</f>
        <v>4403.928755252957</v>
      </c>
      <c r="BG50" s="2"/>
      <c r="BH50" s="166">
        <v>45665</v>
      </c>
      <c r="BI50" s="165">
        <v>248449989</v>
      </c>
      <c r="BJ50" s="165">
        <f>BI50/BH50</f>
        <v>5440.709274061097</v>
      </c>
      <c r="BK50" s="2"/>
      <c r="BL50" s="165">
        <v>36072</v>
      </c>
      <c r="BM50" s="165">
        <v>85294503</v>
      </c>
      <c r="BN50" s="165">
        <f>BM50/BL50</f>
        <v>2364.562624750499</v>
      </c>
      <c r="BO50" s="2"/>
      <c r="BP50" s="165">
        <v>1802</v>
      </c>
      <c r="BQ50" s="165">
        <v>14844257</v>
      </c>
      <c r="BR50" s="165">
        <f>BQ50/BP50</f>
        <v>8237.656492785794</v>
      </c>
    </row>
    <row r="51" ht="14.25" customHeight="1">
      <c r="A51" s="79"/>
      <c r="B51" t="s" s="110">
        <v>112</v>
      </c>
      <c r="C51" s="161">
        <v>1845</v>
      </c>
      <c r="D51" s="160">
        <v>520.5</v>
      </c>
      <c r="E51" s="160">
        <v>804.3</v>
      </c>
      <c r="F51" s="160">
        <v>4803.5</v>
      </c>
      <c r="G51" s="160">
        <v>3639.8</v>
      </c>
      <c r="H51" s="160">
        <v>7726.7</v>
      </c>
      <c r="I51" s="160">
        <v>2748.7</v>
      </c>
      <c r="J51" s="160">
        <v>455.3</v>
      </c>
      <c r="K51" s="161"/>
      <c r="L51" s="161">
        <v>19733.9</v>
      </c>
      <c r="M51" s="161">
        <v>75057.899999999994</v>
      </c>
      <c r="N51" s="161">
        <v>21132.4</v>
      </c>
      <c r="O51" s="161">
        <v>31576.7</v>
      </c>
      <c r="P51" s="161">
        <v>11382.5</v>
      </c>
      <c r="Q51" s="161">
        <v>33254.3</v>
      </c>
      <c r="R51" s="161">
        <v>10505.7</v>
      </c>
      <c r="S51" s="161">
        <v>52225.3</v>
      </c>
      <c r="T51" s="161">
        <v>1918.8</v>
      </c>
      <c r="U51" s="161">
        <v>3157.5</v>
      </c>
      <c r="V51" s="79"/>
      <c r="W51" s="161">
        <f>AVERAGE(C40:C51)</f>
        <v>1141.508333333333</v>
      </c>
      <c r="X51" s="161">
        <f>AVERAGE(D40:D51)</f>
        <v>1841.141666666667</v>
      </c>
      <c r="Y51" s="161">
        <f>AVERAGE(E40:E51)</f>
        <v>927.6999999999998</v>
      </c>
      <c r="Z51" s="161">
        <f>AVERAGE(F40:F51)</f>
        <v>4660.158333333334</v>
      </c>
      <c r="AA51" s="161">
        <f>AVERAGE(G40:G51)</f>
        <v>5962.408333333334</v>
      </c>
      <c r="AB51" s="161">
        <f>AVERAGE(H40:H51)</f>
        <v>8440.4</v>
      </c>
      <c r="AC51" s="161">
        <f>AVERAGE(I40:I51)</f>
        <v>3158.2</v>
      </c>
      <c r="AD51" s="161">
        <f>AVERAGE(J40:J51)</f>
        <v>525.1416666666667</v>
      </c>
      <c r="AE51" s="161"/>
      <c r="AF51" s="161">
        <f>AVERAGE(L40:L51)</f>
        <v>18300.183333333331</v>
      </c>
      <c r="AG51" s="161">
        <f>AVERAGE(M40:M51)</f>
        <v>66815.533333333326</v>
      </c>
      <c r="AH51" s="161">
        <f>AVERAGE(N40:N51)</f>
        <v>14533.983333333335</v>
      </c>
      <c r="AI51" s="161">
        <f>AVERAGE(O40:O51)</f>
        <v>33007.508333333339</v>
      </c>
      <c r="AJ51" s="161">
        <f>AVERAGE(P40:P51)</f>
        <v>9438.341666666665</v>
      </c>
      <c r="AK51" s="161">
        <f>AVERAGE(Q40:Q51)</f>
        <v>32429.941666666669</v>
      </c>
      <c r="AL51" s="161">
        <f>AVERAGE(R40:R51)</f>
        <v>21129.625</v>
      </c>
      <c r="AM51" s="161">
        <f>AVERAGE(S40:S51)</f>
        <v>51873.066666666673</v>
      </c>
      <c r="AN51" s="161">
        <f>AVERAGE(T40:T51)</f>
        <v>2050.308333333333</v>
      </c>
      <c r="AO51" s="161">
        <f>AVERAGE(U40:U51)</f>
        <v>3514.625</v>
      </c>
      <c r="AP51" s="79"/>
      <c r="AQ51" s="79"/>
      <c r="AR51" s="79"/>
      <c r="AS51" s="79"/>
      <c r="AT51" s="79"/>
      <c r="AU51" t="s" s="109">
        <v>149</v>
      </c>
      <c r="AV51" s="165">
        <v>7933</v>
      </c>
      <c r="AW51" s="165">
        <v>32662312</v>
      </c>
      <c r="AX51" s="165">
        <f>AW51/AV51</f>
        <v>4117.271145846464</v>
      </c>
      <c r="AY51" s="162"/>
      <c r="AZ51" s="165">
        <v>20862</v>
      </c>
      <c r="BA51" s="165">
        <v>98979509</v>
      </c>
      <c r="BB51" s="165">
        <f>BA51/AZ51</f>
        <v>4744.488016489311</v>
      </c>
      <c r="BC51" s="162"/>
      <c r="BD51" s="165">
        <v>31574</v>
      </c>
      <c r="BE51" s="165">
        <v>144800804</v>
      </c>
      <c r="BF51" s="165">
        <f>BE51/BD51</f>
        <v>4586.077278773674</v>
      </c>
      <c r="BG51" s="2"/>
      <c r="BH51" s="166">
        <v>51135</v>
      </c>
      <c r="BI51" s="165">
        <v>289022258</v>
      </c>
      <c r="BJ51" s="165">
        <f>BI51/BH51</f>
        <v>5652.141546885695</v>
      </c>
      <c r="BK51" s="2"/>
      <c r="BL51" s="165">
        <v>33254</v>
      </c>
      <c r="BM51" s="165">
        <v>78134850</v>
      </c>
      <c r="BN51" s="165">
        <f>BM51/BL51</f>
        <v>2349.637637577434</v>
      </c>
      <c r="BO51" s="2"/>
      <c r="BP51" s="165">
        <v>1918</v>
      </c>
      <c r="BQ51" s="165">
        <v>17076934</v>
      </c>
      <c r="BR51" s="165">
        <f>BQ51/BP51</f>
        <v>8903.510948905110</v>
      </c>
    </row>
    <row r="52" ht="14.25" customHeight="1">
      <c r="A52" s="79"/>
      <c r="B52" t="s" s="110">
        <v>113</v>
      </c>
      <c r="C52" s="161">
        <v>1945.1</v>
      </c>
      <c r="D52" s="160">
        <v>624.7</v>
      </c>
      <c r="E52" s="160">
        <v>677.4</v>
      </c>
      <c r="F52" s="160">
        <v>4607.4</v>
      </c>
      <c r="G52" s="160">
        <v>6929.4</v>
      </c>
      <c r="H52" s="160">
        <v>7745.3</v>
      </c>
      <c r="I52" s="160">
        <v>2923.1</v>
      </c>
      <c r="J52" s="160">
        <v>389.9</v>
      </c>
      <c r="K52" s="161"/>
      <c r="L52" s="161">
        <v>17812.9</v>
      </c>
      <c r="M52" s="161">
        <v>48851.5</v>
      </c>
      <c r="N52" s="161">
        <v>9623.1</v>
      </c>
      <c r="O52" s="161">
        <v>21850.3</v>
      </c>
      <c r="P52" s="161">
        <v>9038.700000000001</v>
      </c>
      <c r="Q52" s="161">
        <v>29053.9</v>
      </c>
      <c r="R52" s="161">
        <v>8794.1</v>
      </c>
      <c r="S52" s="161">
        <v>48461.1</v>
      </c>
      <c r="T52" s="161">
        <v>2305.7</v>
      </c>
      <c r="U52" s="161">
        <v>3266.9</v>
      </c>
      <c r="V52" s="79"/>
      <c r="W52" s="161">
        <f>AVERAGE(C41:C52)</f>
        <v>1259.641666666667</v>
      </c>
      <c r="X52" s="161">
        <f>AVERAGE(D41:D52)</f>
        <v>1667.341666666667</v>
      </c>
      <c r="Y52" s="161">
        <f>AVERAGE(E41:E52)</f>
        <v>920.7666666666664</v>
      </c>
      <c r="Z52" s="161">
        <f>AVERAGE(F41:F52)</f>
        <v>4706.916666666667</v>
      </c>
      <c r="AA52" s="161">
        <f>AVERAGE(G41:G52)</f>
        <v>6410.049999999999</v>
      </c>
      <c r="AB52" s="161">
        <f>AVERAGE(H41:H52)</f>
        <v>8222.033333333333</v>
      </c>
      <c r="AC52" s="161">
        <f>AVERAGE(I41:I52)</f>
        <v>3165.441666666666</v>
      </c>
      <c r="AD52" s="161">
        <f>AVERAGE(J41:J52)</f>
        <v>525.1083333333332</v>
      </c>
      <c r="AE52" s="161"/>
      <c r="AF52" s="161">
        <f>AVERAGE(L41:L52)</f>
        <v>18202.441666666666</v>
      </c>
      <c r="AG52" s="161">
        <f>AVERAGE(M41:M52)</f>
        <v>66650.091666666660</v>
      </c>
      <c r="AH52" s="161">
        <f>AVERAGE(N41:N52)</f>
        <v>15046.291666666666</v>
      </c>
      <c r="AI52" s="161">
        <f>AVERAGE(O41:O52)</f>
        <v>32408.766666666666</v>
      </c>
      <c r="AJ52" s="161">
        <f>AVERAGE(P41:P52)</f>
        <v>9404.466666666665</v>
      </c>
      <c r="AK52" s="161">
        <f>AVERAGE(Q41:Q52)</f>
        <v>32703.233333333337</v>
      </c>
      <c r="AL52" s="161">
        <f>AVERAGE(R41:R52)</f>
        <v>20297.400000000005</v>
      </c>
      <c r="AM52" s="161">
        <f>AVERAGE(S41:S52)</f>
        <v>51345.25</v>
      </c>
      <c r="AN52" s="161">
        <f>AVERAGE(T41:T52)</f>
        <v>2032.066666666667</v>
      </c>
      <c r="AO52" s="161">
        <f>AVERAGE(U41:U52)</f>
        <v>3373.3</v>
      </c>
      <c r="AP52" s="79"/>
      <c r="AQ52" s="79"/>
      <c r="AR52" s="79"/>
      <c r="AS52" s="79"/>
      <c r="AT52" s="79"/>
      <c r="AU52" t="s" s="109">
        <v>150</v>
      </c>
      <c r="AV52" s="165">
        <v>6554</v>
      </c>
      <c r="AW52" s="165">
        <v>31116308</v>
      </c>
      <c r="AX52" s="165">
        <f>AW52/AV52</f>
        <v>4747.682026243516</v>
      </c>
      <c r="AY52" s="162"/>
      <c r="AZ52" s="165">
        <v>9455</v>
      </c>
      <c r="BA52" s="165">
        <v>48028531</v>
      </c>
      <c r="BB52" s="165">
        <f>BA52/AZ52</f>
        <v>5079.696562665256</v>
      </c>
      <c r="BC52" s="162"/>
      <c r="BD52" s="165">
        <v>21768</v>
      </c>
      <c r="BE52" s="165">
        <v>108380057</v>
      </c>
      <c r="BF52" s="165">
        <f>BE52/BD52</f>
        <v>4978.870681734657</v>
      </c>
      <c r="BG52" s="2"/>
      <c r="BH52" s="166">
        <v>47864</v>
      </c>
      <c r="BI52" s="165">
        <v>290941546</v>
      </c>
      <c r="BJ52" s="165">
        <f>BI52/BH52</f>
        <v>6078.5046381414</v>
      </c>
      <c r="BK52" s="2"/>
      <c r="BL52" s="165">
        <v>29054</v>
      </c>
      <c r="BM52" s="165">
        <v>68024282</v>
      </c>
      <c r="BN52" s="165">
        <f>BM52/BL52</f>
        <v>2341.305224753907</v>
      </c>
      <c r="BO52" s="2"/>
      <c r="BP52" s="165">
        <v>2304</v>
      </c>
      <c r="BQ52" s="165">
        <v>21710561</v>
      </c>
      <c r="BR52" s="165">
        <f>BQ52/BP52</f>
        <v>9422.986545138889</v>
      </c>
    </row>
    <row r="53" ht="14.25" customHeight="1">
      <c r="A53" s="79"/>
      <c r="B53" t="s" s="110">
        <v>114</v>
      </c>
      <c r="C53" s="161">
        <v>2378.5</v>
      </c>
      <c r="D53" s="160">
        <v>310.8</v>
      </c>
      <c r="E53" s="160">
        <v>1024.1</v>
      </c>
      <c r="F53" s="160">
        <v>6293.7</v>
      </c>
      <c r="G53" s="160">
        <v>7690</v>
      </c>
      <c r="H53" s="160">
        <v>8446.5</v>
      </c>
      <c r="I53" s="160">
        <v>2285.3</v>
      </c>
      <c r="J53" s="160">
        <v>443.5</v>
      </c>
      <c r="K53" s="161"/>
      <c r="L53" s="161">
        <v>19455.8</v>
      </c>
      <c r="M53" s="161">
        <v>47822.4</v>
      </c>
      <c r="N53" s="161">
        <v>9496.700000000001</v>
      </c>
      <c r="O53" s="161">
        <v>21833.3</v>
      </c>
      <c r="P53" s="161">
        <v>11089.5</v>
      </c>
      <c r="Q53" s="161">
        <v>32932.4</v>
      </c>
      <c r="R53" s="161">
        <v>11112.1</v>
      </c>
      <c r="S53" s="161">
        <v>55490.6</v>
      </c>
      <c r="T53" s="161">
        <v>2358.5</v>
      </c>
      <c r="U53" s="161">
        <v>3258.7</v>
      </c>
      <c r="V53" s="79"/>
      <c r="W53" s="161">
        <f>AVERAGE(C42:C53)</f>
        <v>1406.45</v>
      </c>
      <c r="X53" s="161">
        <f>AVERAGE(D42:D53)</f>
        <v>1525.95</v>
      </c>
      <c r="Y53" s="161">
        <f>AVERAGE(E42:E53)</f>
        <v>938.2166666666667</v>
      </c>
      <c r="Z53" s="161">
        <f>AVERAGE(F42:F53)</f>
        <v>4956.15</v>
      </c>
      <c r="AA53" s="161">
        <f>AVERAGE(G42:G53)</f>
        <v>6774.641666666666</v>
      </c>
      <c r="AB53" s="161">
        <f>AVERAGE(H42:H53)</f>
        <v>8133.458333333333</v>
      </c>
      <c r="AC53" s="161">
        <f>AVERAGE(I42:I53)</f>
        <v>3016.125</v>
      </c>
      <c r="AD53" s="161">
        <f>AVERAGE(J42:J53)</f>
        <v>524.9583333333333</v>
      </c>
      <c r="AE53" s="161"/>
      <c r="AF53" s="161">
        <f>AVERAGE(L42:L53)</f>
        <v>18243.233333333334</v>
      </c>
      <c r="AG53" s="161">
        <f>AVERAGE(M42:M53)</f>
        <v>66406.900000000009</v>
      </c>
      <c r="AH53" s="161">
        <f>AVERAGE(N42:N53)</f>
        <v>15559.85</v>
      </c>
      <c r="AI53" s="161">
        <f>AVERAGE(O42:O53)</f>
        <v>31686.225</v>
      </c>
      <c r="AJ53" s="161">
        <f>AVERAGE(P42:P53)</f>
        <v>9541.516666666666</v>
      </c>
      <c r="AK53" s="161">
        <f>AVERAGE(Q42:Q53)</f>
        <v>32871.483333333337</v>
      </c>
      <c r="AL53" s="161">
        <f>AVERAGE(R42:R53)</f>
        <v>19400.008333333335</v>
      </c>
      <c r="AM53" s="161">
        <f>AVERAGE(S42:S53)</f>
        <v>51030.983333333330</v>
      </c>
      <c r="AN53" s="161">
        <f>AVERAGE(T42:T53)</f>
        <v>2040.991666666667</v>
      </c>
      <c r="AO53" s="161">
        <f>AVERAGE(U42:U53)</f>
        <v>3344.025</v>
      </c>
      <c r="AP53" s="79"/>
      <c r="AQ53" s="79"/>
      <c r="AR53" s="79"/>
      <c r="AS53" s="79"/>
      <c r="AT53" s="79"/>
      <c r="AU53" t="s" s="109">
        <v>151</v>
      </c>
      <c r="AV53" s="165">
        <v>8814</v>
      </c>
      <c r="AW53" s="165">
        <v>46341723</v>
      </c>
      <c r="AX53" s="165">
        <f>AW53/AV53</f>
        <v>5257.740299523485</v>
      </c>
      <c r="AY53" s="162"/>
      <c r="AZ53" s="165">
        <v>9341</v>
      </c>
      <c r="BA53" s="165">
        <v>47801758</v>
      </c>
      <c r="BB53" s="165">
        <f>BA53/AZ53</f>
        <v>5117.413339042929</v>
      </c>
      <c r="BC53" s="162"/>
      <c r="BD53" s="165">
        <v>21751</v>
      </c>
      <c r="BE53" s="165">
        <v>113225123</v>
      </c>
      <c r="BF53" s="165">
        <f>BE53/BD53</f>
        <v>5205.513447657579</v>
      </c>
      <c r="BG53" s="2"/>
      <c r="BH53" s="166">
        <v>54918</v>
      </c>
      <c r="BI53" s="165">
        <v>354532871</v>
      </c>
      <c r="BJ53" s="165">
        <f>BI53/BH53</f>
        <v>6455.677027568375</v>
      </c>
      <c r="BK53" s="2"/>
      <c r="BL53" s="165">
        <v>32932</v>
      </c>
      <c r="BM53" s="165">
        <v>78534975</v>
      </c>
      <c r="BN53" s="165">
        <f>BM53/BL53</f>
        <v>2384.761781853516</v>
      </c>
      <c r="BO53" s="2"/>
      <c r="BP53" s="165">
        <v>2358</v>
      </c>
      <c r="BQ53" s="165">
        <v>25147989</v>
      </c>
      <c r="BR53" s="165">
        <f>BQ53/BP53</f>
        <v>10664.965648854963</v>
      </c>
    </row>
    <row r="54" ht="14.25" customHeight="1">
      <c r="A54" s="79"/>
      <c r="B54" t="s" s="110">
        <v>115</v>
      </c>
      <c r="C54" s="161">
        <v>1985.6</v>
      </c>
      <c r="D54" s="160">
        <v>455.8</v>
      </c>
      <c r="E54" s="160">
        <v>753.1</v>
      </c>
      <c r="F54" s="160">
        <v>5796.5</v>
      </c>
      <c r="G54" s="160">
        <v>12968.9</v>
      </c>
      <c r="H54" s="160">
        <v>9316</v>
      </c>
      <c r="I54" s="160">
        <v>2834.4</v>
      </c>
      <c r="J54" s="160">
        <v>541.7</v>
      </c>
      <c r="K54" s="161"/>
      <c r="L54" s="161">
        <v>18018.8</v>
      </c>
      <c r="M54" s="161">
        <v>49658.1</v>
      </c>
      <c r="N54" s="161">
        <v>9261.799999999999</v>
      </c>
      <c r="O54" s="161">
        <v>22067.4</v>
      </c>
      <c r="P54" s="161">
        <v>8981.5</v>
      </c>
      <c r="Q54" s="161">
        <v>32063.7</v>
      </c>
      <c r="R54" s="161">
        <v>9197.9</v>
      </c>
      <c r="S54" s="161">
        <v>53211.9</v>
      </c>
      <c r="T54" s="161">
        <v>1584.4</v>
      </c>
      <c r="U54" s="161">
        <v>2825.3</v>
      </c>
      <c r="V54" s="79"/>
      <c r="W54" s="161">
        <f>AVERAGE(C43:C54)</f>
        <v>1521.633333333333</v>
      </c>
      <c r="X54" s="161">
        <f>AVERAGE(D43:D54)</f>
        <v>1256.716666666667</v>
      </c>
      <c r="Y54" s="161">
        <f>AVERAGE(E43:E54)</f>
        <v>934.6666666666666</v>
      </c>
      <c r="Z54" s="161">
        <f>AVERAGE(F43:F54)</f>
        <v>5210.908333333334</v>
      </c>
      <c r="AA54" s="161">
        <f>AVERAGE(G43:G54)</f>
        <v>7009.850000000001</v>
      </c>
      <c r="AB54" s="161">
        <f>AVERAGE(H43:H54)</f>
        <v>8034.05</v>
      </c>
      <c r="AC54" s="161">
        <f>AVERAGE(I43:I54)</f>
        <v>2972.333333333333</v>
      </c>
      <c r="AD54" s="161">
        <f>AVERAGE(J43:J54)</f>
        <v>511.0666666666666</v>
      </c>
      <c r="AE54" s="161"/>
      <c r="AF54" s="161">
        <f>AVERAGE(L43:L54)</f>
        <v>18220.491666666665</v>
      </c>
      <c r="AG54" s="161">
        <f>AVERAGE(M43:M54)</f>
        <v>65974.45</v>
      </c>
      <c r="AH54" s="161">
        <f>AVERAGE(N43:N54)</f>
        <v>16020.316666666668</v>
      </c>
      <c r="AI54" s="161">
        <f>AVERAGE(O43:O54)</f>
        <v>30899.416666666668</v>
      </c>
      <c r="AJ54" s="161">
        <f>AVERAGE(P43:P54)</f>
        <v>9592.324999999999</v>
      </c>
      <c r="AK54" s="161">
        <f>AVERAGE(Q43:Q54)</f>
        <v>32957.825</v>
      </c>
      <c r="AL54" s="161">
        <f>AVERAGE(R43:R54)</f>
        <v>18446.85</v>
      </c>
      <c r="AM54" s="161">
        <f>AVERAGE(S43:S54)</f>
        <v>50458.641666666663</v>
      </c>
      <c r="AN54" s="161">
        <f>AVERAGE(T43:T54)</f>
        <v>2009.375</v>
      </c>
      <c r="AO54" s="161">
        <f>AVERAGE(U43:U54)</f>
        <v>3230.666666666667</v>
      </c>
      <c r="AP54" s="79"/>
      <c r="AQ54" s="79"/>
      <c r="AR54" s="79"/>
      <c r="AS54" s="79"/>
      <c r="AT54" s="79"/>
      <c r="AU54" t="s" s="109">
        <v>152</v>
      </c>
      <c r="AV54" s="165">
        <v>7561</v>
      </c>
      <c r="AW54" s="165">
        <v>42880189</v>
      </c>
      <c r="AX54" s="165">
        <f>AW54/AV54</f>
        <v>5671.232508927391</v>
      </c>
      <c r="AY54" s="162"/>
      <c r="AZ54" s="165">
        <v>8940</v>
      </c>
      <c r="BA54" s="165">
        <v>43915840</v>
      </c>
      <c r="BB54" s="165">
        <f>BA54/AZ54</f>
        <v>4912.286353467562</v>
      </c>
      <c r="BC54" s="162"/>
      <c r="BD54" s="165">
        <v>21876</v>
      </c>
      <c r="BE54" s="165">
        <v>119836685</v>
      </c>
      <c r="BF54" s="165">
        <f>BE54/BD54</f>
        <v>5477.998034375571</v>
      </c>
      <c r="BG54" s="2"/>
      <c r="BH54" s="166">
        <v>52646</v>
      </c>
      <c r="BI54" s="165">
        <v>361687778</v>
      </c>
      <c r="BJ54" s="165">
        <f>BI54/BH54</f>
        <v>6870.185351213768</v>
      </c>
      <c r="BK54" s="2"/>
      <c r="BL54" s="165">
        <v>32064</v>
      </c>
      <c r="BM54" s="165">
        <v>76879557</v>
      </c>
      <c r="BN54" s="165">
        <f>BM54/BL54</f>
        <v>2397.690774700599</v>
      </c>
      <c r="BO54" s="2"/>
      <c r="BP54" s="165">
        <v>1585</v>
      </c>
      <c r="BQ54" s="165">
        <v>18785019</v>
      </c>
      <c r="BR54" s="165">
        <f>BQ54/BP54</f>
        <v>11851.747003154574</v>
      </c>
    </row>
    <row r="55" ht="14.25" customHeight="1">
      <c r="A55" s="79"/>
      <c r="B55" t="s" s="110">
        <v>116</v>
      </c>
      <c r="C55" s="161">
        <v>1535.2</v>
      </c>
      <c r="D55" s="160">
        <v>933.9</v>
      </c>
      <c r="E55" s="160">
        <v>580.8</v>
      </c>
      <c r="F55" s="160">
        <v>5633.5</v>
      </c>
      <c r="G55" s="160">
        <v>13670.3</v>
      </c>
      <c r="H55" s="160">
        <v>8352.4</v>
      </c>
      <c r="I55" s="160">
        <v>2519.2</v>
      </c>
      <c r="J55" s="160">
        <v>578.6</v>
      </c>
      <c r="K55" s="161"/>
      <c r="L55" s="161">
        <v>20386.9</v>
      </c>
      <c r="M55" s="161">
        <v>59045.2</v>
      </c>
      <c r="N55" s="161">
        <v>14232.7</v>
      </c>
      <c r="O55" s="161">
        <v>26173.7</v>
      </c>
      <c r="P55" s="161">
        <v>6932.4</v>
      </c>
      <c r="Q55" s="161">
        <v>32366.6</v>
      </c>
      <c r="R55" s="161">
        <v>6545.5</v>
      </c>
      <c r="S55" s="161">
        <v>40828.3</v>
      </c>
      <c r="T55" s="161">
        <v>1295.7</v>
      </c>
      <c r="U55" s="161">
        <v>3330</v>
      </c>
      <c r="V55" s="79"/>
      <c r="W55" s="161">
        <f>AVERAGE(C44:C55)</f>
        <v>1604.408333333334</v>
      </c>
      <c r="X55" s="161">
        <f>AVERAGE(D44:D55)</f>
        <v>1113.658333333333</v>
      </c>
      <c r="Y55" s="161">
        <f>AVERAGE(E44:E55)</f>
        <v>939.3833333333332</v>
      </c>
      <c r="Z55" s="161">
        <f>AVERAGE(F44:F55)</f>
        <v>5423.7</v>
      </c>
      <c r="AA55" s="161">
        <f>AVERAGE(G44:G55)</f>
        <v>7623.650000000001</v>
      </c>
      <c r="AB55" s="161">
        <f>AVERAGE(H44:H55)</f>
        <v>7857.724999999999</v>
      </c>
      <c r="AC55" s="161">
        <f>AVERAGE(I44:I55)</f>
        <v>3046.774999999999</v>
      </c>
      <c r="AD55" s="161">
        <f>AVERAGE(J44:J55)</f>
        <v>512.3333333333334</v>
      </c>
      <c r="AE55" s="161"/>
      <c r="AF55" s="161">
        <f>AVERAGE(L44:L55)</f>
        <v>18584.466666666664</v>
      </c>
      <c r="AG55" s="161">
        <f>AVERAGE(M44:M55)</f>
        <v>66539.425</v>
      </c>
      <c r="AH55" s="161">
        <f>AVERAGE(N44:N55)</f>
        <v>16905</v>
      </c>
      <c r="AI55" s="161">
        <f>AVERAGE(O44:O55)</f>
        <v>30481.808333333334</v>
      </c>
      <c r="AJ55" s="161">
        <f>AVERAGE(P44:P55)</f>
        <v>9609.275</v>
      </c>
      <c r="AK55" s="161">
        <f>AVERAGE(Q44:Q55)</f>
        <v>33221.441666666673</v>
      </c>
      <c r="AL55" s="161">
        <f>AVERAGE(R44:R55)</f>
        <v>17693</v>
      </c>
      <c r="AM55" s="161">
        <f>AVERAGE(S44:S55)</f>
        <v>49630.108333333330</v>
      </c>
      <c r="AN55" s="161">
        <f>AVERAGE(T44:T55)</f>
        <v>1972.25</v>
      </c>
      <c r="AO55" s="161">
        <f>AVERAGE(U44:U55)</f>
        <v>3260.608333333334</v>
      </c>
      <c r="AP55" s="79"/>
      <c r="AQ55" s="79"/>
      <c r="AR55" s="79"/>
      <c r="AS55" s="79"/>
      <c r="AT55" s="79"/>
      <c r="AU55" t="s" s="109">
        <v>153</v>
      </c>
      <c r="AV55" s="165">
        <v>5429</v>
      </c>
      <c r="AW55" s="165">
        <v>28968785</v>
      </c>
      <c r="AX55" s="165">
        <f>AW55/AV55</f>
        <v>5335.933873641555</v>
      </c>
      <c r="AY55" s="162"/>
      <c r="AZ55" s="165">
        <v>13579</v>
      </c>
      <c r="BA55" s="165">
        <v>64481913</v>
      </c>
      <c r="BB55" s="165">
        <f>BA55/AZ55</f>
        <v>4748.649606009279</v>
      </c>
      <c r="BC55" s="162"/>
      <c r="BD55" s="165">
        <v>25949</v>
      </c>
      <c r="BE55" s="165">
        <v>143412381</v>
      </c>
      <c r="BF55" s="165">
        <f>BE55/BD55</f>
        <v>5526.701645535473</v>
      </c>
      <c r="BG55" s="2"/>
      <c r="BH55" s="166">
        <v>40098</v>
      </c>
      <c r="BI55" s="165">
        <v>271491005</v>
      </c>
      <c r="BJ55" s="165">
        <f>BI55/BH55</f>
        <v>6770.686941992120</v>
      </c>
      <c r="BK55" s="2"/>
      <c r="BL55" s="165">
        <v>32367</v>
      </c>
      <c r="BM55" s="165">
        <v>64093770</v>
      </c>
      <c r="BN55" s="165">
        <f>BM55/BL55</f>
        <v>1980.219668180554</v>
      </c>
      <c r="BO55" s="2"/>
      <c r="BP55" s="165">
        <v>1296</v>
      </c>
      <c r="BQ55" s="165">
        <v>14141433</v>
      </c>
      <c r="BR55" s="165">
        <f>BQ55/BP55</f>
        <v>10911.599537037036</v>
      </c>
    </row>
    <row r="56" ht="14.25" customHeight="1">
      <c r="A56" s="79">
        <v>2008</v>
      </c>
      <c r="B56" t="s" s="110">
        <v>105</v>
      </c>
      <c r="C56" s="161">
        <v>1709.2</v>
      </c>
      <c r="D56" s="160">
        <v>1193.3</v>
      </c>
      <c r="E56" s="160">
        <v>753.1</v>
      </c>
      <c r="F56" s="160">
        <v>5412.5</v>
      </c>
      <c r="G56" s="160">
        <v>2351.3</v>
      </c>
      <c r="H56" s="160">
        <v>7411.5</v>
      </c>
      <c r="I56" s="160">
        <v>2214.1</v>
      </c>
      <c r="J56" s="160">
        <v>319.2</v>
      </c>
      <c r="K56" s="161"/>
      <c r="L56" s="161">
        <v>20555.3</v>
      </c>
      <c r="M56" s="161">
        <v>72928.8</v>
      </c>
      <c r="N56" s="161">
        <v>20874.2</v>
      </c>
      <c r="O56" s="161">
        <v>32739.5</v>
      </c>
      <c r="P56" s="161">
        <v>8635.4</v>
      </c>
      <c r="Q56" s="161">
        <v>27976.1</v>
      </c>
      <c r="R56" s="161">
        <v>9969.9</v>
      </c>
      <c r="S56" s="161">
        <v>42861.4</v>
      </c>
      <c r="T56" s="161">
        <v>1333.6</v>
      </c>
      <c r="U56" s="161">
        <v>3005.4</v>
      </c>
      <c r="V56" s="79"/>
      <c r="W56" s="161">
        <f>AVERAGE(C45:C56)</f>
        <v>1663.008333333333</v>
      </c>
      <c r="X56" s="161">
        <f>AVERAGE(D45:D56)</f>
        <v>1045.966666666666</v>
      </c>
      <c r="Y56" s="161">
        <f>AVERAGE(E45:E56)</f>
        <v>940.7916666666666</v>
      </c>
      <c r="Z56" s="161">
        <f>AVERAGE(F45:F56)</f>
        <v>5531.416666666667</v>
      </c>
      <c r="AA56" s="161">
        <f>AVERAGE(G45:G56)</f>
        <v>7801.950000000001</v>
      </c>
      <c r="AB56" s="161">
        <f>AVERAGE(H45:H56)</f>
        <v>8077.558333333332</v>
      </c>
      <c r="AC56" s="161">
        <f>AVERAGE(I45:I56)</f>
        <v>2999.816666666666</v>
      </c>
      <c r="AD56" s="161">
        <f>AVERAGE(J45:J56)</f>
        <v>486.6416666666667</v>
      </c>
      <c r="AE56" s="161"/>
      <c r="AF56" s="161">
        <f>AVERAGE(L45:L56)</f>
        <v>18838.391666666663</v>
      </c>
      <c r="AG56" s="161">
        <f>AVERAGE(M45:M56)</f>
        <v>67587.400000000009</v>
      </c>
      <c r="AH56" s="161">
        <f>AVERAGE(N45:N56)</f>
        <v>18265.058333333338</v>
      </c>
      <c r="AI56" s="161">
        <f>AVERAGE(O45:O56)</f>
        <v>30449.033333333336</v>
      </c>
      <c r="AJ56" s="161">
        <f>AVERAGE(P45:P56)</f>
        <v>9711.416666666666</v>
      </c>
      <c r="AK56" s="161">
        <f>AVERAGE(Q45:Q56)</f>
        <v>32908.791666666664</v>
      </c>
      <c r="AL56" s="161">
        <f>AVERAGE(R45:R56)</f>
        <v>16810.466666666667</v>
      </c>
      <c r="AM56" s="161">
        <f>AVERAGE(S45:S56)</f>
        <v>49254.25</v>
      </c>
      <c r="AN56" s="161">
        <f>AVERAGE(T45:T56)</f>
        <v>1939.9</v>
      </c>
      <c r="AO56" s="161">
        <f>AVERAGE(U45:U56)</f>
        <v>3233.908333333333</v>
      </c>
      <c r="AP56" s="79"/>
      <c r="AQ56" s="79"/>
      <c r="AR56" s="79"/>
      <c r="AS56" s="79"/>
      <c r="AT56" s="79"/>
      <c r="AU56" t="s" s="109">
        <v>154</v>
      </c>
      <c r="AV56" s="165">
        <v>7551</v>
      </c>
      <c r="AW56" s="165">
        <v>39410449</v>
      </c>
      <c r="AX56" s="165">
        <f>AW56/AV56</f>
        <v>5219.235730366839</v>
      </c>
      <c r="AY56" s="162"/>
      <c r="AZ56" s="165">
        <v>20811</v>
      </c>
      <c r="BA56" s="165">
        <v>95337349</v>
      </c>
      <c r="BB56" s="165">
        <f>BA56/AZ56</f>
        <v>4581.103695161213</v>
      </c>
      <c r="BC56" s="162"/>
      <c r="BD56" s="165">
        <v>32691</v>
      </c>
      <c r="BE56" s="165">
        <v>172339677</v>
      </c>
      <c r="BF56" s="165">
        <f>BE56/BD56</f>
        <v>5271.777461686703</v>
      </c>
      <c r="BG56" s="2"/>
      <c r="BH56" s="166">
        <v>42718</v>
      </c>
      <c r="BI56" s="165">
        <v>300302742</v>
      </c>
      <c r="BJ56" s="165">
        <f>BI56/BH56</f>
        <v>7029.887682007585</v>
      </c>
      <c r="BK56" s="2"/>
      <c r="BL56" s="165">
        <v>27976</v>
      </c>
      <c r="BM56" s="165">
        <v>60357318</v>
      </c>
      <c r="BN56" s="165">
        <f>BM56/BL56</f>
        <v>2157.467758078353</v>
      </c>
      <c r="BO56" s="2"/>
      <c r="BP56" s="165">
        <v>1334</v>
      </c>
      <c r="BQ56" s="165">
        <v>15372821</v>
      </c>
      <c r="BR56" s="165">
        <f>BQ56/BP56</f>
        <v>11523.853823088455</v>
      </c>
    </row>
    <row r="57" ht="14.25" customHeight="1">
      <c r="A57" s="79"/>
      <c r="B57" t="s" s="110">
        <v>106</v>
      </c>
      <c r="C57" s="161">
        <v>1724.5</v>
      </c>
      <c r="D57" s="160">
        <v>719.2</v>
      </c>
      <c r="E57" s="160">
        <v>754.1</v>
      </c>
      <c r="F57" s="160">
        <v>5750.9</v>
      </c>
      <c r="G57" s="160">
        <v>6583.6</v>
      </c>
      <c r="H57" s="160">
        <v>7775.4</v>
      </c>
      <c r="I57" s="160">
        <v>2569.4</v>
      </c>
      <c r="J57" s="160">
        <v>436.9</v>
      </c>
      <c r="K57" s="161"/>
      <c r="L57" s="161">
        <v>17077.9</v>
      </c>
      <c r="M57" s="161">
        <v>64049.1</v>
      </c>
      <c r="N57" s="161">
        <v>12111.4</v>
      </c>
      <c r="O57" s="161">
        <v>34420.6</v>
      </c>
      <c r="P57" s="161">
        <v>10124.8</v>
      </c>
      <c r="Q57" s="161">
        <v>29555.9</v>
      </c>
      <c r="R57" s="161">
        <v>12355.9</v>
      </c>
      <c r="S57" s="161">
        <v>46507.5</v>
      </c>
      <c r="T57" s="161">
        <v>1293.8</v>
      </c>
      <c r="U57" s="161">
        <v>3589.3</v>
      </c>
      <c r="V57" s="79"/>
      <c r="W57" s="161">
        <f>AVERAGE(C46:C57)</f>
        <v>1707.008333333333</v>
      </c>
      <c r="X57" s="161">
        <f>AVERAGE(D46:D57)</f>
        <v>924.9916666666667</v>
      </c>
      <c r="Y57" s="161">
        <f>AVERAGE(E46:E57)</f>
        <v>939.975</v>
      </c>
      <c r="Z57" s="161">
        <f>AVERAGE(F46:F57)</f>
        <v>5656.8</v>
      </c>
      <c r="AA57" s="161">
        <f>AVERAGE(G46:G57)</f>
        <v>7198.666666666668</v>
      </c>
      <c r="AB57" s="161">
        <f>AVERAGE(H46:H57)</f>
        <v>8100.783333333333</v>
      </c>
      <c r="AC57" s="161">
        <f>AVERAGE(I46:I57)</f>
        <v>2967.366666666667</v>
      </c>
      <c r="AD57" s="161">
        <f>AVERAGE(J46:J57)</f>
        <v>489.5166666666667</v>
      </c>
      <c r="AE57" s="161"/>
      <c r="AF57" s="161">
        <f>AVERAGE(L46:L57)</f>
        <v>18790.741666666661</v>
      </c>
      <c r="AG57" s="161">
        <f>AVERAGE(M46:M57)</f>
        <v>67776.883333333331</v>
      </c>
      <c r="AH57" s="161">
        <f>AVERAGE(N46:N57)</f>
        <v>18525.716666666671</v>
      </c>
      <c r="AI57" s="161">
        <f>AVERAGE(O46:O57)</f>
        <v>30417.35</v>
      </c>
      <c r="AJ57" s="161">
        <f>AVERAGE(P46:P57)</f>
        <v>9822.858333333332</v>
      </c>
      <c r="AK57" s="161">
        <f>AVERAGE(Q46:Q57)</f>
        <v>32776.391666666663</v>
      </c>
      <c r="AL57" s="161">
        <f>AVERAGE(R46:R57)</f>
        <v>16043.575</v>
      </c>
      <c r="AM57" s="161">
        <f>AVERAGE(S46:S57)</f>
        <v>49204.35</v>
      </c>
      <c r="AN57" s="161">
        <f>AVERAGE(T46:T57)</f>
        <v>1910.6</v>
      </c>
      <c r="AO57" s="161">
        <f>AVERAGE(U46:U57)</f>
        <v>3234.183333333334</v>
      </c>
      <c r="AP57" s="79"/>
      <c r="AQ57" s="79"/>
      <c r="AR57" s="79"/>
      <c r="AS57" s="79"/>
      <c r="AT57" s="79"/>
      <c r="AU57" t="s" s="109">
        <v>155</v>
      </c>
      <c r="AV57" s="165">
        <v>9598</v>
      </c>
      <c r="AW57" s="165">
        <v>48774628</v>
      </c>
      <c r="AX57" s="165">
        <f>AW57/AV57</f>
        <v>5081.749114398833</v>
      </c>
      <c r="AY57" s="162"/>
      <c r="AZ57" s="165">
        <v>12052</v>
      </c>
      <c r="BA57" s="165">
        <v>51239529</v>
      </c>
      <c r="BB57" s="165">
        <f>BA57/AZ57</f>
        <v>4251.537421174909</v>
      </c>
      <c r="BC57" s="162"/>
      <c r="BD57" s="165">
        <v>34328</v>
      </c>
      <c r="BE57" s="165">
        <v>180153372</v>
      </c>
      <c r="BF57" s="165">
        <f>BE57/BD57</f>
        <v>5248.000815660685</v>
      </c>
      <c r="BG57" s="2"/>
      <c r="BH57" s="166">
        <v>46235</v>
      </c>
      <c r="BI57" s="165">
        <v>324006083</v>
      </c>
      <c r="BJ57" s="165">
        <f>BI57/BH57</f>
        <v>7007.809732886341</v>
      </c>
      <c r="BK57" s="2"/>
      <c r="BL57" s="165">
        <v>29556</v>
      </c>
      <c r="BM57" s="165">
        <v>59452189</v>
      </c>
      <c r="BN57" s="165">
        <f>BM57/BL57</f>
        <v>2011.509981052917</v>
      </c>
      <c r="BO57" s="2"/>
      <c r="BP57" s="165">
        <v>1292</v>
      </c>
      <c r="BQ57" s="165">
        <v>15845425</v>
      </c>
      <c r="BR57" s="165">
        <f>BQ57/BP57</f>
        <v>12264.260835913312</v>
      </c>
    </row>
    <row r="58" ht="14.25" customHeight="1">
      <c r="A58" s="79"/>
      <c r="B58" t="s" s="110">
        <v>107</v>
      </c>
      <c r="C58" s="161">
        <v>1834.4</v>
      </c>
      <c r="D58" s="160">
        <v>2227.8</v>
      </c>
      <c r="E58" s="160">
        <v>1091.4</v>
      </c>
      <c r="F58" s="160">
        <v>5758.1</v>
      </c>
      <c r="G58" s="160">
        <v>6565.9</v>
      </c>
      <c r="H58" s="160">
        <v>6745.9</v>
      </c>
      <c r="I58" s="160">
        <v>2242.5</v>
      </c>
      <c r="J58" s="160">
        <v>829.3</v>
      </c>
      <c r="K58" s="161"/>
      <c r="L58" s="161">
        <v>16928.8</v>
      </c>
      <c r="M58" s="161">
        <v>66791</v>
      </c>
      <c r="N58" s="161">
        <v>15215.7</v>
      </c>
      <c r="O58" s="161">
        <v>33267.1</v>
      </c>
      <c r="P58" s="161">
        <v>10402.5</v>
      </c>
      <c r="Q58" s="161">
        <v>32049</v>
      </c>
      <c r="R58" s="161">
        <v>11391.7</v>
      </c>
      <c r="S58" s="161">
        <v>43438.8</v>
      </c>
      <c r="T58" s="161">
        <v>1831.9</v>
      </c>
      <c r="U58" s="161">
        <v>3059.9</v>
      </c>
      <c r="V58" s="79"/>
      <c r="W58" s="161">
        <f>AVERAGE(C47:C58)</f>
        <v>1737.433333333334</v>
      </c>
      <c r="X58" s="161">
        <f>AVERAGE(D47:D58)</f>
        <v>1014.358333333333</v>
      </c>
      <c r="Y58" s="161">
        <f>AVERAGE(E47:E58)</f>
        <v>955.3333333333334</v>
      </c>
      <c r="Z58" s="161">
        <f>AVERAGE(F47:F58)</f>
        <v>5705.675</v>
      </c>
      <c r="AA58" s="161">
        <f>AVERAGE(G47:G58)</f>
        <v>6663.433333333333</v>
      </c>
      <c r="AB58" s="161">
        <f>AVERAGE(H47:H58)</f>
        <v>7883.908333333333</v>
      </c>
      <c r="AC58" s="161">
        <f>AVERAGE(I47:I58)</f>
        <v>2898.183333333333</v>
      </c>
      <c r="AD58" s="161">
        <f>AVERAGE(J47:J58)</f>
        <v>520.2333333333333</v>
      </c>
      <c r="AE58" s="161"/>
      <c r="AF58" s="161">
        <f>AVERAGE(L47:L58)</f>
        <v>18640.525</v>
      </c>
      <c r="AG58" s="161">
        <f>AVERAGE(M47:M58)</f>
        <v>67158.566666666666</v>
      </c>
      <c r="AH58" s="161">
        <f>AVERAGE(N47:N58)</f>
        <v>18455.150000000005</v>
      </c>
      <c r="AI58" s="161">
        <f>AVERAGE(O47:O58)</f>
        <v>30000.625</v>
      </c>
      <c r="AJ58" s="161">
        <f>AVERAGE(P47:P58)</f>
        <v>9834.224999999999</v>
      </c>
      <c r="AK58" s="161">
        <f>AVERAGE(Q47:Q58)</f>
        <v>32660.275</v>
      </c>
      <c r="AL58" s="161">
        <f>AVERAGE(R47:R58)</f>
        <v>14526.083333333334</v>
      </c>
      <c r="AM58" s="161">
        <f>AVERAGE(S47:S58)</f>
        <v>48568.5</v>
      </c>
      <c r="AN58" s="161">
        <f>AVERAGE(T47:T58)</f>
        <v>1898.358333333333</v>
      </c>
      <c r="AO58" s="161">
        <f>AVERAGE(U47:U58)</f>
        <v>3252.758333333334</v>
      </c>
      <c r="AP58" s="79"/>
      <c r="AQ58" s="79"/>
      <c r="AR58" s="79"/>
      <c r="AS58" s="79"/>
      <c r="AT58" s="79"/>
      <c r="AU58" t="s" s="109">
        <v>156</v>
      </c>
      <c r="AV58" s="165">
        <v>8894</v>
      </c>
      <c r="AW58" s="165">
        <v>46509079</v>
      </c>
      <c r="AX58" s="165">
        <f>AW58/AV58</f>
        <v>5229.264560377783</v>
      </c>
      <c r="AY58" s="162"/>
      <c r="AZ58" s="165">
        <v>15130</v>
      </c>
      <c r="BA58" s="165">
        <v>62629408</v>
      </c>
      <c r="BB58" s="165">
        <f>BA58/AZ58</f>
        <v>4139.418902842036</v>
      </c>
      <c r="BC58" s="162"/>
      <c r="BD58" s="165">
        <v>33179</v>
      </c>
      <c r="BE58" s="165">
        <v>178015098</v>
      </c>
      <c r="BF58" s="165">
        <f>BE58/BD58</f>
        <v>5365.294252388559</v>
      </c>
      <c r="BG58" s="2"/>
      <c r="BH58" s="166">
        <v>43171</v>
      </c>
      <c r="BI58" s="165">
        <v>314670390</v>
      </c>
      <c r="BJ58" s="165">
        <f>BI58/BH58</f>
        <v>7288.929837159204</v>
      </c>
      <c r="BK58" s="2"/>
      <c r="BL58" s="165">
        <v>32049</v>
      </c>
      <c r="BM58" s="165">
        <v>59620949</v>
      </c>
      <c r="BN58" s="165">
        <f>BM58/BL58</f>
        <v>1860.306062591656</v>
      </c>
      <c r="BO58" s="2"/>
      <c r="BP58" s="165">
        <v>1832</v>
      </c>
      <c r="BQ58" s="165">
        <v>25125623</v>
      </c>
      <c r="BR58" s="165">
        <f>BQ58/BP58</f>
        <v>13714.859716157205</v>
      </c>
    </row>
    <row r="59" ht="14.25" customHeight="1">
      <c r="A59" s="79"/>
      <c r="B59" t="s" s="110">
        <v>108</v>
      </c>
      <c r="C59" s="161">
        <v>1712.2</v>
      </c>
      <c r="D59" s="160">
        <v>2574.2</v>
      </c>
      <c r="E59" s="160">
        <v>1294.3</v>
      </c>
      <c r="F59" s="160">
        <v>7006.4</v>
      </c>
      <c r="G59" s="160">
        <v>8815.299999999999</v>
      </c>
      <c r="H59" s="160">
        <v>6523.6</v>
      </c>
      <c r="I59" s="160">
        <v>1463.6</v>
      </c>
      <c r="J59" s="160">
        <v>703.6</v>
      </c>
      <c r="K59" s="161"/>
      <c r="L59" s="161">
        <v>19340.6</v>
      </c>
      <c r="M59" s="161">
        <v>80757.600000000006</v>
      </c>
      <c r="N59" s="161">
        <v>14186.7</v>
      </c>
      <c r="O59" s="161">
        <v>47116.6</v>
      </c>
      <c r="P59" s="161">
        <v>9669</v>
      </c>
      <c r="Q59" s="161">
        <v>35879.6</v>
      </c>
      <c r="R59" s="161">
        <v>11633.2</v>
      </c>
      <c r="S59" s="161">
        <v>44403.6</v>
      </c>
      <c r="T59" s="161">
        <v>2352.2</v>
      </c>
      <c r="U59" s="161">
        <v>3049</v>
      </c>
      <c r="V59" s="79"/>
      <c r="W59" s="161">
        <f>AVERAGE(C48:C59)</f>
        <v>1752.966666666667</v>
      </c>
      <c r="X59" s="161">
        <f>AVERAGE(D48:D59)</f>
        <v>1114.733333333333</v>
      </c>
      <c r="Y59" s="161">
        <f>AVERAGE(E48:E59)</f>
        <v>919.3833333333332</v>
      </c>
      <c r="Z59" s="161">
        <f>AVERAGE(F48:F59)</f>
        <v>5705.224999999999</v>
      </c>
      <c r="AA59" s="161">
        <f>AVERAGE(G48:G59)</f>
        <v>6967.841666666667</v>
      </c>
      <c r="AB59" s="161">
        <f>AVERAGE(H48:H59)</f>
        <v>7850.891666666666</v>
      </c>
      <c r="AC59" s="161">
        <f>AVERAGE(I48:I59)</f>
        <v>2716.491666666666</v>
      </c>
      <c r="AD59" s="161">
        <f>AVERAGE(J48:J59)</f>
        <v>537.5166666666668</v>
      </c>
      <c r="AE59" s="161"/>
      <c r="AF59" s="161">
        <f>AVERAGE(L48:L59)</f>
        <v>18760.775</v>
      </c>
      <c r="AG59" s="161">
        <f>AVERAGE(M48:M59)</f>
        <v>67480.358333333323</v>
      </c>
      <c r="AH59" s="161">
        <f>AVERAGE(N48:N59)</f>
        <v>17638.241666666672</v>
      </c>
      <c r="AI59" s="161">
        <f>AVERAGE(O48:O59)</f>
        <v>31119.683333333331</v>
      </c>
      <c r="AJ59" s="161">
        <f>AVERAGE(P48:P59)</f>
        <v>9813.433333333332</v>
      </c>
      <c r="AK59" s="161">
        <f>AVERAGE(Q48:Q59)</f>
        <v>32796.8</v>
      </c>
      <c r="AL59" s="161">
        <f>AVERAGE(R48:R59)</f>
        <v>13736.3</v>
      </c>
      <c r="AM59" s="161">
        <f>AVERAGE(S48:S59)</f>
        <v>48408.266666666670</v>
      </c>
      <c r="AN59" s="161">
        <f>AVERAGE(T48:T59)</f>
        <v>1898.625</v>
      </c>
      <c r="AO59" s="161">
        <f>AVERAGE(U48:U59)</f>
        <v>3195.016666666666</v>
      </c>
      <c r="AP59" s="79"/>
      <c r="AQ59" s="79"/>
      <c r="AR59" s="79"/>
      <c r="AS59" s="79"/>
      <c r="AT59" s="79"/>
      <c r="AU59" t="s" s="109">
        <v>157</v>
      </c>
      <c r="AV59" s="165">
        <v>7429</v>
      </c>
      <c r="AW59" s="165">
        <v>39947544</v>
      </c>
      <c r="AX59" s="165">
        <f>AW59/AV59</f>
        <v>5377.243774397631</v>
      </c>
      <c r="AY59" s="162"/>
      <c r="AZ59" s="165">
        <v>13878</v>
      </c>
      <c r="BA59" s="165">
        <v>55223158</v>
      </c>
      <c r="BB59" s="165">
        <f>BA59/AZ59</f>
        <v>3979.187058653985</v>
      </c>
      <c r="BC59" s="162"/>
      <c r="BD59" s="165">
        <v>46897</v>
      </c>
      <c r="BE59" s="165">
        <v>246246536</v>
      </c>
      <c r="BF59" s="165">
        <f>BE59/BD59</f>
        <v>5250.795061517794</v>
      </c>
      <c r="BG59" s="2"/>
      <c r="BH59" s="166">
        <v>43990</v>
      </c>
      <c r="BI59" s="165">
        <v>325000940</v>
      </c>
      <c r="BJ59" s="165">
        <f>BI59/BH59</f>
        <v>7388.064105478518</v>
      </c>
      <c r="BK59" s="2"/>
      <c r="BL59" s="165">
        <v>35880</v>
      </c>
      <c r="BM59" s="165">
        <v>66219009</v>
      </c>
      <c r="BN59" s="165">
        <f>BM59/BL59</f>
        <v>1845.568812709030</v>
      </c>
      <c r="BO59" s="2"/>
      <c r="BP59" s="165">
        <v>2352</v>
      </c>
      <c r="BQ59" s="165">
        <v>31717654</v>
      </c>
      <c r="BR59" s="165">
        <f>BQ59/BP59</f>
        <v>13485.397108843537</v>
      </c>
    </row>
    <row r="60" ht="14.25" customHeight="1">
      <c r="A60" s="79"/>
      <c r="B60" t="s" s="110">
        <v>109</v>
      </c>
      <c r="C60" s="161">
        <v>2395</v>
      </c>
      <c r="D60" s="160">
        <v>2871.5</v>
      </c>
      <c r="E60" s="160">
        <v>1180.1</v>
      </c>
      <c r="F60" s="160">
        <v>7880</v>
      </c>
      <c r="G60" s="160">
        <v>7759.3</v>
      </c>
      <c r="H60" s="160">
        <v>7294.4</v>
      </c>
      <c r="I60" s="160">
        <v>2682.8</v>
      </c>
      <c r="J60" s="160">
        <v>499.1</v>
      </c>
      <c r="K60" s="161"/>
      <c r="L60" s="161">
        <v>18054.9</v>
      </c>
      <c r="M60" s="161">
        <v>90313.5</v>
      </c>
      <c r="N60" s="161">
        <v>18644.5</v>
      </c>
      <c r="O60" s="161">
        <v>51204.9</v>
      </c>
      <c r="P60" s="161">
        <v>9080.5</v>
      </c>
      <c r="Q60" s="161">
        <v>32439.2</v>
      </c>
      <c r="R60" s="161">
        <v>15894.7</v>
      </c>
      <c r="S60" s="161">
        <v>45729.7</v>
      </c>
      <c r="T60" s="161">
        <v>2897.5</v>
      </c>
      <c r="U60" s="161">
        <v>3369</v>
      </c>
      <c r="V60" s="79"/>
      <c r="W60" s="161">
        <f>AVERAGE(C49:C60)</f>
        <v>1836.425</v>
      </c>
      <c r="X60" s="161">
        <f>AVERAGE(D49:D60)</f>
        <v>1231.683333333333</v>
      </c>
      <c r="Y60" s="161">
        <f>AVERAGE(E49:E60)</f>
        <v>893.3166666666667</v>
      </c>
      <c r="Z60" s="161">
        <f>AVERAGE(F49:F60)</f>
        <v>5826.708333333333</v>
      </c>
      <c r="AA60" s="161">
        <f>AVERAGE(G49:G60)</f>
        <v>7118.55</v>
      </c>
      <c r="AB60" s="161">
        <f>AVERAGE(H49:H60)</f>
        <v>7823.516666666666</v>
      </c>
      <c r="AC60" s="161">
        <f>AVERAGE(I49:I60)</f>
        <v>2639.708333333333</v>
      </c>
      <c r="AD60" s="161">
        <f>AVERAGE(J49:J60)</f>
        <v>540.5000000000001</v>
      </c>
      <c r="AE60" s="161"/>
      <c r="AF60" s="161">
        <f>AVERAGE(L49:L60)</f>
        <v>18555.475</v>
      </c>
      <c r="AG60" s="161">
        <f>AVERAGE(M49:M60)</f>
        <v>67603.608333333323</v>
      </c>
      <c r="AH60" s="161">
        <f>AVERAGE(N49:N60)</f>
        <v>16987.25</v>
      </c>
      <c r="AI60" s="161">
        <f>AVERAGE(O49:O60)</f>
        <v>32028.766666666666</v>
      </c>
      <c r="AJ60" s="161">
        <f>AVERAGE(P49:P60)</f>
        <v>9722.383333333333</v>
      </c>
      <c r="AK60" s="161">
        <f>AVERAGE(Q49:Q60)</f>
        <v>32626.616666666669</v>
      </c>
      <c r="AL60" s="161">
        <f>AVERAGE(R49:R60)</f>
        <v>12850.141666666668</v>
      </c>
      <c r="AM60" s="161">
        <f>AVERAGE(S49:S60)</f>
        <v>48205.983333333337</v>
      </c>
      <c r="AN60" s="161">
        <f>AVERAGE(T49:T60)</f>
        <v>1912.25</v>
      </c>
      <c r="AO60" s="161">
        <f>AVERAGE(U49:U60)</f>
        <v>3227.483333333334</v>
      </c>
      <c r="AP60" s="79"/>
      <c r="AQ60" s="79"/>
      <c r="AR60" s="79"/>
      <c r="AS60" s="79"/>
      <c r="AT60" s="79"/>
      <c r="AU60" t="s" s="109">
        <v>158</v>
      </c>
      <c r="AV60" s="165">
        <v>10461</v>
      </c>
      <c r="AW60" s="165">
        <v>51944776</v>
      </c>
      <c r="AX60" s="165">
        <f>AW60/AV60</f>
        <v>4965.565051142338</v>
      </c>
      <c r="AY60" s="162"/>
      <c r="AZ60" s="165">
        <v>18117</v>
      </c>
      <c r="BA60" s="165">
        <v>64778319</v>
      </c>
      <c r="BB60" s="165">
        <f>BA60/AZ60</f>
        <v>3575.554396423249</v>
      </c>
      <c r="BC60" s="162"/>
      <c r="BD60" s="165">
        <v>51057</v>
      </c>
      <c r="BE60" s="165">
        <v>261642513</v>
      </c>
      <c r="BF60" s="165">
        <f>BE60/BD60</f>
        <v>5124.517950525883</v>
      </c>
      <c r="BG60" s="2"/>
      <c r="BH60" s="166">
        <v>45192</v>
      </c>
      <c r="BI60" s="165">
        <v>318662279</v>
      </c>
      <c r="BJ60" s="165">
        <f>BI60/BH60</f>
        <v>7051.298437776598</v>
      </c>
      <c r="BK60" s="2"/>
      <c r="BL60" s="165">
        <v>32439</v>
      </c>
      <c r="BM60" s="165">
        <v>57409036</v>
      </c>
      <c r="BN60" s="165">
        <f>BM60/BL60</f>
        <v>1769.753568235766</v>
      </c>
      <c r="BO60" s="2"/>
      <c r="BP60" s="165">
        <v>2897</v>
      </c>
      <c r="BQ60" s="165">
        <v>35671030</v>
      </c>
      <c r="BR60" s="165">
        <f>BQ60/BP60</f>
        <v>12313.092854677252</v>
      </c>
    </row>
    <row r="61" ht="14.25" customHeight="1">
      <c r="A61" s="79"/>
      <c r="B61" t="s" s="110">
        <v>110</v>
      </c>
      <c r="C61" s="161">
        <v>1844.1</v>
      </c>
      <c r="D61" s="160">
        <v>1776.3</v>
      </c>
      <c r="E61" s="160">
        <v>906.5</v>
      </c>
      <c r="F61" s="160">
        <v>7173.4</v>
      </c>
      <c r="G61" s="160">
        <v>6406.8</v>
      </c>
      <c r="H61" s="160">
        <v>6956.7</v>
      </c>
      <c r="I61" s="160">
        <v>3723.4</v>
      </c>
      <c r="J61" s="160">
        <v>529</v>
      </c>
      <c r="K61" s="161"/>
      <c r="L61" s="161">
        <v>19833</v>
      </c>
      <c r="M61" s="161">
        <v>90549.2</v>
      </c>
      <c r="N61" s="161">
        <v>20353.5</v>
      </c>
      <c r="O61" s="161">
        <v>53629.4</v>
      </c>
      <c r="P61" s="161">
        <v>8376.1</v>
      </c>
      <c r="Q61" s="161">
        <v>31484.2</v>
      </c>
      <c r="R61" s="161">
        <v>16077.8</v>
      </c>
      <c r="S61" s="161">
        <v>47097.6</v>
      </c>
      <c r="T61" s="161">
        <v>2823.3</v>
      </c>
      <c r="U61" s="161">
        <v>3764.7</v>
      </c>
      <c r="V61" s="79"/>
      <c r="W61" s="161">
        <f>AVERAGE(C50:C61)</f>
        <v>1869.191666666667</v>
      </c>
      <c r="X61" s="161">
        <f>AVERAGE(D50:D61)</f>
        <v>1260.391666666667</v>
      </c>
      <c r="Y61" s="161">
        <f>AVERAGE(E50:E61)</f>
        <v>882.625</v>
      </c>
      <c r="Z61" s="161">
        <f>AVERAGE(F50:F61)</f>
        <v>5935.441666666667</v>
      </c>
      <c r="AA61" s="161">
        <f>AVERAGE(G50:G61)</f>
        <v>7304.625000000001</v>
      </c>
      <c r="AB61" s="161">
        <f>AVERAGE(H50:H61)</f>
        <v>7480.741666666666</v>
      </c>
      <c r="AC61" s="161">
        <f>AVERAGE(I50:I61)</f>
        <v>2658.858333333333</v>
      </c>
      <c r="AD61" s="161">
        <f>AVERAGE(J50:J61)</f>
        <v>515.6333333333333</v>
      </c>
      <c r="AE61" s="161"/>
      <c r="AF61" s="161">
        <f>AVERAGE(L50:L61)</f>
        <v>18738.525</v>
      </c>
      <c r="AG61" s="161">
        <f>AVERAGE(M50:M61)</f>
        <v>68812.333333333328</v>
      </c>
      <c r="AH61" s="161">
        <f>AVERAGE(N50:N61)</f>
        <v>16347.45</v>
      </c>
      <c r="AI61" s="161">
        <f>AVERAGE(O50:O61)</f>
        <v>33888.475000000006</v>
      </c>
      <c r="AJ61" s="161">
        <f>AVERAGE(P50:P61)</f>
        <v>9476.641666666668</v>
      </c>
      <c r="AK61" s="161">
        <f>AVERAGE(Q50:Q61)</f>
        <v>32093.883333333331</v>
      </c>
      <c r="AL61" s="161">
        <f>AVERAGE(R50:R61)</f>
        <v>11297.366666666663</v>
      </c>
      <c r="AM61" s="161">
        <f>AVERAGE(S50:S61)</f>
        <v>47246.591666666667</v>
      </c>
      <c r="AN61" s="161">
        <f>AVERAGE(T50:T61)</f>
        <v>1983.108333333333</v>
      </c>
      <c r="AO61" s="161">
        <f>AVERAGE(U50:U61)</f>
        <v>3256.266666666666</v>
      </c>
      <c r="AP61" s="79"/>
      <c r="AQ61" s="79"/>
      <c r="AR61" s="79"/>
      <c r="AS61" s="79"/>
      <c r="AT61" s="79"/>
      <c r="AU61" t="s" s="109">
        <v>159</v>
      </c>
      <c r="AV61" s="165">
        <v>11421</v>
      </c>
      <c r="AW61" s="165">
        <v>55507771</v>
      </c>
      <c r="AX61" s="165">
        <f>AW61/AV61</f>
        <v>4860.149811750284</v>
      </c>
      <c r="AY61" s="162"/>
      <c r="AZ61" s="165">
        <v>19712</v>
      </c>
      <c r="BA61" s="165">
        <v>73745283</v>
      </c>
      <c r="BB61" s="165">
        <f>BA61/AZ61</f>
        <v>3741.136515827922</v>
      </c>
      <c r="BC61" s="162"/>
      <c r="BD61" s="165">
        <v>53470</v>
      </c>
      <c r="BE61" s="165">
        <v>269545356</v>
      </c>
      <c r="BF61" s="165">
        <f>BE61/BD61</f>
        <v>5041.057714606321</v>
      </c>
      <c r="BG61" s="2"/>
      <c r="BH61" s="166">
        <v>46299</v>
      </c>
      <c r="BI61" s="165">
        <v>321944477</v>
      </c>
      <c r="BJ61" s="165">
        <f>BI61/BH61</f>
        <v>6953.594613274585</v>
      </c>
      <c r="BK61" s="2"/>
      <c r="BL61" s="165">
        <v>31484</v>
      </c>
      <c r="BM61" s="165">
        <v>56490885</v>
      </c>
      <c r="BN61" s="165">
        <f>BM61/BL61</f>
        <v>1794.272805234405</v>
      </c>
      <c r="BO61" s="2"/>
      <c r="BP61" s="165">
        <v>2823</v>
      </c>
      <c r="BQ61" s="165">
        <v>33068270</v>
      </c>
      <c r="BR61" s="165">
        <f>BQ61/BP61</f>
        <v>11713.875309953950</v>
      </c>
    </row>
    <row r="62" ht="14.25" customHeight="1">
      <c r="A62" s="79"/>
      <c r="B62" t="s" s="110">
        <v>111</v>
      </c>
      <c r="C62" s="161">
        <v>2777.7</v>
      </c>
      <c r="D62" s="160">
        <v>1755.2</v>
      </c>
      <c r="E62" s="160">
        <v>1153.2</v>
      </c>
      <c r="F62" s="160">
        <v>8294.200000000001</v>
      </c>
      <c r="G62" s="160">
        <v>5563.8</v>
      </c>
      <c r="H62" s="160">
        <v>5945</v>
      </c>
      <c r="I62" s="160">
        <v>3570.9</v>
      </c>
      <c r="J62" s="160">
        <v>625.8</v>
      </c>
      <c r="K62" s="161"/>
      <c r="L62" s="161">
        <v>19531.2</v>
      </c>
      <c r="M62" s="161">
        <v>79938.7</v>
      </c>
      <c r="N62" s="161">
        <v>16587.3</v>
      </c>
      <c r="O62" s="161">
        <v>45274.5</v>
      </c>
      <c r="P62" s="161">
        <v>8272.5</v>
      </c>
      <c r="Q62" s="161">
        <v>36731.7</v>
      </c>
      <c r="R62" s="161">
        <v>13928.4</v>
      </c>
      <c r="S62" s="161">
        <v>50142.4</v>
      </c>
      <c r="T62" s="161">
        <v>2749.6</v>
      </c>
      <c r="U62" s="161">
        <v>3635.1</v>
      </c>
      <c r="V62" s="79"/>
      <c r="W62" s="161">
        <f>AVERAGE(C51:C62)</f>
        <v>1973.875</v>
      </c>
      <c r="X62" s="161">
        <f>AVERAGE(D51:D62)</f>
        <v>1330.266666666667</v>
      </c>
      <c r="Y62" s="161">
        <f>AVERAGE(E51:E62)</f>
        <v>914.3666666666668</v>
      </c>
      <c r="Z62" s="161">
        <f>AVERAGE(F51:F62)</f>
        <v>6200.841666666666</v>
      </c>
      <c r="AA62" s="161">
        <f>AVERAGE(G51:G62)</f>
        <v>7412.033333333334</v>
      </c>
      <c r="AB62" s="161">
        <f>AVERAGE(H51:H62)</f>
        <v>7519.95</v>
      </c>
      <c r="AC62" s="161">
        <f>AVERAGE(I51:I62)</f>
        <v>2648.116666666667</v>
      </c>
      <c r="AD62" s="161">
        <f>AVERAGE(J51:J62)</f>
        <v>529.325</v>
      </c>
      <c r="AE62" s="161"/>
      <c r="AF62" s="161">
        <f>AVERAGE(L51:L62)</f>
        <v>18894.166666666668</v>
      </c>
      <c r="AG62" s="161">
        <f>AVERAGE(M51:M62)</f>
        <v>68813.583333333328</v>
      </c>
      <c r="AH62" s="161">
        <f>AVERAGE(N51:N62)</f>
        <v>15143.333333333330</v>
      </c>
      <c r="AI62" s="161">
        <f>AVERAGE(O51:O62)</f>
        <v>35096.166666666672</v>
      </c>
      <c r="AJ62" s="161">
        <f>AVERAGE(P51:P62)</f>
        <v>9332.116666666667</v>
      </c>
      <c r="AK62" s="161">
        <f>AVERAGE(Q51:Q62)</f>
        <v>32148.883333333335</v>
      </c>
      <c r="AL62" s="161">
        <f>AVERAGE(R51:R62)</f>
        <v>11450.575</v>
      </c>
      <c r="AM62" s="161">
        <f>AVERAGE(S51:S62)</f>
        <v>47533.183333333327</v>
      </c>
      <c r="AN62" s="161">
        <f>AVERAGE(T51:T62)</f>
        <v>2062.083333333333</v>
      </c>
      <c r="AO62" s="161">
        <f>AVERAGE(U51:U62)</f>
        <v>3275.9</v>
      </c>
      <c r="AP62" s="79"/>
      <c r="AQ62" s="79"/>
      <c r="AR62" s="79"/>
      <c r="AS62" s="79"/>
      <c r="AT62" s="79"/>
      <c r="AU62" t="s" s="109">
        <v>160</v>
      </c>
      <c r="AV62" s="165">
        <v>10108</v>
      </c>
      <c r="AW62" s="165">
        <v>52062839</v>
      </c>
      <c r="AX62" s="165">
        <f>AW62/AV62</f>
        <v>5150.656806489909</v>
      </c>
      <c r="AY62" s="162"/>
      <c r="AZ62" s="165">
        <v>16229</v>
      </c>
      <c r="BA62" s="165">
        <v>63581083</v>
      </c>
      <c r="BB62" s="165">
        <f>BA62/AZ62</f>
        <v>3917.744962721055</v>
      </c>
      <c r="BC62" s="162"/>
      <c r="BD62" s="165">
        <v>45209</v>
      </c>
      <c r="BE62" s="165">
        <v>230326473</v>
      </c>
      <c r="BF62" s="165">
        <f>BE62/BD62</f>
        <v>5094.703996991750</v>
      </c>
      <c r="BG62" s="2"/>
      <c r="BH62" s="166">
        <v>49222</v>
      </c>
      <c r="BI62" s="165">
        <v>348872308</v>
      </c>
      <c r="BJ62" s="165">
        <f>BI62/BH62</f>
        <v>7087.731258380399</v>
      </c>
      <c r="BK62" s="2"/>
      <c r="BL62" s="165">
        <v>36732</v>
      </c>
      <c r="BM62" s="165">
        <v>68670799</v>
      </c>
      <c r="BN62" s="165">
        <f>BM62/BL62</f>
        <v>1869.508847871066</v>
      </c>
      <c r="BO62" s="2"/>
      <c r="BP62" s="165">
        <v>2750</v>
      </c>
      <c r="BQ62" s="165">
        <v>33344040</v>
      </c>
      <c r="BR62" s="165">
        <f>BQ62/BP62</f>
        <v>12125.105454545455</v>
      </c>
    </row>
    <row r="63" ht="14.25" customHeight="1">
      <c r="A63" s="79"/>
      <c r="B63" t="s" s="110">
        <v>112</v>
      </c>
      <c r="C63" s="161">
        <v>3025.5</v>
      </c>
      <c r="D63" s="160">
        <v>1022.5</v>
      </c>
      <c r="E63" s="160">
        <v>596.9</v>
      </c>
      <c r="F63" s="160">
        <v>6336.9</v>
      </c>
      <c r="G63" s="160">
        <v>3338.8</v>
      </c>
      <c r="H63" s="160">
        <v>4928.1</v>
      </c>
      <c r="I63" s="160">
        <v>2757.7</v>
      </c>
      <c r="J63" s="160">
        <v>565.3</v>
      </c>
      <c r="K63" s="161"/>
      <c r="L63" s="161">
        <v>21742.3</v>
      </c>
      <c r="M63" s="161">
        <v>70284.8</v>
      </c>
      <c r="N63" s="161">
        <v>11786.3</v>
      </c>
      <c r="O63" s="161">
        <v>39125.8</v>
      </c>
      <c r="P63" s="161">
        <v>8968.4</v>
      </c>
      <c r="Q63" s="161">
        <v>29517.9</v>
      </c>
      <c r="R63" s="161">
        <v>9181.700000000001</v>
      </c>
      <c r="S63" s="161">
        <v>44041.8</v>
      </c>
      <c r="T63" s="161">
        <v>3004.1</v>
      </c>
      <c r="U63" s="161">
        <v>4351.3</v>
      </c>
      <c r="V63" s="79"/>
      <c r="W63" s="161">
        <f>AVERAGE(C52:C63)</f>
        <v>2072.25</v>
      </c>
      <c r="X63" s="161">
        <f>AVERAGE(D52:D63)</f>
        <v>1372.1</v>
      </c>
      <c r="Y63" s="161">
        <f>AVERAGE(E52:E63)</f>
        <v>897.0833333333334</v>
      </c>
      <c r="Z63" s="161">
        <f>AVERAGE(F52:F63)</f>
        <v>6328.625</v>
      </c>
      <c r="AA63" s="161">
        <f>AVERAGE(G52:G63)</f>
        <v>7386.950000000001</v>
      </c>
      <c r="AB63" s="161">
        <f>AVERAGE(H52:H63)</f>
        <v>7286.733333333334</v>
      </c>
      <c r="AC63" s="161">
        <f>AVERAGE(I52:I63)</f>
        <v>2648.866666666667</v>
      </c>
      <c r="AD63" s="161">
        <f>AVERAGE(J52:J63)</f>
        <v>538.4916666666667</v>
      </c>
      <c r="AE63" s="161"/>
      <c r="AF63" s="161">
        <f>AVERAGE(L52:L63)</f>
        <v>19061.533333333333</v>
      </c>
      <c r="AG63" s="161">
        <f>AVERAGE(M52:M63)</f>
        <v>68415.825</v>
      </c>
      <c r="AH63" s="161">
        <f>AVERAGE(N52:N63)</f>
        <v>14364.491666666663</v>
      </c>
      <c r="AI63" s="161">
        <f>AVERAGE(O52:O63)</f>
        <v>35725.258333333339</v>
      </c>
      <c r="AJ63" s="161">
        <f>AVERAGE(P52:P63)</f>
        <v>9130.941666666668</v>
      </c>
      <c r="AK63" s="161">
        <f>AVERAGE(Q52:Q63)</f>
        <v>31837.516666666674</v>
      </c>
      <c r="AL63" s="161">
        <f>AVERAGE(R52:R63)</f>
        <v>11340.241666666667</v>
      </c>
      <c r="AM63" s="161">
        <f>AVERAGE(S52:S63)</f>
        <v>46851.225000000006</v>
      </c>
      <c r="AN63" s="161">
        <f>AVERAGE(T52:T63)</f>
        <v>2152.525</v>
      </c>
      <c r="AO63" s="161">
        <f>AVERAGE(U52:U63)</f>
        <v>3375.383333333334</v>
      </c>
      <c r="AP63" s="79"/>
      <c r="AQ63" s="79"/>
      <c r="AR63" s="79"/>
      <c r="AS63" s="79"/>
      <c r="AT63" s="79"/>
      <c r="AU63" t="s" s="109">
        <v>161</v>
      </c>
      <c r="AV63" s="165">
        <v>6618</v>
      </c>
      <c r="AW63" s="165">
        <v>33553262</v>
      </c>
      <c r="AX63" s="165">
        <f>AW63/AV63</f>
        <v>5070.000302206105</v>
      </c>
      <c r="AY63" s="162"/>
      <c r="AZ63" s="165">
        <v>11651</v>
      </c>
      <c r="BA63" s="165">
        <v>45070960</v>
      </c>
      <c r="BB63" s="165">
        <f>BA63/AZ63</f>
        <v>3868.419878122050</v>
      </c>
      <c r="BC63" s="162"/>
      <c r="BD63" s="165">
        <v>39053</v>
      </c>
      <c r="BE63" s="165">
        <v>186779874</v>
      </c>
      <c r="BF63" s="165">
        <f>BE63/BD63</f>
        <v>4782.727933833508</v>
      </c>
      <c r="BG63" s="2"/>
      <c r="BH63" s="166">
        <v>43329</v>
      </c>
      <c r="BI63" s="165">
        <v>297253372</v>
      </c>
      <c r="BJ63" s="165">
        <f>BI63/BH63</f>
        <v>6860.379237923792</v>
      </c>
      <c r="BK63" s="2"/>
      <c r="BL63" s="165">
        <v>29518</v>
      </c>
      <c r="BM63" s="165">
        <v>51538908</v>
      </c>
      <c r="BN63" s="165">
        <f>BM63/BL63</f>
        <v>1746.016261264313</v>
      </c>
      <c r="BO63" s="2"/>
      <c r="BP63" s="165">
        <v>3003</v>
      </c>
      <c r="BQ63" s="165">
        <v>37707298</v>
      </c>
      <c r="BR63" s="165">
        <f>BQ63/BP63</f>
        <v>12556.542790542791</v>
      </c>
    </row>
    <row r="64" ht="14.25" customHeight="1">
      <c r="A64" s="79"/>
      <c r="B64" t="s" s="110">
        <v>113</v>
      </c>
      <c r="C64" s="161">
        <v>3519.3</v>
      </c>
      <c r="D64" s="160">
        <v>269.5</v>
      </c>
      <c r="E64" s="160">
        <v>734.2</v>
      </c>
      <c r="F64" s="160">
        <v>5305.7</v>
      </c>
      <c r="G64" s="160">
        <v>3548.3</v>
      </c>
      <c r="H64" s="160">
        <v>5806.5</v>
      </c>
      <c r="I64" s="160">
        <v>2286.2</v>
      </c>
      <c r="J64" s="160">
        <v>552.3</v>
      </c>
      <c r="K64" s="161"/>
      <c r="L64" s="161">
        <v>17948.8</v>
      </c>
      <c r="M64" s="161">
        <v>71828.2</v>
      </c>
      <c r="N64" s="161">
        <v>13496.7</v>
      </c>
      <c r="O64" s="161">
        <v>35927.7</v>
      </c>
      <c r="P64" s="161">
        <v>8208.700000000001</v>
      </c>
      <c r="Q64" s="161">
        <v>32859.5</v>
      </c>
      <c r="R64" s="161">
        <v>11184.2</v>
      </c>
      <c r="S64" s="161">
        <v>48463.5</v>
      </c>
      <c r="T64" s="161">
        <v>2832.8</v>
      </c>
      <c r="U64" s="161">
        <v>3040.9</v>
      </c>
      <c r="V64" s="79"/>
      <c r="W64" s="161">
        <f>AVERAGE(C53:C64)</f>
        <v>2203.433333333333</v>
      </c>
      <c r="X64" s="161">
        <f>AVERAGE(D53:D64)</f>
        <v>1342.5</v>
      </c>
      <c r="Y64" s="161">
        <f>AVERAGE(E53:E64)</f>
        <v>901.8166666666667</v>
      </c>
      <c r="Z64" s="161">
        <f>AVERAGE(F53:F64)</f>
        <v>6386.816666666666</v>
      </c>
      <c r="AA64" s="161">
        <f>AVERAGE(G53:G64)</f>
        <v>7105.191666666668</v>
      </c>
      <c r="AB64" s="161">
        <f>AVERAGE(H53:H64)</f>
        <v>7125.166666666668</v>
      </c>
      <c r="AC64" s="161">
        <f>AVERAGE(I53:I64)</f>
        <v>2595.791666666667</v>
      </c>
      <c r="AD64" s="161">
        <f>AVERAGE(J53:J64)</f>
        <v>552.025</v>
      </c>
      <c r="AE64" s="161"/>
      <c r="AF64" s="161">
        <f>AVERAGE(L53:L64)</f>
        <v>19072.858333333334</v>
      </c>
      <c r="AG64" s="161">
        <f>AVERAGE(M53:M64)</f>
        <v>70330.549999999988</v>
      </c>
      <c r="AH64" s="161">
        <f>AVERAGE(N53:N64)</f>
        <v>14687.291666666664</v>
      </c>
      <c r="AI64" s="161">
        <f>AVERAGE(O53:O64)</f>
        <v>36898.375000000007</v>
      </c>
      <c r="AJ64" s="161">
        <f>AVERAGE(P53:P64)</f>
        <v>9061.775</v>
      </c>
      <c r="AK64" s="161">
        <f>AVERAGE(Q53:Q64)</f>
        <v>32154.650000000005</v>
      </c>
      <c r="AL64" s="161">
        <f>AVERAGE(R53:R64)</f>
        <v>11539.416666666666</v>
      </c>
      <c r="AM64" s="161">
        <f>AVERAGE(S53:S64)</f>
        <v>46851.425</v>
      </c>
      <c r="AN64" s="161">
        <f>AVERAGE(T53:T64)</f>
        <v>2196.45</v>
      </c>
      <c r="AO64" s="161">
        <f>AVERAGE(U53:U64)</f>
        <v>3356.550000000001</v>
      </c>
      <c r="AP64" s="79"/>
      <c r="AQ64" s="79"/>
      <c r="AR64" s="79"/>
      <c r="AS64" s="79"/>
      <c r="AT64" s="79"/>
      <c r="AU64" t="s" s="109">
        <v>162</v>
      </c>
      <c r="AV64" s="165">
        <v>8003</v>
      </c>
      <c r="AW64" s="165">
        <v>37988717</v>
      </c>
      <c r="AX64" s="165">
        <f>AW64/AV64</f>
        <v>4746.809571410721</v>
      </c>
      <c r="AY64" s="162"/>
      <c r="AZ64" s="165">
        <v>13366</v>
      </c>
      <c r="BA64" s="165">
        <v>47844238</v>
      </c>
      <c r="BB64" s="165">
        <f>BA64/AZ64</f>
        <v>3579.547957504115</v>
      </c>
      <c r="BC64" s="162"/>
      <c r="BD64" s="165">
        <v>35773</v>
      </c>
      <c r="BE64" s="165">
        <v>161924235</v>
      </c>
      <c r="BF64" s="165">
        <f>BE64/BD64</f>
        <v>4526.437117379029</v>
      </c>
      <c r="BG64" s="2"/>
      <c r="BH64" s="166">
        <v>47722</v>
      </c>
      <c r="BI64" s="165">
        <v>321404851</v>
      </c>
      <c r="BJ64" s="165">
        <f>BI64/BH64</f>
        <v>6734.940928712124</v>
      </c>
      <c r="BK64" s="2"/>
      <c r="BL64" s="165">
        <v>32860</v>
      </c>
      <c r="BM64" s="165">
        <v>53452204</v>
      </c>
      <c r="BN64" s="165">
        <f>BM64/BL64</f>
        <v>1626.664759586123</v>
      </c>
      <c r="BO64" s="2"/>
      <c r="BP64" s="165">
        <v>2833</v>
      </c>
      <c r="BQ64" s="165">
        <v>32072900</v>
      </c>
      <c r="BR64" s="165">
        <f>BQ64/BP64</f>
        <v>11321.178962230852</v>
      </c>
    </row>
    <row r="65" ht="14.25" customHeight="1">
      <c r="A65" s="79"/>
      <c r="B65" t="s" s="110">
        <v>114</v>
      </c>
      <c r="C65" s="161">
        <v>4087.7</v>
      </c>
      <c r="D65" s="160">
        <v>1485.8</v>
      </c>
      <c r="E65" s="160">
        <v>646.6</v>
      </c>
      <c r="F65" s="160">
        <v>6639.5</v>
      </c>
      <c r="G65" s="160">
        <v>5129.4</v>
      </c>
      <c r="H65" s="160">
        <v>5550.2</v>
      </c>
      <c r="I65" s="160">
        <v>1542.5</v>
      </c>
      <c r="J65" s="160">
        <v>432</v>
      </c>
      <c r="K65" s="161"/>
      <c r="L65" s="161">
        <v>18122.2</v>
      </c>
      <c r="M65" s="161">
        <v>62964.1</v>
      </c>
      <c r="N65" s="161">
        <v>9718.5</v>
      </c>
      <c r="O65" s="161">
        <v>33800</v>
      </c>
      <c r="P65" s="161">
        <v>8533.6</v>
      </c>
      <c r="Q65" s="161">
        <v>33370.9</v>
      </c>
      <c r="R65" s="161">
        <v>14208.2</v>
      </c>
      <c r="S65" s="161">
        <v>50372.7</v>
      </c>
      <c r="T65" s="161">
        <v>2714.4</v>
      </c>
      <c r="U65" s="161">
        <v>3730.2</v>
      </c>
      <c r="V65" s="79"/>
      <c r="W65" s="161">
        <f>AVERAGE(C54:C65)</f>
        <v>2345.866666666667</v>
      </c>
      <c r="X65" s="161">
        <f>AVERAGE(D54:D65)</f>
        <v>1440.416666666667</v>
      </c>
      <c r="Y65" s="161">
        <f>AVERAGE(E54:E65)</f>
        <v>870.3583333333335</v>
      </c>
      <c r="Z65" s="161">
        <f>AVERAGE(F54:F65)</f>
        <v>6415.633333333334</v>
      </c>
      <c r="AA65" s="161">
        <f>AVERAGE(G54:G65)</f>
        <v>6891.808333333334</v>
      </c>
      <c r="AB65" s="161">
        <f>AVERAGE(H54:H65)</f>
        <v>6883.808333333333</v>
      </c>
      <c r="AC65" s="161">
        <f>AVERAGE(I54:I65)</f>
        <v>2533.891666666667</v>
      </c>
      <c r="AD65" s="161">
        <f>AVERAGE(J54:J65)</f>
        <v>551.0666666666667</v>
      </c>
      <c r="AE65" s="161"/>
      <c r="AF65" s="161">
        <f>AVERAGE(L54:L65)</f>
        <v>18961.725</v>
      </c>
      <c r="AG65" s="161">
        <f>AVERAGE(M54:M65)</f>
        <v>71592.358333333323</v>
      </c>
      <c r="AH65" s="161">
        <f>AVERAGE(N54:N65)</f>
        <v>14705.775</v>
      </c>
      <c r="AI65" s="161">
        <f>AVERAGE(O54:O65)</f>
        <v>37895.6</v>
      </c>
      <c r="AJ65" s="161">
        <f>AVERAGE(P54:P65)</f>
        <v>8848.783333333333</v>
      </c>
      <c r="AK65" s="161">
        <f>AVERAGE(Q54:Q65)</f>
        <v>32191.191666666669</v>
      </c>
      <c r="AL65" s="161">
        <f>AVERAGE(R54:R65)</f>
        <v>11797.425</v>
      </c>
      <c r="AM65" s="161">
        <f>AVERAGE(S54:S65)</f>
        <v>46424.933333333327</v>
      </c>
      <c r="AN65" s="161">
        <f>AVERAGE(T54:T65)</f>
        <v>2226.108333333333</v>
      </c>
      <c r="AO65" s="161">
        <f>AVERAGE(U54:U65)</f>
        <v>3395.841666666667</v>
      </c>
      <c r="AP65" s="79"/>
      <c r="AQ65" s="79"/>
      <c r="AR65" s="79"/>
      <c r="AS65" s="79"/>
      <c r="AT65" s="79"/>
      <c r="AU65" t="s" s="109">
        <v>163</v>
      </c>
      <c r="AV65" s="165">
        <v>11385</v>
      </c>
      <c r="AW65" s="165">
        <v>47321958</v>
      </c>
      <c r="AX65" s="165">
        <f>AW65/AV65</f>
        <v>4156.518050065876</v>
      </c>
      <c r="AY65" s="162"/>
      <c r="AZ65" s="165">
        <v>9578</v>
      </c>
      <c r="BA65" s="165">
        <v>31346032</v>
      </c>
      <c r="BB65" s="165">
        <f>BA65/AZ65</f>
        <v>3272.711630820630</v>
      </c>
      <c r="BC65" s="162"/>
      <c r="BD65" s="165">
        <v>33583</v>
      </c>
      <c r="BE65" s="165">
        <v>145970242</v>
      </c>
      <c r="BF65" s="165">
        <f>BE65/BD65</f>
        <v>4346.551588601375</v>
      </c>
      <c r="BG65" s="2"/>
      <c r="BH65" s="166">
        <v>49780</v>
      </c>
      <c r="BI65" s="165">
        <v>321249429</v>
      </c>
      <c r="BJ65" s="165">
        <f>BI65/BH65</f>
        <v>6453.383467255926</v>
      </c>
      <c r="BK65" s="2"/>
      <c r="BL65" s="165">
        <v>33371</v>
      </c>
      <c r="BM65" s="165">
        <v>51474375</v>
      </c>
      <c r="BN65" s="165">
        <f>BM65/BL65</f>
        <v>1542.488238290731</v>
      </c>
      <c r="BO65" s="2"/>
      <c r="BP65" s="165">
        <v>2714</v>
      </c>
      <c r="BQ65" s="165">
        <v>27771893</v>
      </c>
      <c r="BR65" s="165">
        <f>BQ65/BP65</f>
        <v>10232.827192336035</v>
      </c>
    </row>
    <row r="66" ht="14.25" customHeight="1">
      <c r="A66" s="79"/>
      <c r="B66" t="s" s="110">
        <v>115</v>
      </c>
      <c r="C66" s="161">
        <v>2572</v>
      </c>
      <c r="D66" s="160">
        <v>410.3</v>
      </c>
      <c r="E66" s="160">
        <v>547.5</v>
      </c>
      <c r="F66" s="160">
        <v>5288.7</v>
      </c>
      <c r="G66" s="160">
        <v>2768.5</v>
      </c>
      <c r="H66" s="160">
        <v>8620.6</v>
      </c>
      <c r="I66" s="160">
        <v>1717.9</v>
      </c>
      <c r="J66" s="160">
        <v>532</v>
      </c>
      <c r="K66" s="161"/>
      <c r="L66" s="161">
        <v>17130.1</v>
      </c>
      <c r="M66" s="161">
        <v>53601.8</v>
      </c>
      <c r="N66" s="161">
        <v>5269.7</v>
      </c>
      <c r="O66" s="161">
        <v>29218.7</v>
      </c>
      <c r="P66" s="161">
        <v>8840.200000000001</v>
      </c>
      <c r="Q66" s="161">
        <v>26665.6</v>
      </c>
      <c r="R66" s="161">
        <v>14847.8</v>
      </c>
      <c r="S66" s="161">
        <v>46453</v>
      </c>
      <c r="T66" s="161">
        <v>1448.5</v>
      </c>
      <c r="U66" s="161">
        <v>2176.5</v>
      </c>
      <c r="V66" s="79"/>
      <c r="W66" s="161">
        <f>AVERAGE(C55:C66)</f>
        <v>2394.733333333333</v>
      </c>
      <c r="X66" s="161">
        <f>AVERAGE(D55:D66)</f>
        <v>1436.625</v>
      </c>
      <c r="Y66" s="161">
        <f>AVERAGE(E55:E66)</f>
        <v>853.225</v>
      </c>
      <c r="Z66" s="161">
        <f>AVERAGE(F55:F66)</f>
        <v>6373.316666666667</v>
      </c>
      <c r="AA66" s="161">
        <f>AVERAGE(G55:G66)</f>
        <v>6041.775000000001</v>
      </c>
      <c r="AB66" s="161">
        <f>AVERAGE(H55:H66)</f>
        <v>6825.858333333334</v>
      </c>
      <c r="AC66" s="161">
        <f>AVERAGE(I55:I66)</f>
        <v>2440.85</v>
      </c>
      <c r="AD66" s="161">
        <f>AVERAGE(J55:J66)</f>
        <v>550.2583333333333</v>
      </c>
      <c r="AE66" s="161"/>
      <c r="AF66" s="161">
        <f>AVERAGE(L55:L66)</f>
        <v>18887.666666666668</v>
      </c>
      <c r="AG66" s="161">
        <f>AVERAGE(M55:M66)</f>
        <v>71920.999999999985</v>
      </c>
      <c r="AH66" s="161">
        <f>AVERAGE(N55:N66)</f>
        <v>14373.1</v>
      </c>
      <c r="AI66" s="161">
        <f>AVERAGE(O55:O66)</f>
        <v>38491.541666666664</v>
      </c>
      <c r="AJ66" s="161">
        <f>AVERAGE(P55:P66)</f>
        <v>8837.008333333333</v>
      </c>
      <c r="AK66" s="161">
        <f>AVERAGE(Q55:Q66)</f>
        <v>31741.350000000006</v>
      </c>
      <c r="AL66" s="161">
        <f>AVERAGE(R55:R66)</f>
        <v>12268.25</v>
      </c>
      <c r="AM66" s="161">
        <f>AVERAGE(S55:S66)</f>
        <v>45861.691666666673</v>
      </c>
      <c r="AN66" s="161">
        <f>AVERAGE(T55:T66)</f>
        <v>2214.783333333333</v>
      </c>
      <c r="AO66" s="161">
        <f>AVERAGE(U55:U66)</f>
        <v>3341.775</v>
      </c>
      <c r="AP66" s="79"/>
      <c r="AQ66" s="79"/>
      <c r="AR66" s="79"/>
      <c r="AS66" s="79"/>
      <c r="AT66" s="79"/>
      <c r="AU66" t="s" s="109">
        <v>164</v>
      </c>
      <c r="AV66" s="165">
        <v>11871</v>
      </c>
      <c r="AW66" s="165">
        <v>44316750</v>
      </c>
      <c r="AX66" s="165">
        <f>AW66/AV66</f>
        <v>3733.194339145818</v>
      </c>
      <c r="AY66" s="162"/>
      <c r="AZ66" s="165">
        <v>5187</v>
      </c>
      <c r="BA66" s="165">
        <v>14589879</v>
      </c>
      <c r="BB66" s="165">
        <f>BA66/AZ66</f>
        <v>2812.777906304222</v>
      </c>
      <c r="BC66" s="162"/>
      <c r="BD66" s="165">
        <v>29021</v>
      </c>
      <c r="BE66" s="165">
        <v>115019417</v>
      </c>
      <c r="BF66" s="165">
        <f>BE66/BD66</f>
        <v>3963.316805072189</v>
      </c>
      <c r="BG66" s="2"/>
      <c r="BH66" s="166">
        <v>45770</v>
      </c>
      <c r="BI66" s="165">
        <v>274062779</v>
      </c>
      <c r="BJ66" s="165">
        <f>BI66/BH66</f>
        <v>5987.825628140704</v>
      </c>
      <c r="BK66" s="2"/>
      <c r="BL66" s="165">
        <v>26666</v>
      </c>
      <c r="BM66" s="165">
        <v>40944739</v>
      </c>
      <c r="BN66" s="165">
        <f>BM66/BL66</f>
        <v>1535.466099152479</v>
      </c>
      <c r="BO66" s="2"/>
      <c r="BP66" s="165">
        <v>1448</v>
      </c>
      <c r="BQ66" s="165">
        <v>13659580</v>
      </c>
      <c r="BR66" s="165">
        <f>BQ66/BP66</f>
        <v>9433.411602209944</v>
      </c>
    </row>
    <row r="67" ht="14.25" customHeight="1">
      <c r="A67" s="79"/>
      <c r="B67" t="s" s="110">
        <v>116</v>
      </c>
      <c r="C67" s="161">
        <v>3040</v>
      </c>
      <c r="D67" s="160">
        <v>484.9</v>
      </c>
      <c r="E67" s="160">
        <v>866</v>
      </c>
      <c r="F67" s="160">
        <v>5439.3</v>
      </c>
      <c r="G67" s="160">
        <v>4863.9</v>
      </c>
      <c r="H67" s="160">
        <v>10903.2</v>
      </c>
      <c r="I67" s="160">
        <v>1355.7</v>
      </c>
      <c r="J67" s="160">
        <v>361.2</v>
      </c>
      <c r="K67" s="161"/>
      <c r="L67" s="161">
        <v>18218</v>
      </c>
      <c r="M67" s="161">
        <v>84986.5</v>
      </c>
      <c r="N67" s="161">
        <v>20827.7</v>
      </c>
      <c r="O67" s="161">
        <v>45971.7</v>
      </c>
      <c r="P67" s="161">
        <v>7127.1</v>
      </c>
      <c r="Q67" s="161">
        <v>28355.5</v>
      </c>
      <c r="R67" s="161">
        <v>13545.7</v>
      </c>
      <c r="S67" s="161">
        <v>45064.2</v>
      </c>
      <c r="T67" s="161">
        <v>1524.3</v>
      </c>
      <c r="U67" s="161">
        <v>1900</v>
      </c>
      <c r="V67" s="79"/>
      <c r="W67" s="161">
        <f>AVERAGE(C56:C67)</f>
        <v>2520.133333333333</v>
      </c>
      <c r="X67" s="161">
        <f>AVERAGE(D56:D67)</f>
        <v>1399.208333333333</v>
      </c>
      <c r="Y67" s="161">
        <f>AVERAGE(E56:E67)</f>
        <v>876.9916666666667</v>
      </c>
      <c r="Z67" s="161">
        <f>AVERAGE(F56:F67)</f>
        <v>6357.133333333334</v>
      </c>
      <c r="AA67" s="161">
        <f>AVERAGE(G56:G67)</f>
        <v>5307.908333333334</v>
      </c>
      <c r="AB67" s="161">
        <f>AVERAGE(H56:H67)</f>
        <v>7038.424999999999</v>
      </c>
      <c r="AC67" s="161">
        <f>AVERAGE(I56:I67)</f>
        <v>2343.891666666667</v>
      </c>
      <c r="AD67" s="161">
        <f>AVERAGE(J56:J67)</f>
        <v>532.1416666666667</v>
      </c>
      <c r="AE67" s="161"/>
      <c r="AF67" s="161">
        <f>AVERAGE(L56:L67)</f>
        <v>18706.925</v>
      </c>
      <c r="AG67" s="161">
        <f>AVERAGE(M56:M67)</f>
        <v>74082.775000000009</v>
      </c>
      <c r="AH67" s="161">
        <f>AVERAGE(N56:N67)</f>
        <v>14922.683333333336</v>
      </c>
      <c r="AI67" s="161">
        <f>AVERAGE(O56:O67)</f>
        <v>40141.375</v>
      </c>
      <c r="AJ67" s="161">
        <f>AVERAGE(P56:P67)</f>
        <v>8853.233333333334</v>
      </c>
      <c r="AK67" s="161">
        <f>AVERAGE(Q56:Q67)</f>
        <v>31407.091666666664</v>
      </c>
      <c r="AL67" s="161">
        <f>AVERAGE(R56:R67)</f>
        <v>12851.6</v>
      </c>
      <c r="AM67" s="161">
        <f>AVERAGE(S56:S67)</f>
        <v>46214.683333333327</v>
      </c>
      <c r="AN67" s="161">
        <f>AVERAGE(T56:T67)</f>
        <v>2233.833333333333</v>
      </c>
      <c r="AO67" s="161">
        <f>AVERAGE(U56:U67)</f>
        <v>3222.608333333333</v>
      </c>
      <c r="AP67" s="79"/>
      <c r="AQ67" s="79"/>
      <c r="AR67" s="79"/>
      <c r="AS67" s="79"/>
      <c r="AT67" s="79"/>
      <c r="AU67" t="s" s="109">
        <v>165</v>
      </c>
      <c r="AV67" s="165">
        <v>10785</v>
      </c>
      <c r="AW67" s="165">
        <v>41314895</v>
      </c>
      <c r="AX67" s="165">
        <f>AW67/AV67</f>
        <v>3830.773759851646</v>
      </c>
      <c r="AY67" s="162"/>
      <c r="AZ67" s="165">
        <v>20678</v>
      </c>
      <c r="BA67" s="165">
        <v>54415201</v>
      </c>
      <c r="BB67" s="165">
        <f>BA67/AZ67</f>
        <v>2631.550488441822</v>
      </c>
      <c r="BC67" s="162"/>
      <c r="BD67" s="165">
        <v>45712</v>
      </c>
      <c r="BE67" s="165">
        <v>167106629</v>
      </c>
      <c r="BF67" s="165">
        <f>BE67/BD67</f>
        <v>3655.640291389569</v>
      </c>
      <c r="BG67" s="2"/>
      <c r="BH67" s="166">
        <v>43918</v>
      </c>
      <c r="BI67" s="165">
        <v>261141500</v>
      </c>
      <c r="BJ67" s="165">
        <f>BI67/BH67</f>
        <v>5946.115487954825</v>
      </c>
      <c r="BK67" s="2"/>
      <c r="BL67" s="165">
        <v>28356</v>
      </c>
      <c r="BM67" s="165">
        <v>46152117</v>
      </c>
      <c r="BN67" s="165">
        <f>BM67/BL67</f>
        <v>1627.596170122725</v>
      </c>
      <c r="BO67" s="2"/>
      <c r="BP67" s="165">
        <v>1524</v>
      </c>
      <c r="BQ67" s="165">
        <v>14815541</v>
      </c>
      <c r="BR67" s="165">
        <f>BQ67/BP67</f>
        <v>9721.483595800524</v>
      </c>
    </row>
    <row r="68" ht="14.25" customHeight="1">
      <c r="A68" s="79">
        <v>2009</v>
      </c>
      <c r="B68" t="s" s="110">
        <v>105</v>
      </c>
      <c r="C68" s="161">
        <v>2725.5</v>
      </c>
      <c r="D68" s="161">
        <v>1354.5</v>
      </c>
      <c r="E68" s="161">
        <v>916.9</v>
      </c>
      <c r="F68" s="161">
        <v>4541.5</v>
      </c>
      <c r="G68" s="161">
        <v>482.5</v>
      </c>
      <c r="H68" s="161">
        <v>4747.7</v>
      </c>
      <c r="I68" s="161">
        <v>2515.7</v>
      </c>
      <c r="J68" s="161">
        <v>489.3</v>
      </c>
      <c r="K68" s="161"/>
      <c r="L68" s="161">
        <v>17875.9</v>
      </c>
      <c r="M68" s="161">
        <v>70201.2</v>
      </c>
      <c r="N68" s="161">
        <v>15146.1</v>
      </c>
      <c r="O68" s="161">
        <v>36835.1</v>
      </c>
      <c r="P68" s="161">
        <v>6193.6</v>
      </c>
      <c r="Q68" s="161">
        <v>26848.3</v>
      </c>
      <c r="R68" s="161">
        <v>6980.1</v>
      </c>
      <c r="S68" s="161">
        <v>35357.9</v>
      </c>
      <c r="T68" s="161">
        <v>1673.5</v>
      </c>
      <c r="U68" s="161">
        <v>2877.5</v>
      </c>
      <c r="V68" s="161"/>
      <c r="W68" s="161">
        <f>AVERAGE(C57:C68)</f>
        <v>2604.825</v>
      </c>
      <c r="X68" s="161">
        <f>AVERAGE(D57:D68)</f>
        <v>1412.641666666666</v>
      </c>
      <c r="Y68" s="161">
        <f>AVERAGE(E57:E68)</f>
        <v>890.6416666666665</v>
      </c>
      <c r="Z68" s="161">
        <f>AVERAGE(F57:F68)</f>
        <v>6284.549999999999</v>
      </c>
      <c r="AA68" s="161">
        <f>AVERAGE(G57:G68)</f>
        <v>5152.175000000001</v>
      </c>
      <c r="AB68" s="161">
        <f>AVERAGE(H57:H68)</f>
        <v>6816.441666666666</v>
      </c>
      <c r="AC68" s="161">
        <f>AVERAGE(I57:I68)</f>
        <v>2369.025</v>
      </c>
      <c r="AD68" s="161">
        <f>AVERAGE(J57:J68)</f>
        <v>546.3166666666667</v>
      </c>
      <c r="AE68" s="161"/>
      <c r="AF68" s="161">
        <f>AVERAGE(L57:L68)</f>
        <v>18483.641666666666</v>
      </c>
      <c r="AG68" s="161">
        <f>AVERAGE(M57:M68)</f>
        <v>73855.474999999991</v>
      </c>
      <c r="AH68" s="161">
        <f>AVERAGE(N57:N68)</f>
        <v>14445.341666666669</v>
      </c>
      <c r="AI68" s="161">
        <f>AVERAGE(O57:O68)</f>
        <v>40482.675</v>
      </c>
      <c r="AJ68" s="161">
        <f>AVERAGE(P57:P68)</f>
        <v>8649.750000000002</v>
      </c>
      <c r="AK68" s="161">
        <f>AVERAGE(Q57:Q68)</f>
        <v>31313.108333333326</v>
      </c>
      <c r="AL68" s="161">
        <f>AVERAGE(R57:R68)</f>
        <v>12602.45</v>
      </c>
      <c r="AM68" s="161">
        <f>AVERAGE(S57:S68)</f>
        <v>45589.391666666663</v>
      </c>
      <c r="AN68" s="161">
        <f>AVERAGE(T57:T68)</f>
        <v>2262.158333333333</v>
      </c>
      <c r="AO68" s="161">
        <f>AVERAGE(U57:U68)</f>
        <v>3211.95</v>
      </c>
      <c r="AP68" s="161"/>
      <c r="AQ68" s="161"/>
      <c r="AR68" s="161"/>
      <c r="AS68" s="161"/>
      <c r="AT68" s="161"/>
      <c r="AU68" t="s" s="109">
        <v>166</v>
      </c>
      <c r="AV68" s="165">
        <v>5591</v>
      </c>
      <c r="AW68" s="165">
        <v>22207539</v>
      </c>
      <c r="AX68" s="165">
        <f>AW68/AV68</f>
        <v>3972.015560722590</v>
      </c>
      <c r="AY68" s="162"/>
      <c r="AZ68" s="165">
        <v>15139</v>
      </c>
      <c r="BA68" s="165">
        <v>35780176</v>
      </c>
      <c r="BB68" s="165">
        <f>BA68/AZ68</f>
        <v>2363.443820595812</v>
      </c>
      <c r="BC68" s="162"/>
      <c r="BD68" s="165">
        <v>36811</v>
      </c>
      <c r="BE68" s="165">
        <v>114717568</v>
      </c>
      <c r="BF68" s="165">
        <f>BE68/BD68</f>
        <v>3116.393686669745</v>
      </c>
      <c r="BG68" s="2"/>
      <c r="BH68" s="166">
        <v>34934</v>
      </c>
      <c r="BI68" s="165">
        <v>202465160</v>
      </c>
      <c r="BJ68" s="165">
        <f>BI68/BH68</f>
        <v>5795.647792981050</v>
      </c>
      <c r="BK68" s="2"/>
      <c r="BL68" s="165">
        <v>26701</v>
      </c>
      <c r="BM68" s="165">
        <v>37496347</v>
      </c>
      <c r="BN68" s="165">
        <f>BM68/BL68</f>
        <v>1404.304969851316</v>
      </c>
      <c r="BO68" s="2"/>
      <c r="BP68" s="165">
        <v>1674</v>
      </c>
      <c r="BQ68" s="165">
        <v>13404120</v>
      </c>
      <c r="BR68" s="165">
        <f>BQ68/BP68</f>
        <v>8007.240143369176</v>
      </c>
    </row>
    <row r="69" ht="14.25" customHeight="1">
      <c r="A69" s="79"/>
      <c r="B69" t="s" s="110">
        <v>106</v>
      </c>
      <c r="C69" s="161">
        <v>2098.3</v>
      </c>
      <c r="D69" s="161">
        <v>1838.7</v>
      </c>
      <c r="E69" s="161">
        <v>830.1</v>
      </c>
      <c r="F69" s="161">
        <v>4764.2</v>
      </c>
      <c r="G69" s="161">
        <v>3679.6</v>
      </c>
      <c r="H69" s="161">
        <v>4402.3</v>
      </c>
      <c r="I69" s="161">
        <v>1237.5</v>
      </c>
      <c r="J69" s="161">
        <v>565.4</v>
      </c>
      <c r="K69" s="161"/>
      <c r="L69" s="161">
        <v>17533.8</v>
      </c>
      <c r="M69" s="161">
        <v>73911.3</v>
      </c>
      <c r="N69" s="161">
        <v>16442</v>
      </c>
      <c r="O69" s="161">
        <v>38286.1</v>
      </c>
      <c r="P69" s="161">
        <v>7924.2</v>
      </c>
      <c r="Q69" s="161">
        <v>28934.5</v>
      </c>
      <c r="R69" s="161">
        <v>12238.1</v>
      </c>
      <c r="S69" s="161">
        <v>39502.9</v>
      </c>
      <c r="T69" s="161">
        <v>1439.6</v>
      </c>
      <c r="U69" s="161">
        <v>2975.4</v>
      </c>
      <c r="V69" s="161"/>
      <c r="W69" s="161">
        <f>AVERAGE(C58:C69)</f>
        <v>2635.975</v>
      </c>
      <c r="X69" s="161">
        <f>AVERAGE(D58:D69)</f>
        <v>1505.933333333333</v>
      </c>
      <c r="Y69" s="161">
        <f>AVERAGE(E58:E69)</f>
        <v>896.9749999999999</v>
      </c>
      <c r="Z69" s="161">
        <f>AVERAGE(F58:F69)</f>
        <v>6202.325000000001</v>
      </c>
      <c r="AA69" s="161">
        <f>AVERAGE(G58:G69)</f>
        <v>4910.175</v>
      </c>
      <c r="AB69" s="161">
        <f>AVERAGE(H58:H69)</f>
        <v>6535.349999999999</v>
      </c>
      <c r="AC69" s="161">
        <f>AVERAGE(I58:I69)</f>
        <v>2258.033333333333</v>
      </c>
      <c r="AD69" s="161">
        <f>AVERAGE(J58:J69)</f>
        <v>557.025</v>
      </c>
      <c r="AE69" s="161"/>
      <c r="AF69" s="161">
        <f>AVERAGE(L58:L69)</f>
        <v>18521.633333333331</v>
      </c>
      <c r="AG69" s="161">
        <f>AVERAGE(M58:M69)</f>
        <v>74677.325</v>
      </c>
      <c r="AH69" s="161">
        <f>AVERAGE(N58:N69)</f>
        <v>14806.225</v>
      </c>
      <c r="AI69" s="161">
        <f>AVERAGE(O58:O69)</f>
        <v>40804.8</v>
      </c>
      <c r="AJ69" s="161">
        <f>AVERAGE(P58:P69)</f>
        <v>8466.366666666667</v>
      </c>
      <c r="AK69" s="161">
        <f>AVERAGE(Q58:Q69)</f>
        <v>31261.325</v>
      </c>
      <c r="AL69" s="161">
        <f>AVERAGE(R58:R69)</f>
        <v>12592.633333333333</v>
      </c>
      <c r="AM69" s="161">
        <f>AVERAGE(S58:S69)</f>
        <v>45005.675</v>
      </c>
      <c r="AN69" s="161">
        <f>AVERAGE(T58:T69)</f>
        <v>2274.308333333333</v>
      </c>
      <c r="AO69" s="161">
        <f>AVERAGE(U58:U69)</f>
        <v>3160.791666666667</v>
      </c>
      <c r="AP69" s="161"/>
      <c r="AQ69" s="161"/>
      <c r="AR69" s="161"/>
      <c r="AS69" s="161"/>
      <c r="AT69" s="161"/>
      <c r="AU69" t="s" s="109">
        <v>167</v>
      </c>
      <c r="AV69" s="165">
        <v>9405</v>
      </c>
      <c r="AW69" s="165">
        <v>30869768</v>
      </c>
      <c r="AX69" s="165">
        <f>AW69/AV69</f>
        <v>3282.271982987772</v>
      </c>
      <c r="AY69" s="162"/>
      <c r="AZ69" s="165">
        <v>16400</v>
      </c>
      <c r="BA69" s="165">
        <v>38649487</v>
      </c>
      <c r="BB69" s="165">
        <f>BA69/AZ69</f>
        <v>2356.676036585366</v>
      </c>
      <c r="BC69" s="162"/>
      <c r="BD69" s="165">
        <v>38215</v>
      </c>
      <c r="BE69" s="165">
        <v>109737525</v>
      </c>
      <c r="BF69" s="165">
        <f>BE69/BD69</f>
        <v>2871.582493785163</v>
      </c>
      <c r="BG69" s="2"/>
      <c r="BH69" s="166">
        <v>38861</v>
      </c>
      <c r="BI69" s="165">
        <v>215788734</v>
      </c>
      <c r="BJ69" s="165">
        <f>BI69/BH69</f>
        <v>5552.835336198245</v>
      </c>
      <c r="BK69" s="2"/>
      <c r="BL69" s="165">
        <v>29087</v>
      </c>
      <c r="BM69" s="165">
        <v>35325402</v>
      </c>
      <c r="BN69" s="165">
        <f>BM69/BL69</f>
        <v>1214.473888678791</v>
      </c>
      <c r="BO69" s="2"/>
      <c r="BP69" s="165">
        <v>1440</v>
      </c>
      <c r="BQ69" s="165">
        <v>10460268</v>
      </c>
      <c r="BR69" s="165">
        <f>BQ69/BP69</f>
        <v>7264.075</v>
      </c>
    </row>
    <row r="70" ht="14.25" customHeight="1">
      <c r="A70" s="79"/>
      <c r="B70" t="s" s="110">
        <v>107</v>
      </c>
      <c r="C70" s="161">
        <v>2525.3</v>
      </c>
      <c r="D70" s="161">
        <v>2188.5</v>
      </c>
      <c r="E70" s="161">
        <v>980.6</v>
      </c>
      <c r="F70" s="161">
        <v>5816.3</v>
      </c>
      <c r="G70" s="161">
        <v>2546.5</v>
      </c>
      <c r="H70" s="161">
        <v>7683.1</v>
      </c>
      <c r="I70" s="161">
        <v>2068.4</v>
      </c>
      <c r="J70" s="161">
        <v>628.9</v>
      </c>
      <c r="K70" s="161"/>
      <c r="L70" s="161">
        <v>17822.9</v>
      </c>
      <c r="M70" s="161">
        <v>74128</v>
      </c>
      <c r="N70" s="161">
        <v>13857.4</v>
      </c>
      <c r="O70" s="161">
        <v>38199</v>
      </c>
      <c r="P70" s="161">
        <v>8274.799999999999</v>
      </c>
      <c r="Q70" s="161">
        <v>32660.1</v>
      </c>
      <c r="R70" s="161">
        <v>13464.7</v>
      </c>
      <c r="S70" s="161">
        <v>47277.1</v>
      </c>
      <c r="T70" s="161">
        <v>2229.3</v>
      </c>
      <c r="U70" s="161">
        <v>2922.5</v>
      </c>
      <c r="V70" s="161"/>
      <c r="W70" s="161">
        <f>AVERAGE(C59:C70)</f>
        <v>2693.55</v>
      </c>
      <c r="X70" s="161">
        <f>AVERAGE(D59:D70)</f>
        <v>1502.658333333334</v>
      </c>
      <c r="Y70" s="161">
        <f>AVERAGE(E59:E70)</f>
        <v>887.7416666666667</v>
      </c>
      <c r="Z70" s="161">
        <f>AVERAGE(F59:F70)</f>
        <v>6207.175</v>
      </c>
      <c r="AA70" s="161">
        <f>AVERAGE(G59:G70)</f>
        <v>4575.224999999999</v>
      </c>
      <c r="AB70" s="161">
        <f>AVERAGE(H59:H70)</f>
        <v>6613.450000000001</v>
      </c>
      <c r="AC70" s="161">
        <f>AVERAGE(I59:I70)</f>
        <v>2243.525</v>
      </c>
      <c r="AD70" s="161">
        <f>AVERAGE(J59:J70)</f>
        <v>540.3249999999999</v>
      </c>
      <c r="AE70" s="161"/>
      <c r="AF70" s="161">
        <f>AVERAGE(L59:L70)</f>
        <v>18596.141666666666</v>
      </c>
      <c r="AG70" s="161">
        <f>AVERAGE(M59:M70)</f>
        <v>75288.741666666669</v>
      </c>
      <c r="AH70" s="161">
        <f>AVERAGE(N59:N70)</f>
        <v>14693.033333333333</v>
      </c>
      <c r="AI70" s="161">
        <f>AVERAGE(O59:O70)</f>
        <v>41215.791666666664</v>
      </c>
      <c r="AJ70" s="161">
        <f>AVERAGE(P59:P70)</f>
        <v>8289.058333333334</v>
      </c>
      <c r="AK70" s="161">
        <f>AVERAGE(Q59:Q70)</f>
        <v>31312.25</v>
      </c>
      <c r="AL70" s="161">
        <f>AVERAGE(R59:R70)</f>
        <v>12765.383333333333</v>
      </c>
      <c r="AM70" s="161">
        <f>AVERAGE(S59:S70)</f>
        <v>45325.533333333333</v>
      </c>
      <c r="AN70" s="161">
        <f>AVERAGE(T59:T70)</f>
        <v>2307.425</v>
      </c>
      <c r="AO70" s="161">
        <f>AVERAGE(U59:U70)</f>
        <v>3149.341666666667</v>
      </c>
      <c r="AP70" s="161"/>
      <c r="AQ70" s="161"/>
      <c r="AR70" s="161"/>
      <c r="AS70" s="161"/>
      <c r="AT70" s="161"/>
      <c r="AU70" t="s" s="109">
        <v>168</v>
      </c>
      <c r="AV70" s="165">
        <v>10277</v>
      </c>
      <c r="AW70" s="165">
        <v>31837680</v>
      </c>
      <c r="AX70" s="165">
        <f>AW70/AV70</f>
        <v>3097.954656028024</v>
      </c>
      <c r="AY70" s="162"/>
      <c r="AZ70" s="165">
        <v>13791</v>
      </c>
      <c r="BA70" s="165">
        <v>29955936</v>
      </c>
      <c r="BB70" s="165">
        <f>BA70/AZ70</f>
        <v>2172.136610833152</v>
      </c>
      <c r="BC70" s="162"/>
      <c r="BD70" s="165">
        <v>38055</v>
      </c>
      <c r="BE70" s="165">
        <v>108088517</v>
      </c>
      <c r="BF70" s="165">
        <f>BE70/BD70</f>
        <v>2840.323663119169</v>
      </c>
      <c r="BG70" s="2"/>
      <c r="BH70" s="166">
        <v>46304</v>
      </c>
      <c r="BI70" s="165">
        <v>253733303</v>
      </c>
      <c r="BJ70" s="165">
        <f>BI70/BH70</f>
        <v>5479.727518140981</v>
      </c>
      <c r="BK70" s="2"/>
      <c r="BL70" s="165">
        <v>32540</v>
      </c>
      <c r="BM70" s="165">
        <v>39201743</v>
      </c>
      <c r="BN70" s="165">
        <f>BM70/BL70</f>
        <v>1204.724738783036</v>
      </c>
      <c r="BO70" s="2"/>
      <c r="BP70" s="165">
        <v>2229</v>
      </c>
      <c r="BQ70" s="165">
        <v>17337003</v>
      </c>
      <c r="BR70" s="165">
        <f>BQ70/BP70</f>
        <v>7777.928667563930</v>
      </c>
    </row>
    <row r="71" ht="14.25" customHeight="1">
      <c r="A71" s="79"/>
      <c r="B71" t="s" s="110">
        <v>108</v>
      </c>
      <c r="C71" s="161">
        <v>2744.2</v>
      </c>
      <c r="D71" s="161">
        <v>2884.1</v>
      </c>
      <c r="E71" s="161">
        <v>1054.1</v>
      </c>
      <c r="F71" s="161">
        <v>7617.1</v>
      </c>
      <c r="G71" s="161">
        <v>1856.4</v>
      </c>
      <c r="H71" s="161">
        <v>6928.3</v>
      </c>
      <c r="I71" s="161">
        <v>2376.4</v>
      </c>
      <c r="J71" s="161">
        <v>558.7</v>
      </c>
      <c r="K71" s="161"/>
      <c r="L71" s="161">
        <v>16859.3</v>
      </c>
      <c r="M71" s="161">
        <v>82512</v>
      </c>
      <c r="N71" s="161">
        <v>15113.7</v>
      </c>
      <c r="O71" s="161">
        <v>42930.1</v>
      </c>
      <c r="P71" s="161">
        <v>8704.9</v>
      </c>
      <c r="Q71" s="161">
        <v>37275.2</v>
      </c>
      <c r="R71" s="161">
        <v>14038.1</v>
      </c>
      <c r="S71" s="161">
        <v>46912.4</v>
      </c>
      <c r="T71" s="161">
        <v>2216.4</v>
      </c>
      <c r="U71" s="161">
        <v>2161.6</v>
      </c>
      <c r="V71" s="161"/>
      <c r="W71" s="161">
        <f>AVERAGE(C60:C71)</f>
        <v>2779.55</v>
      </c>
      <c r="X71" s="161">
        <f>AVERAGE(D60:D71)</f>
        <v>1528.483333333333</v>
      </c>
      <c r="Y71" s="161">
        <f>AVERAGE(E60:E71)</f>
        <v>867.725</v>
      </c>
      <c r="Z71" s="161">
        <f>AVERAGE(F60:F71)</f>
        <v>6258.066666666667</v>
      </c>
      <c r="AA71" s="161">
        <f>AVERAGE(G60:G71)</f>
        <v>3995.316666666667</v>
      </c>
      <c r="AB71" s="161">
        <f>AVERAGE(H60:H71)</f>
        <v>6647.175</v>
      </c>
      <c r="AC71" s="161">
        <f>AVERAGE(I60:I71)</f>
        <v>2319.591666666667</v>
      </c>
      <c r="AD71" s="161">
        <f>AVERAGE(J60:J71)</f>
        <v>528.2499999999999</v>
      </c>
      <c r="AE71" s="161"/>
      <c r="AF71" s="161">
        <f>AVERAGE(L60:L71)</f>
        <v>18389.366666666665</v>
      </c>
      <c r="AG71" s="161">
        <f>AVERAGE(M60:M71)</f>
        <v>75434.941666666666</v>
      </c>
      <c r="AH71" s="161">
        <f>AVERAGE(N60:N71)</f>
        <v>14770.283333333333</v>
      </c>
      <c r="AI71" s="161">
        <f>AVERAGE(O60:O71)</f>
        <v>40866.916666666664</v>
      </c>
      <c r="AJ71" s="161">
        <f>AVERAGE(P60:P71)</f>
        <v>8208.716666666667</v>
      </c>
      <c r="AK71" s="161">
        <f>AVERAGE(Q60:Q71)</f>
        <v>31428.55</v>
      </c>
      <c r="AL71" s="161">
        <f>AVERAGE(R60:R71)</f>
        <v>12965.791666666670</v>
      </c>
      <c r="AM71" s="161">
        <f>AVERAGE(S60:S71)</f>
        <v>45534.600000000006</v>
      </c>
      <c r="AN71" s="161">
        <f>AVERAGE(T60:T71)</f>
        <v>2296.108333333333</v>
      </c>
      <c r="AO71" s="161">
        <f>AVERAGE(U60:U71)</f>
        <v>3075.391666666667</v>
      </c>
      <c r="AP71" s="161"/>
      <c r="AQ71" s="161"/>
      <c r="AR71" s="161"/>
      <c r="AS71" s="161"/>
      <c r="AT71" s="161"/>
      <c r="AU71" t="s" s="109">
        <v>169</v>
      </c>
      <c r="AV71" s="165">
        <v>11373</v>
      </c>
      <c r="AW71" s="165">
        <v>34503149</v>
      </c>
      <c r="AX71" s="165">
        <f>AW71/AV71</f>
        <v>3033.777279521674</v>
      </c>
      <c r="AY71" s="162"/>
      <c r="AZ71" s="165">
        <v>15032</v>
      </c>
      <c r="BA71" s="165">
        <v>31893840</v>
      </c>
      <c r="BB71" s="165">
        <f>BA71/AZ71</f>
        <v>2121.729643427355</v>
      </c>
      <c r="BC71" s="162"/>
      <c r="BD71" s="165">
        <v>42825</v>
      </c>
      <c r="BE71" s="165">
        <v>114458748</v>
      </c>
      <c r="BF71" s="165">
        <f>BE71/BD71</f>
        <v>2672.708651488616</v>
      </c>
      <c r="BG71" s="2"/>
      <c r="BH71" s="166">
        <v>46326</v>
      </c>
      <c r="BI71" s="165">
        <v>252675013</v>
      </c>
      <c r="BJ71" s="165">
        <f>BI71/BH71</f>
        <v>5454.280814229590</v>
      </c>
      <c r="BK71" s="2"/>
      <c r="BL71" s="165">
        <v>37272</v>
      </c>
      <c r="BM71" s="165">
        <v>43543415</v>
      </c>
      <c r="BN71" s="165">
        <f>BM71/BL71</f>
        <v>1168.260758746512</v>
      </c>
      <c r="BO71" s="2"/>
      <c r="BP71" s="165">
        <v>2216</v>
      </c>
      <c r="BQ71" s="165">
        <v>19690783</v>
      </c>
      <c r="BR71" s="165">
        <f>BQ71/BP71</f>
        <v>8885.732400722021</v>
      </c>
    </row>
    <row r="72" ht="14.25" customHeight="1">
      <c r="A72" s="79"/>
      <c r="B72" t="s" s="110">
        <v>109</v>
      </c>
      <c r="C72" s="161">
        <v>2789.3</v>
      </c>
      <c r="D72" s="161">
        <v>1932.9</v>
      </c>
      <c r="E72" s="161">
        <v>846.5</v>
      </c>
      <c r="F72" s="161">
        <v>7315.4</v>
      </c>
      <c r="G72" s="161">
        <v>2786.8</v>
      </c>
      <c r="H72" s="161">
        <v>6462</v>
      </c>
      <c r="I72" s="161">
        <v>2260.4</v>
      </c>
      <c r="J72" s="161">
        <v>433.5</v>
      </c>
      <c r="K72" s="161"/>
      <c r="L72" s="161">
        <v>17029.2</v>
      </c>
      <c r="M72" s="161">
        <v>81281.7</v>
      </c>
      <c r="N72" s="161">
        <v>18692.5</v>
      </c>
      <c r="O72" s="161">
        <v>42298.6</v>
      </c>
      <c r="P72" s="161">
        <v>7920.4</v>
      </c>
      <c r="Q72" s="161">
        <v>40524.3</v>
      </c>
      <c r="R72" s="161">
        <v>14651.8</v>
      </c>
      <c r="S72" s="161">
        <v>44719.3</v>
      </c>
      <c r="T72" s="161">
        <v>2530.6</v>
      </c>
      <c r="U72" s="161">
        <v>2459</v>
      </c>
      <c r="V72" s="161"/>
      <c r="W72" s="161">
        <f>AVERAGE(C61:C72)</f>
        <v>2812.408333333333</v>
      </c>
      <c r="X72" s="161">
        <f>AVERAGE(D61:D72)</f>
        <v>1450.266666666667</v>
      </c>
      <c r="Y72" s="161">
        <f>AVERAGE(E61:E72)</f>
        <v>839.9250000000001</v>
      </c>
      <c r="Z72" s="161">
        <f>AVERAGE(F61:F72)</f>
        <v>6211.016666666666</v>
      </c>
      <c r="AA72" s="161">
        <f>AVERAGE(G61:G72)</f>
        <v>3580.941666666667</v>
      </c>
      <c r="AB72" s="161">
        <f>AVERAGE(H61:H72)</f>
        <v>6577.808333333334</v>
      </c>
      <c r="AC72" s="161">
        <f>AVERAGE(I61:I72)</f>
        <v>2284.391666666667</v>
      </c>
      <c r="AD72" s="161">
        <f>AVERAGE(J61:J72)</f>
        <v>522.7833333333332</v>
      </c>
      <c r="AE72" s="161"/>
      <c r="AF72" s="161">
        <f>AVERAGE(L61:L72)</f>
        <v>18303.891666666666</v>
      </c>
      <c r="AG72" s="161">
        <f>AVERAGE(M61:M72)</f>
        <v>74682.291666666672</v>
      </c>
      <c r="AH72" s="161">
        <f>AVERAGE(N61:N72)</f>
        <v>14774.283333333335</v>
      </c>
      <c r="AI72" s="161">
        <f>AVERAGE(O61:O72)</f>
        <v>40124.725</v>
      </c>
      <c r="AJ72" s="161">
        <f>AVERAGE(P61:P72)</f>
        <v>8112.041666666665</v>
      </c>
      <c r="AK72" s="161">
        <f>AVERAGE(Q61:Q72)</f>
        <v>32102.308333333331</v>
      </c>
      <c r="AL72" s="161">
        <f>AVERAGE(R61:R72)</f>
        <v>12862.216666666665</v>
      </c>
      <c r="AM72" s="161">
        <f>AVERAGE(S61:S72)</f>
        <v>45450.4</v>
      </c>
      <c r="AN72" s="161">
        <f>AVERAGE(T61:T72)</f>
        <v>2265.533333333333</v>
      </c>
      <c r="AO72" s="161">
        <f>AVERAGE(U61:U72)</f>
        <v>2999.558333333333</v>
      </c>
      <c r="AP72" s="161"/>
      <c r="AQ72" s="161"/>
      <c r="AR72" s="161"/>
      <c r="AS72" s="161"/>
      <c r="AT72" s="161"/>
      <c r="AU72" t="s" s="109">
        <v>170</v>
      </c>
      <c r="AV72" s="165">
        <v>11002</v>
      </c>
      <c r="AW72" s="165">
        <v>35733320</v>
      </c>
      <c r="AX72" s="165">
        <f>AW72/AV72</f>
        <v>3247.893110343574</v>
      </c>
      <c r="AY72" s="162"/>
      <c r="AZ72" s="165">
        <v>18401</v>
      </c>
      <c r="BA72" s="165">
        <v>38531214</v>
      </c>
      <c r="BB72" s="165">
        <f>BA72/AZ72</f>
        <v>2093.973914461171</v>
      </c>
      <c r="BC72" s="162"/>
      <c r="BD72" s="165">
        <v>42110</v>
      </c>
      <c r="BE72" s="165">
        <v>117073483</v>
      </c>
      <c r="BF72" s="165">
        <f>BE72/BD72</f>
        <v>2780.182450724294</v>
      </c>
      <c r="BG72" s="2"/>
      <c r="BH72" s="166">
        <v>44000</v>
      </c>
      <c r="BI72" s="165">
        <v>246432036</v>
      </c>
      <c r="BJ72" s="165">
        <f>BI72/BH72</f>
        <v>5600.728090909090</v>
      </c>
      <c r="BK72" s="2"/>
      <c r="BL72" s="165">
        <v>40538</v>
      </c>
      <c r="BM72" s="165">
        <v>48177858</v>
      </c>
      <c r="BN72" s="165">
        <f>BM72/BL72</f>
        <v>1188.461640929498</v>
      </c>
      <c r="BO72" s="2"/>
      <c r="BP72" s="165">
        <v>2531</v>
      </c>
      <c r="BQ72" s="165">
        <v>20579546</v>
      </c>
      <c r="BR72" s="165">
        <f>BQ72/BP72</f>
        <v>8130.994073488740</v>
      </c>
    </row>
    <row r="73" ht="14.25" customHeight="1">
      <c r="A73" s="79"/>
      <c r="B73" t="s" s="110">
        <v>110</v>
      </c>
      <c r="C73" s="161">
        <v>2968.4</v>
      </c>
      <c r="D73" s="161">
        <v>593</v>
      </c>
      <c r="E73" s="161">
        <v>775.9</v>
      </c>
      <c r="F73" s="161">
        <v>6881</v>
      </c>
      <c r="G73" s="161">
        <v>839.2</v>
      </c>
      <c r="H73" s="161">
        <v>10438.9</v>
      </c>
      <c r="I73" s="161">
        <v>3403.8</v>
      </c>
      <c r="J73" s="161">
        <v>498.5</v>
      </c>
      <c r="K73" s="161"/>
      <c r="L73" s="161">
        <v>19175.2</v>
      </c>
      <c r="M73" s="161">
        <v>84882</v>
      </c>
      <c r="N73" s="161">
        <v>20286.8</v>
      </c>
      <c r="O73" s="161">
        <v>46209.3</v>
      </c>
      <c r="P73" s="161">
        <v>9292.9</v>
      </c>
      <c r="Q73" s="161">
        <v>47841.6</v>
      </c>
      <c r="R73" s="161">
        <v>14523.4</v>
      </c>
      <c r="S73" s="161">
        <v>49843.3</v>
      </c>
      <c r="T73" s="161">
        <v>2487.4</v>
      </c>
      <c r="U73" s="161">
        <v>3620.6</v>
      </c>
      <c r="V73" s="161"/>
      <c r="W73" s="161">
        <f>AVERAGE(C62:C73)</f>
        <v>2906.1</v>
      </c>
      <c r="X73" s="161">
        <f>AVERAGE(D62:D73)</f>
        <v>1351.658333333333</v>
      </c>
      <c r="Y73" s="161">
        <f>AVERAGE(E62:E73)</f>
        <v>829.0416666666666</v>
      </c>
      <c r="Z73" s="161">
        <f>AVERAGE(F62:F73)</f>
        <v>6186.650000000001</v>
      </c>
      <c r="AA73" s="161">
        <f>AVERAGE(G62:G73)</f>
        <v>3116.975</v>
      </c>
      <c r="AB73" s="161">
        <f>AVERAGE(H62:H73)</f>
        <v>6867.991666666666</v>
      </c>
      <c r="AC73" s="161">
        <f>AVERAGE(I62:I73)</f>
        <v>2257.758333333334</v>
      </c>
      <c r="AD73" s="161">
        <f>AVERAGE(J62:J73)</f>
        <v>520.2416666666666</v>
      </c>
      <c r="AE73" s="161"/>
      <c r="AF73" s="161">
        <f>AVERAGE(L62:L73)</f>
        <v>18249.075</v>
      </c>
      <c r="AG73" s="161">
        <f>AVERAGE(M62:M73)</f>
        <v>74210.024999999994</v>
      </c>
      <c r="AH73" s="161">
        <f>AVERAGE(N62:N73)</f>
        <v>14768.725</v>
      </c>
      <c r="AI73" s="161">
        <f>AVERAGE(O62:O73)</f>
        <v>39506.383333333324</v>
      </c>
      <c r="AJ73" s="161">
        <f>AVERAGE(P62:P73)</f>
        <v>8188.441666666666</v>
      </c>
      <c r="AK73" s="161">
        <f>AVERAGE(Q62:Q73)</f>
        <v>33465.425</v>
      </c>
      <c r="AL73" s="161">
        <f>AVERAGE(R62:R73)</f>
        <v>12732.683333333334</v>
      </c>
      <c r="AM73" s="161">
        <f>AVERAGE(S62:S73)</f>
        <v>45679.208333333343</v>
      </c>
      <c r="AN73" s="161">
        <f>AVERAGE(T62:T73)</f>
        <v>2237.541666666667</v>
      </c>
      <c r="AO73" s="161">
        <f>AVERAGE(U62:U73)</f>
        <v>2987.55</v>
      </c>
      <c r="AP73" s="161"/>
      <c r="AQ73" s="161"/>
      <c r="AR73" s="161"/>
      <c r="AS73" s="161"/>
      <c r="AT73" s="161"/>
      <c r="AU73" t="s" s="109">
        <v>171</v>
      </c>
      <c r="AV73" s="165">
        <v>10474</v>
      </c>
      <c r="AW73" s="165">
        <v>33694939</v>
      </c>
      <c r="AX73" s="165">
        <f>AW73/AV73</f>
        <v>3217.007733435173</v>
      </c>
      <c r="AY73" s="162"/>
      <c r="AZ73" s="165">
        <v>19958</v>
      </c>
      <c r="BA73" s="165">
        <v>42680464</v>
      </c>
      <c r="BB73" s="165">
        <f>BA73/AZ73</f>
        <v>2138.514079567091</v>
      </c>
      <c r="BC73" s="162"/>
      <c r="BD73" s="165">
        <v>46056</v>
      </c>
      <c r="BE73" s="165">
        <v>135414942</v>
      </c>
      <c r="BF73" s="165">
        <f>BE73/BD73</f>
        <v>2940.223684210526</v>
      </c>
      <c r="BG73" s="2"/>
      <c r="BH73" s="166">
        <v>48854</v>
      </c>
      <c r="BI73" s="165">
        <v>273049841</v>
      </c>
      <c r="BJ73" s="165">
        <f>BI73/BH73</f>
        <v>5589.098968354690</v>
      </c>
      <c r="BK73" s="2"/>
      <c r="BL73" s="165">
        <v>47866</v>
      </c>
      <c r="BM73" s="165">
        <v>53902777</v>
      </c>
      <c r="BN73" s="165">
        <f>BM73/BL73</f>
        <v>1126.118267663895</v>
      </c>
      <c r="BO73" s="2"/>
      <c r="BP73" s="165">
        <v>2487</v>
      </c>
      <c r="BQ73" s="165">
        <v>21336693</v>
      </c>
      <c r="BR73" s="165">
        <f>BQ73/BP73</f>
        <v>8579.289505428227</v>
      </c>
    </row>
    <row r="74" ht="14.25" customHeight="1">
      <c r="A74" s="79"/>
      <c r="B74" t="s" s="110">
        <v>111</v>
      </c>
      <c r="C74" s="161">
        <v>2992.2</v>
      </c>
      <c r="D74" s="161">
        <v>691.8</v>
      </c>
      <c r="E74" s="161">
        <v>631.5</v>
      </c>
      <c r="F74" s="161">
        <v>5887.9</v>
      </c>
      <c r="G74" s="161">
        <v>11206</v>
      </c>
      <c r="H74" s="161">
        <v>5404.1</v>
      </c>
      <c r="I74" s="161">
        <v>3503.4</v>
      </c>
      <c r="J74" s="161">
        <v>320.4</v>
      </c>
      <c r="K74" s="161"/>
      <c r="L74" s="161">
        <v>22835.2</v>
      </c>
      <c r="M74" s="161">
        <v>76312.2</v>
      </c>
      <c r="N74" s="161">
        <v>16628.4</v>
      </c>
      <c r="O74" s="161">
        <v>41714.1</v>
      </c>
      <c r="P74" s="161">
        <v>10535</v>
      </c>
      <c r="Q74" s="161">
        <v>42448.2</v>
      </c>
      <c r="R74" s="161">
        <v>14358.2</v>
      </c>
      <c r="S74" s="161">
        <v>53188.7</v>
      </c>
      <c r="T74" s="161">
        <v>2480.5</v>
      </c>
      <c r="U74" s="161">
        <v>3782.3</v>
      </c>
      <c r="V74" s="161"/>
      <c r="W74" s="161">
        <f>AVERAGE(C63:C74)</f>
        <v>2923.975</v>
      </c>
      <c r="X74" s="161">
        <f>AVERAGE(D63:D74)</f>
        <v>1263.041666666667</v>
      </c>
      <c r="Y74" s="161">
        <f>AVERAGE(E63:E74)</f>
        <v>785.5666666666666</v>
      </c>
      <c r="Z74" s="161">
        <f>AVERAGE(F63:F74)</f>
        <v>5986.125</v>
      </c>
      <c r="AA74" s="161">
        <f>AVERAGE(G63:G74)</f>
        <v>3587.158333333333</v>
      </c>
      <c r="AB74" s="161">
        <f>AVERAGE(H63:H74)</f>
        <v>6822.916666666667</v>
      </c>
      <c r="AC74" s="161">
        <f>AVERAGE(I63:I74)</f>
        <v>2252.133333333334</v>
      </c>
      <c r="AD74" s="161">
        <f>AVERAGE(J63:J74)</f>
        <v>494.7916666666666</v>
      </c>
      <c r="AE74" s="161"/>
      <c r="AF74" s="161">
        <f>AVERAGE(L63:L74)</f>
        <v>18524.408333333336</v>
      </c>
      <c r="AG74" s="161">
        <f>AVERAGE(M63:M74)</f>
        <v>73907.816666666666</v>
      </c>
      <c r="AH74" s="161">
        <f>AVERAGE(N63:N74)</f>
        <v>14772.15</v>
      </c>
      <c r="AI74" s="161">
        <f>AVERAGE(O63:O74)</f>
        <v>39209.683333333327</v>
      </c>
      <c r="AJ74" s="161">
        <f>AVERAGE(P63:P74)</f>
        <v>8376.983333333332</v>
      </c>
      <c r="AK74" s="161">
        <f>AVERAGE(Q63:Q74)</f>
        <v>33941.8</v>
      </c>
      <c r="AL74" s="161">
        <f>AVERAGE(R63:R74)</f>
        <v>12768.5</v>
      </c>
      <c r="AM74" s="161">
        <f>AVERAGE(S63:S74)</f>
        <v>45933.066666666673</v>
      </c>
      <c r="AN74" s="161">
        <f>AVERAGE(T63:T74)</f>
        <v>2215.116666666667</v>
      </c>
      <c r="AO74" s="161">
        <f>AVERAGE(U63:U74)</f>
        <v>2999.816666666667</v>
      </c>
      <c r="AP74" s="161"/>
      <c r="AQ74" s="161"/>
      <c r="AR74" s="161"/>
      <c r="AS74" s="161"/>
      <c r="AT74" s="161"/>
      <c r="AU74" t="s" s="109">
        <v>172</v>
      </c>
      <c r="AV74" s="165">
        <v>11100</v>
      </c>
      <c r="AW74" s="165">
        <v>35288003</v>
      </c>
      <c r="AX74" s="165">
        <f>AW74/AV74</f>
        <v>3179.099369369369</v>
      </c>
      <c r="AY74" s="162"/>
      <c r="AZ74" s="165">
        <v>16519</v>
      </c>
      <c r="BA74" s="165">
        <v>36408697</v>
      </c>
      <c r="BB74" s="165">
        <f>BA74/AZ74</f>
        <v>2204.049700345057</v>
      </c>
      <c r="BC74" s="162"/>
      <c r="BD74" s="165">
        <v>41679</v>
      </c>
      <c r="BE74" s="165">
        <v>121226134</v>
      </c>
      <c r="BF74" s="165">
        <f>BE74/BD74</f>
        <v>2908.566280381007</v>
      </c>
      <c r="BG74" s="2"/>
      <c r="BH74" s="166">
        <v>52322</v>
      </c>
      <c r="BI74" s="165">
        <v>293777601</v>
      </c>
      <c r="BJ74" s="165">
        <f>BI74/BH74</f>
        <v>5614.800676579642</v>
      </c>
      <c r="BK74" s="2"/>
      <c r="BL74" s="165">
        <v>42525</v>
      </c>
      <c r="BM74" s="165">
        <v>49884933</v>
      </c>
      <c r="BN74" s="165">
        <f>BM74/BL74</f>
        <v>1173.073086419753</v>
      </c>
      <c r="BO74" s="2"/>
      <c r="BP74" s="165">
        <v>2480</v>
      </c>
      <c r="BQ74" s="165">
        <v>16956777</v>
      </c>
      <c r="BR74" s="165">
        <f>BQ74/BP74</f>
        <v>6837.410080645162</v>
      </c>
    </row>
    <row r="75" ht="14.25" customHeight="1">
      <c r="A75" s="79"/>
      <c r="B75" t="s" s="110">
        <v>112</v>
      </c>
      <c r="C75" s="161">
        <v>2968.5</v>
      </c>
      <c r="D75" s="161">
        <v>369</v>
      </c>
      <c r="E75" s="161">
        <v>593.4</v>
      </c>
      <c r="F75" s="161">
        <v>4184.4</v>
      </c>
      <c r="G75" s="161">
        <v>6565.4</v>
      </c>
      <c r="H75" s="161">
        <v>5155.5</v>
      </c>
      <c r="I75" s="161">
        <v>3246.1</v>
      </c>
      <c r="J75" s="161">
        <v>486.5</v>
      </c>
      <c r="K75" s="161"/>
      <c r="L75" s="161">
        <v>20021.1</v>
      </c>
      <c r="M75" s="161">
        <v>71408.600000000006</v>
      </c>
      <c r="N75" s="161">
        <v>18390.6</v>
      </c>
      <c r="O75" s="161">
        <v>34677.8</v>
      </c>
      <c r="P75" s="161">
        <v>8649.200000000001</v>
      </c>
      <c r="Q75" s="161">
        <v>37194.6</v>
      </c>
      <c r="R75" s="161">
        <v>12366.3</v>
      </c>
      <c r="S75" s="161">
        <v>46200</v>
      </c>
      <c r="T75" s="161">
        <v>2442</v>
      </c>
      <c r="U75" s="161">
        <v>3500.9</v>
      </c>
      <c r="V75" s="161"/>
      <c r="W75" s="161">
        <f>AVERAGE(C64:C75)</f>
        <v>2919.225</v>
      </c>
      <c r="X75" s="161">
        <f>AVERAGE(D64:D75)</f>
        <v>1208.583333333333</v>
      </c>
      <c r="Y75" s="161">
        <f>AVERAGE(E64:E75)</f>
        <v>785.275</v>
      </c>
      <c r="Z75" s="161">
        <f>AVERAGE(F64:F75)</f>
        <v>5806.75</v>
      </c>
      <c r="AA75" s="161">
        <f>AVERAGE(G64:G75)</f>
        <v>3856.041666666667</v>
      </c>
      <c r="AB75" s="161">
        <f>AVERAGE(H64:H75)</f>
        <v>6841.866666666668</v>
      </c>
      <c r="AC75" s="161">
        <f>AVERAGE(I64:I75)</f>
        <v>2292.833333333333</v>
      </c>
      <c r="AD75" s="161">
        <f>AVERAGE(J64:J75)</f>
        <v>488.225</v>
      </c>
      <c r="AE75" s="161"/>
      <c r="AF75" s="161">
        <f>AVERAGE(L64:L75)</f>
        <v>18380.975</v>
      </c>
      <c r="AG75" s="161">
        <f>AVERAGE(M64:M75)</f>
        <v>74001.466666666660</v>
      </c>
      <c r="AH75" s="161">
        <f>AVERAGE(N64:N75)</f>
        <v>15322.508333333333</v>
      </c>
      <c r="AI75" s="161">
        <f>AVERAGE(O64:O75)</f>
        <v>38839.016666666656</v>
      </c>
      <c r="AJ75" s="161">
        <f>AVERAGE(P64:P75)</f>
        <v>8350.383333333333</v>
      </c>
      <c r="AK75" s="161">
        <f>AVERAGE(Q64:Q75)</f>
        <v>34581.524999999994</v>
      </c>
      <c r="AL75" s="161">
        <f>AVERAGE(R64:R75)</f>
        <v>13033.883333333331</v>
      </c>
      <c r="AM75" s="161">
        <f>AVERAGE(S64:S75)</f>
        <v>46112.916666666664</v>
      </c>
      <c r="AN75" s="161">
        <f>AVERAGE(T64:T75)</f>
        <v>2168.275</v>
      </c>
      <c r="AO75" s="161">
        <f>AVERAGE(U64:U75)</f>
        <v>2928.949999999999</v>
      </c>
      <c r="AP75" s="161"/>
      <c r="AQ75" s="161"/>
      <c r="AR75" s="161"/>
      <c r="AS75" s="161"/>
      <c r="AT75" s="161"/>
      <c r="AU75" t="s" s="109">
        <v>173</v>
      </c>
      <c r="AV75" s="165">
        <v>9528</v>
      </c>
      <c r="AW75" s="165">
        <v>29859722</v>
      </c>
      <c r="AX75" s="165">
        <f>AW75/AV75</f>
        <v>3133.891897565071</v>
      </c>
      <c r="AY75" s="162"/>
      <c r="AZ75" s="165">
        <v>18324</v>
      </c>
      <c r="BA75" s="165">
        <v>39603757</v>
      </c>
      <c r="BB75" s="165">
        <f>BA75/AZ75</f>
        <v>2161.305228116132</v>
      </c>
      <c r="BC75" s="162"/>
      <c r="BD75" s="165">
        <v>34609</v>
      </c>
      <c r="BE75" s="165">
        <v>98655211</v>
      </c>
      <c r="BF75" s="165">
        <f>BE75/BD75</f>
        <v>2850.565199803519</v>
      </c>
      <c r="BG75" s="2"/>
      <c r="BH75" s="166">
        <v>45404</v>
      </c>
      <c r="BI75" s="165">
        <v>259346607</v>
      </c>
      <c r="BJ75" s="165">
        <f>BI75/BH75</f>
        <v>5711.977072504626</v>
      </c>
      <c r="BK75" s="2"/>
      <c r="BL75" s="165">
        <v>37246</v>
      </c>
      <c r="BM75" s="165">
        <v>45325778</v>
      </c>
      <c r="BN75" s="165">
        <f>BM75/BL75</f>
        <v>1216.930086452237</v>
      </c>
      <c r="BO75" s="2"/>
      <c r="BP75" s="165">
        <v>2442</v>
      </c>
      <c r="BQ75" s="165">
        <v>16735758</v>
      </c>
      <c r="BR75" s="165">
        <f>BQ75/BP75</f>
        <v>6853.299754299755</v>
      </c>
    </row>
    <row r="76" ht="14.25" customHeight="1">
      <c r="A76" s="79"/>
      <c r="B76" t="s" s="110">
        <v>113</v>
      </c>
      <c r="C76" s="161">
        <v>2933.7</v>
      </c>
      <c r="D76" s="161">
        <v>1117.5</v>
      </c>
      <c r="E76" s="161">
        <v>681.9</v>
      </c>
      <c r="F76" s="161">
        <v>4548.9</v>
      </c>
      <c r="G76" s="161">
        <v>4584.9</v>
      </c>
      <c r="H76" s="161">
        <v>7799.6</v>
      </c>
      <c r="I76" s="161">
        <v>3234.3</v>
      </c>
      <c r="J76" s="161">
        <v>830.3</v>
      </c>
      <c r="K76" s="161"/>
      <c r="L76" s="161">
        <v>20124</v>
      </c>
      <c r="M76" s="161">
        <v>74886</v>
      </c>
      <c r="N76" s="161">
        <v>22042.9</v>
      </c>
      <c r="O76" s="161">
        <v>36956.7</v>
      </c>
      <c r="P76" s="161">
        <v>8997.9</v>
      </c>
      <c r="Q76" s="161">
        <v>44067</v>
      </c>
      <c r="R76" s="161">
        <v>13558.8</v>
      </c>
      <c r="S76" s="161">
        <v>56702.4</v>
      </c>
      <c r="T76" s="161">
        <v>2756.8</v>
      </c>
      <c r="U76" s="161">
        <v>3563.2</v>
      </c>
      <c r="V76" s="161"/>
      <c r="W76" s="161">
        <f>AVERAGE(C65:C76)</f>
        <v>2870.425</v>
      </c>
      <c r="X76" s="161">
        <f>AVERAGE(D65:D76)</f>
        <v>1279.25</v>
      </c>
      <c r="Y76" s="161">
        <f>AVERAGE(E65:E76)</f>
        <v>780.9166666666665</v>
      </c>
      <c r="Z76" s="161">
        <f>AVERAGE(F65:F76)</f>
        <v>5743.683333333333</v>
      </c>
      <c r="AA76" s="161">
        <f>AVERAGE(G65:G76)</f>
        <v>3942.425000000001</v>
      </c>
      <c r="AB76" s="161">
        <f>AVERAGE(H65:H76)</f>
        <v>7007.958333333335</v>
      </c>
      <c r="AC76" s="161">
        <f>AVERAGE(I65:I76)</f>
        <v>2371.841666666667</v>
      </c>
      <c r="AD76" s="161">
        <f>AVERAGE(J65:J76)</f>
        <v>511.3916666666667</v>
      </c>
      <c r="AE76" s="161"/>
      <c r="AF76" s="161">
        <f>AVERAGE(L65:L76)</f>
        <v>18562.241666666672</v>
      </c>
      <c r="AG76" s="161">
        <f>AVERAGE(M65:M76)</f>
        <v>74256.283333333326</v>
      </c>
      <c r="AH76" s="161">
        <f>AVERAGE(N65:N76)</f>
        <v>16034.691666666666</v>
      </c>
      <c r="AI76" s="161">
        <f>AVERAGE(O65:O76)</f>
        <v>38924.766666666663</v>
      </c>
      <c r="AJ76" s="161">
        <f>AVERAGE(P65:P76)</f>
        <v>8416.15</v>
      </c>
      <c r="AK76" s="161">
        <f>AVERAGE(Q65:Q76)</f>
        <v>35515.483333333330</v>
      </c>
      <c r="AL76" s="161">
        <f>AVERAGE(R65:R76)</f>
        <v>13231.766666666665</v>
      </c>
      <c r="AM76" s="161">
        <f>AVERAGE(S65:S76)</f>
        <v>46799.491666666669</v>
      </c>
      <c r="AN76" s="161">
        <f>AVERAGE(T65:T76)</f>
        <v>2161.941666666667</v>
      </c>
      <c r="AO76" s="161">
        <f>AVERAGE(U65:U76)</f>
        <v>2972.475</v>
      </c>
      <c r="AP76" s="161"/>
      <c r="AQ76" s="161"/>
      <c r="AR76" s="161"/>
      <c r="AS76" s="161"/>
      <c r="AT76" s="161"/>
      <c r="AU76" t="s" s="109">
        <v>174</v>
      </c>
      <c r="AV76" s="165">
        <v>9988</v>
      </c>
      <c r="AW76" s="165">
        <v>32915670</v>
      </c>
      <c r="AX76" s="165">
        <f>AW76/AV76</f>
        <v>3295.521625951141</v>
      </c>
      <c r="AY76" s="167"/>
      <c r="AZ76" s="165">
        <v>21789</v>
      </c>
      <c r="BA76" s="165">
        <v>48704330</v>
      </c>
      <c r="BB76" s="165">
        <f>BA76/AZ76</f>
        <v>2235.271467254119</v>
      </c>
      <c r="BC76" s="167"/>
      <c r="BD76" s="165">
        <v>36846</v>
      </c>
      <c r="BE76" s="165">
        <v>109357814</v>
      </c>
      <c r="BF76" s="165">
        <f>BE76/BD76</f>
        <v>2967.969766053303</v>
      </c>
      <c r="BG76" s="2"/>
      <c r="BH76" s="166">
        <v>56051</v>
      </c>
      <c r="BI76" s="165">
        <v>325444096</v>
      </c>
      <c r="BJ76" s="165">
        <f>BI76/BH76</f>
        <v>5806.213912329842</v>
      </c>
      <c r="BK76" s="2"/>
      <c r="BL76" s="165">
        <v>44300</v>
      </c>
      <c r="BM76" s="165">
        <v>56187310</v>
      </c>
      <c r="BN76" s="165">
        <f>BM76/BL76</f>
        <v>1268.336568848758</v>
      </c>
      <c r="BO76" s="2"/>
      <c r="BP76" s="165">
        <v>2757</v>
      </c>
      <c r="BQ76" s="165">
        <v>18289118</v>
      </c>
      <c r="BR76" s="165">
        <f>BQ76/BP76</f>
        <v>6633.702575262967</v>
      </c>
    </row>
    <row r="77" ht="14.25" customHeight="1">
      <c r="A77" s="79"/>
      <c r="B77" t="s" s="110">
        <v>114</v>
      </c>
      <c r="C77" s="161">
        <v>3108.5</v>
      </c>
      <c r="D77" s="161">
        <v>626.2</v>
      </c>
      <c r="E77" s="161">
        <v>538.9</v>
      </c>
      <c r="F77" s="161">
        <v>5377.1</v>
      </c>
      <c r="G77" s="161">
        <v>3106.9</v>
      </c>
      <c r="H77" s="161">
        <v>7427.5</v>
      </c>
      <c r="I77" s="161">
        <v>1615</v>
      </c>
      <c r="J77" s="161">
        <v>569.6</v>
      </c>
      <c r="K77" s="161"/>
      <c r="L77" s="161">
        <v>19484.4</v>
      </c>
      <c r="M77" s="161">
        <v>73924.3</v>
      </c>
      <c r="N77" s="161">
        <v>20943</v>
      </c>
      <c r="O77" s="161">
        <v>33319.7</v>
      </c>
      <c r="P77" s="161">
        <v>8681.700000000001</v>
      </c>
      <c r="Q77" s="161">
        <v>38910.6</v>
      </c>
      <c r="R77" s="161">
        <v>11768.3</v>
      </c>
      <c r="S77" s="161">
        <v>55494</v>
      </c>
      <c r="T77" s="161">
        <v>2550.5</v>
      </c>
      <c r="U77" s="161">
        <v>3630.2</v>
      </c>
      <c r="V77" s="161"/>
      <c r="W77" s="161">
        <f>AVERAGE(C66:C77)</f>
        <v>2788.825</v>
      </c>
      <c r="X77" s="161">
        <f>AVERAGE(D66:D77)</f>
        <v>1207.616666666667</v>
      </c>
      <c r="Y77" s="161">
        <f>AVERAGE(E66:E77)</f>
        <v>771.9416666666666</v>
      </c>
      <c r="Z77" s="161">
        <f>AVERAGE(F66:F77)</f>
        <v>5638.483333333334</v>
      </c>
      <c r="AA77" s="161">
        <f>AVERAGE(G66:G77)</f>
        <v>3773.883333333334</v>
      </c>
      <c r="AB77" s="161">
        <f>AVERAGE(H66:H77)</f>
        <v>7164.400000000001</v>
      </c>
      <c r="AC77" s="161">
        <f>AVERAGE(I66:I77)</f>
        <v>2377.883333333333</v>
      </c>
      <c r="AD77" s="161">
        <f>AVERAGE(J66:J77)</f>
        <v>522.8583333333333</v>
      </c>
      <c r="AE77" s="161"/>
      <c r="AF77" s="161">
        <f>AVERAGE(L66:L77)</f>
        <v>18675.758333333335</v>
      </c>
      <c r="AG77" s="161">
        <f>AVERAGE(M66:M77)</f>
        <v>75169.633333333331</v>
      </c>
      <c r="AH77" s="161">
        <f>AVERAGE(N66:N77)</f>
        <v>16970.066666666666</v>
      </c>
      <c r="AI77" s="161">
        <f>AVERAGE(O66:O77)</f>
        <v>38884.741666666661</v>
      </c>
      <c r="AJ77" s="161">
        <f>AVERAGE(P66:P77)</f>
        <v>8428.491666666667</v>
      </c>
      <c r="AK77" s="161">
        <f>AVERAGE(Q66:Q77)</f>
        <v>35977.124999999993</v>
      </c>
      <c r="AL77" s="161">
        <f>AVERAGE(R66:R77)</f>
        <v>13028.441666666666</v>
      </c>
      <c r="AM77" s="161">
        <f>AVERAGE(S66:S77)</f>
        <v>47226.266666666663</v>
      </c>
      <c r="AN77" s="161">
        <f>AVERAGE(T66:T77)</f>
        <v>2148.283333333333</v>
      </c>
      <c r="AO77" s="161">
        <f>AVERAGE(U66:U77)</f>
        <v>2964.141666666666</v>
      </c>
      <c r="AP77" s="161"/>
      <c r="AQ77" s="161"/>
      <c r="AR77" s="161"/>
      <c r="AS77" s="161"/>
      <c r="AT77" s="161"/>
      <c r="AU77" t="s" s="109">
        <v>175</v>
      </c>
      <c r="AV77" s="165">
        <v>8662</v>
      </c>
      <c r="AW77" s="165">
        <v>31907894</v>
      </c>
      <c r="AX77" s="165">
        <f>AW77/AV77</f>
        <v>3683.663588085893</v>
      </c>
      <c r="AY77" s="167"/>
      <c r="AZ77" s="165">
        <v>20615</v>
      </c>
      <c r="BA77" s="165">
        <v>50884183</v>
      </c>
      <c r="BB77" s="165">
        <f>BA77/AZ77</f>
        <v>2468.308658743633</v>
      </c>
      <c r="BC77" s="167"/>
      <c r="BD77" s="165">
        <v>33154</v>
      </c>
      <c r="BE77" s="165">
        <v>103737396</v>
      </c>
      <c r="BF77" s="165">
        <f>BE77/BD77</f>
        <v>3128.955661458648</v>
      </c>
      <c r="BG77" s="2"/>
      <c r="BH77" s="166">
        <v>55044</v>
      </c>
      <c r="BI77" s="165">
        <v>324925170</v>
      </c>
      <c r="BJ77" s="165">
        <f>BI77/BH77</f>
        <v>5903.007957270547</v>
      </c>
      <c r="BK77" s="2"/>
      <c r="BL77" s="165">
        <v>39086</v>
      </c>
      <c r="BM77" s="165">
        <v>54599927</v>
      </c>
      <c r="BN77" s="165">
        <f>BM77/BL77</f>
        <v>1396.917745484317</v>
      </c>
      <c r="BO77" s="2"/>
      <c r="BP77" s="165">
        <v>2550</v>
      </c>
      <c r="BQ77" s="165">
        <v>17481829</v>
      </c>
      <c r="BR77" s="165">
        <f>BQ77/BP77</f>
        <v>6855.619215686274</v>
      </c>
    </row>
    <row r="78" ht="14.25" customHeight="1">
      <c r="A78" s="79"/>
      <c r="B78" t="s" s="110">
        <v>115</v>
      </c>
      <c r="C78" s="161">
        <v>3080.4</v>
      </c>
      <c r="D78" s="161">
        <v>667.5</v>
      </c>
      <c r="E78" s="161">
        <v>603.8</v>
      </c>
      <c r="F78" s="161">
        <v>3944.3</v>
      </c>
      <c r="G78" s="161">
        <v>11989.5</v>
      </c>
      <c r="H78" s="161">
        <v>7263.7</v>
      </c>
      <c r="I78" s="161">
        <v>1921.8</v>
      </c>
      <c r="J78" s="161">
        <v>592.2</v>
      </c>
      <c r="K78" s="161"/>
      <c r="L78" s="161">
        <v>21153</v>
      </c>
      <c r="M78" s="161">
        <v>74479.8</v>
      </c>
      <c r="N78" s="161">
        <v>26167.2</v>
      </c>
      <c r="O78" s="161">
        <v>30736.8</v>
      </c>
      <c r="P78" s="161">
        <v>9983.6</v>
      </c>
      <c r="Q78" s="161">
        <v>33383.9</v>
      </c>
      <c r="R78" s="161">
        <v>10391.2</v>
      </c>
      <c r="S78" s="161">
        <v>53858.8</v>
      </c>
      <c r="T78" s="161">
        <v>1802.2</v>
      </c>
      <c r="U78" s="161">
        <v>2948.9</v>
      </c>
      <c r="V78" s="161"/>
      <c r="W78" s="161">
        <f>AVERAGE(C67:C78)</f>
        <v>2831.191666666667</v>
      </c>
      <c r="X78" s="161">
        <f>AVERAGE(D67:D78)</f>
        <v>1229.05</v>
      </c>
      <c r="Y78" s="161">
        <f>AVERAGE(E67:E78)</f>
        <v>776.6333333333332</v>
      </c>
      <c r="Z78" s="161">
        <f>AVERAGE(F67:F78)</f>
        <v>5526.450000000001</v>
      </c>
      <c r="AA78" s="161">
        <f>AVERAGE(G67:G78)</f>
        <v>4542.3</v>
      </c>
      <c r="AB78" s="161">
        <f>AVERAGE(H67:H78)</f>
        <v>7051.325000000001</v>
      </c>
      <c r="AC78" s="161">
        <f>AVERAGE(I67:I78)</f>
        <v>2394.875</v>
      </c>
      <c r="AD78" s="161">
        <f>AVERAGE(J67:J78)</f>
        <v>527.875</v>
      </c>
      <c r="AE78" s="161"/>
      <c r="AF78" s="161">
        <f>AVERAGE(L67:L78)</f>
        <v>19011</v>
      </c>
      <c r="AG78" s="161">
        <f>AVERAGE(M67:M78)</f>
        <v>76909.466666666660</v>
      </c>
      <c r="AH78" s="161">
        <f>AVERAGE(N67:N78)</f>
        <v>18711.525</v>
      </c>
      <c r="AI78" s="161">
        <f>AVERAGE(O67:O78)</f>
        <v>39011.25</v>
      </c>
      <c r="AJ78" s="161">
        <f>AVERAGE(P67:P78)</f>
        <v>8523.775</v>
      </c>
      <c r="AK78" s="161">
        <f>AVERAGE(Q67:Q78)</f>
        <v>36536.983333333330</v>
      </c>
      <c r="AL78" s="161">
        <f>AVERAGE(R67:R78)</f>
        <v>12657.058333333334</v>
      </c>
      <c r="AM78" s="161">
        <f>AVERAGE(S67:S78)</f>
        <v>47843.416666666664</v>
      </c>
      <c r="AN78" s="161">
        <f>AVERAGE(T67:T78)</f>
        <v>2177.758333333333</v>
      </c>
      <c r="AO78" s="161">
        <f>AVERAGE(U67:U78)</f>
        <v>3028.508333333333</v>
      </c>
      <c r="AP78" s="161"/>
      <c r="AQ78" s="161"/>
      <c r="AR78" s="161"/>
      <c r="AS78" s="161"/>
      <c r="AT78" s="161"/>
      <c r="AU78" t="s" s="109">
        <v>176</v>
      </c>
      <c r="AV78" s="165">
        <v>7773</v>
      </c>
      <c r="AW78" s="165">
        <v>31241294</v>
      </c>
      <c r="AX78" s="165">
        <f>AW78/AV78</f>
        <v>4019.206741283931</v>
      </c>
      <c r="AY78" s="167"/>
      <c r="AZ78" s="165">
        <v>25847</v>
      </c>
      <c r="BA78" s="165">
        <v>66831550</v>
      </c>
      <c r="BB78" s="165">
        <f>BA78/AZ78</f>
        <v>2585.659844469377</v>
      </c>
      <c r="BC78" s="167"/>
      <c r="BD78" s="165">
        <v>30569</v>
      </c>
      <c r="BE78" s="165">
        <v>104045287</v>
      </c>
      <c r="BF78" s="165">
        <f>BE78/BD78</f>
        <v>3403.620890444568</v>
      </c>
      <c r="BG78" s="2"/>
      <c r="BH78" s="166">
        <v>53064</v>
      </c>
      <c r="BI78" s="165">
        <v>336786389</v>
      </c>
      <c r="BJ78" s="165">
        <f>BI78/BH78</f>
        <v>6346.796114126338</v>
      </c>
      <c r="BK78" s="2"/>
      <c r="BL78" s="165">
        <v>33688</v>
      </c>
      <c r="BM78" s="165">
        <v>52518379</v>
      </c>
      <c r="BN78" s="165">
        <f>BM78/BL78</f>
        <v>1558.963993113275</v>
      </c>
      <c r="BO78" s="2"/>
      <c r="BP78" s="165">
        <v>1802</v>
      </c>
      <c r="BQ78" s="165">
        <v>13145204</v>
      </c>
      <c r="BR78" s="165">
        <f>BQ78/BP78</f>
        <v>7294.785793562708</v>
      </c>
    </row>
    <row r="79" ht="14.25" customHeight="1">
      <c r="A79" s="79"/>
      <c r="B79" t="s" s="110">
        <v>116</v>
      </c>
      <c r="C79" s="161">
        <v>2738.3</v>
      </c>
      <c r="D79" s="161">
        <v>701.1</v>
      </c>
      <c r="E79" s="161">
        <v>658.7</v>
      </c>
      <c r="F79" s="161">
        <v>4458.2</v>
      </c>
      <c r="G79" s="161">
        <v>12515.5</v>
      </c>
      <c r="H79" s="161">
        <v>9964.1</v>
      </c>
      <c r="I79" s="161">
        <v>2670.8</v>
      </c>
      <c r="J79" s="161">
        <v>353.5</v>
      </c>
      <c r="K79" s="161"/>
      <c r="L79" s="161">
        <v>20802.2</v>
      </c>
      <c r="M79" s="161">
        <v>82134.100000000006</v>
      </c>
      <c r="N79" s="161">
        <v>27211.8</v>
      </c>
      <c r="O79" s="161">
        <v>33340.5</v>
      </c>
      <c r="P79" s="161">
        <v>8273.799999999999</v>
      </c>
      <c r="Q79" s="161">
        <v>39799.4</v>
      </c>
      <c r="R79" s="161">
        <v>11048.4</v>
      </c>
      <c r="S79" s="161">
        <v>48844.8</v>
      </c>
      <c r="T79" s="161">
        <v>1922.7</v>
      </c>
      <c r="U79" s="161">
        <v>4315.7</v>
      </c>
      <c r="V79" s="161"/>
      <c r="W79" s="161">
        <f>AVERAGE(C68:C79)</f>
        <v>2806.05</v>
      </c>
      <c r="X79" s="161">
        <f>AVERAGE(D68:D79)</f>
        <v>1247.066666666667</v>
      </c>
      <c r="Y79" s="161">
        <f>AVERAGE(E68:E79)</f>
        <v>759.3583333333332</v>
      </c>
      <c r="Z79" s="161">
        <f>AVERAGE(F68:F79)</f>
        <v>5444.691666666667</v>
      </c>
      <c r="AA79" s="161">
        <f>AVERAGE(G68:G79)</f>
        <v>5179.933333333333</v>
      </c>
      <c r="AB79" s="161">
        <f>AVERAGE(H68:H79)</f>
        <v>6973.066666666667</v>
      </c>
      <c r="AC79" s="161">
        <f>AVERAGE(I68:I79)</f>
        <v>2504.466666666667</v>
      </c>
      <c r="AD79" s="161">
        <f>AVERAGE(J68:J79)</f>
        <v>527.2333333333333</v>
      </c>
      <c r="AE79" s="161"/>
      <c r="AF79" s="161">
        <f>AVERAGE(L68:L79)</f>
        <v>19226.35</v>
      </c>
      <c r="AG79" s="161">
        <f>AVERAGE(M68:M79)</f>
        <v>76671.766666666677</v>
      </c>
      <c r="AH79" s="161">
        <f>AVERAGE(N68:N79)</f>
        <v>19243.533333333333</v>
      </c>
      <c r="AI79" s="161">
        <f>AVERAGE(O68:O79)</f>
        <v>37958.65</v>
      </c>
      <c r="AJ79" s="161">
        <f>AVERAGE(P68:P79)</f>
        <v>8619.333333333334</v>
      </c>
      <c r="AK79" s="161">
        <f>AVERAGE(Q68:Q79)</f>
        <v>37490.641666666670</v>
      </c>
      <c r="AL79" s="161">
        <f>AVERAGE(R68:R79)</f>
        <v>12448.95</v>
      </c>
      <c r="AM79" s="161">
        <f>AVERAGE(S68:S79)</f>
        <v>48158.466666666674</v>
      </c>
      <c r="AN79" s="161">
        <f>AVERAGE(T68:T79)</f>
        <v>2210.958333333333</v>
      </c>
      <c r="AO79" s="161">
        <f>AVERAGE(U68:U79)</f>
        <v>3229.816666666666</v>
      </c>
      <c r="AP79" s="161"/>
      <c r="AQ79" s="161"/>
      <c r="AR79" s="161"/>
      <c r="AS79" s="161"/>
      <c r="AT79" s="161"/>
      <c r="AU79" t="s" s="109">
        <v>177</v>
      </c>
      <c r="AV79" s="165">
        <v>8441</v>
      </c>
      <c r="AW79" s="165">
        <v>33925348</v>
      </c>
      <c r="AX79" s="165">
        <f>AW79/AV79</f>
        <v>4019.114796825021</v>
      </c>
      <c r="AY79" s="167"/>
      <c r="AZ79" s="165">
        <v>27062</v>
      </c>
      <c r="BA79" s="165">
        <v>75976549</v>
      </c>
      <c r="BB79" s="165">
        <f>BA79/AZ79</f>
        <v>2807.499408765058</v>
      </c>
      <c r="BC79" s="167"/>
      <c r="BD79" s="165">
        <v>33181</v>
      </c>
      <c r="BE79" s="165">
        <v>114789098</v>
      </c>
      <c r="BF79" s="165">
        <f>BE79/BD79</f>
        <v>3459.482776287634</v>
      </c>
      <c r="BG79" s="2"/>
      <c r="BH79" s="166">
        <v>47780</v>
      </c>
      <c r="BI79" s="165">
        <v>293216420</v>
      </c>
      <c r="BJ79" s="165">
        <f>BI79/BH79</f>
        <v>6136.802427794056</v>
      </c>
      <c r="BK79" s="2"/>
      <c r="BL79" s="165">
        <v>39894</v>
      </c>
      <c r="BM79" s="165">
        <v>64298507</v>
      </c>
      <c r="BN79" s="165">
        <f>BM79/BL79</f>
        <v>1611.733769489146</v>
      </c>
      <c r="BO79" s="2"/>
      <c r="BP79" s="165">
        <v>1923</v>
      </c>
      <c r="BQ79" s="165">
        <v>13554490</v>
      </c>
      <c r="BR79" s="165">
        <f>BQ79/BP79</f>
        <v>7048.616744669786</v>
      </c>
    </row>
    <row r="80" ht="14.25" customHeight="1">
      <c r="A80" s="79">
        <v>2010</v>
      </c>
      <c r="B80" t="s" s="110">
        <v>105</v>
      </c>
      <c r="C80" s="161">
        <v>2211.9</v>
      </c>
      <c r="D80" s="161">
        <v>337.5</v>
      </c>
      <c r="E80" s="161">
        <v>907.8</v>
      </c>
      <c r="F80" s="161">
        <v>4183.1</v>
      </c>
      <c r="G80" s="161">
        <v>1355</v>
      </c>
      <c r="H80" s="161">
        <v>5369.4</v>
      </c>
      <c r="I80" s="161">
        <v>1268.1</v>
      </c>
      <c r="J80" s="161">
        <v>667.8</v>
      </c>
      <c r="K80" s="161"/>
      <c r="L80" s="161">
        <v>21469.7</v>
      </c>
      <c r="M80" s="161">
        <v>91486.399999999994</v>
      </c>
      <c r="N80" s="161">
        <v>31929.7</v>
      </c>
      <c r="O80" s="161">
        <v>40079.6</v>
      </c>
      <c r="P80" s="161">
        <v>8526.5</v>
      </c>
      <c r="Q80" s="161">
        <v>30979.5</v>
      </c>
      <c r="R80" s="161">
        <v>12844</v>
      </c>
      <c r="S80" s="161">
        <v>43462.4</v>
      </c>
      <c r="T80" s="161">
        <v>1913.9</v>
      </c>
      <c r="U80" s="161">
        <v>1936</v>
      </c>
      <c r="V80" s="161"/>
      <c r="W80" s="161">
        <f>AVERAGE(C69:C80)</f>
        <v>2763.25</v>
      </c>
      <c r="X80" s="161">
        <f>AVERAGE(D69:D80)</f>
        <v>1162.316666666667</v>
      </c>
      <c r="Y80" s="161">
        <f>AVERAGE(E69:E80)</f>
        <v>758.5999999999999</v>
      </c>
      <c r="Z80" s="161">
        <f>AVERAGE(F69:F80)</f>
        <v>5414.825</v>
      </c>
      <c r="AA80" s="161">
        <f>AVERAGE(G69:G80)</f>
        <v>5252.641666666667</v>
      </c>
      <c r="AB80" s="161">
        <f>AVERAGE(H69:H80)</f>
        <v>7024.875</v>
      </c>
      <c r="AC80" s="161">
        <f>AVERAGE(I69:I80)</f>
        <v>2400.5</v>
      </c>
      <c r="AD80" s="161">
        <f>AVERAGE(J69:J80)</f>
        <v>542.1083333333333</v>
      </c>
      <c r="AE80" s="161"/>
      <c r="AF80" s="161">
        <f>AVERAGE(L69:L80)</f>
        <v>19525.833333333332</v>
      </c>
      <c r="AG80" s="161">
        <f>AVERAGE(M69:M80)</f>
        <v>78445.533333333340</v>
      </c>
      <c r="AH80" s="161">
        <f>AVERAGE(N69:N80)</f>
        <v>20642.166666666668</v>
      </c>
      <c r="AI80" s="161">
        <f>AVERAGE(O69:O80)</f>
        <v>38229.025</v>
      </c>
      <c r="AJ80" s="161">
        <f>AVERAGE(P69:P80)</f>
        <v>8813.741666666667</v>
      </c>
      <c r="AK80" s="161">
        <f>AVERAGE(Q69:Q80)</f>
        <v>37834.908333333333</v>
      </c>
      <c r="AL80" s="161">
        <f>AVERAGE(R69:R80)</f>
        <v>12937.608333333332</v>
      </c>
      <c r="AM80" s="161">
        <f>AVERAGE(S69:S80)</f>
        <v>48833.841666666674</v>
      </c>
      <c r="AN80" s="161">
        <f>AVERAGE(T69:T80)</f>
        <v>2230.991666666667</v>
      </c>
      <c r="AO80" s="161">
        <f>AVERAGE(U69:U80)</f>
        <v>3151.358333333334</v>
      </c>
      <c r="AP80" s="161"/>
      <c r="AQ80" s="161"/>
      <c r="AR80" s="161"/>
      <c r="AS80" s="161"/>
      <c r="AT80" s="161"/>
      <c r="AU80" t="s" s="109">
        <v>178</v>
      </c>
      <c r="AV80" s="165">
        <v>10282</v>
      </c>
      <c r="AW80" s="165">
        <v>42994571</v>
      </c>
      <c r="AX80" s="165">
        <f>AW80/AV80</f>
        <v>4181.537735849057</v>
      </c>
      <c r="AY80" s="167"/>
      <c r="AZ80" s="165">
        <v>31925</v>
      </c>
      <c r="BA80" s="165">
        <v>94432218</v>
      </c>
      <c r="BB80" s="165">
        <f>BA80/AZ80</f>
        <v>2957.939483163665</v>
      </c>
      <c r="BC80" s="167"/>
      <c r="BD80" s="165">
        <v>40139</v>
      </c>
      <c r="BE80" s="165">
        <v>146261152</v>
      </c>
      <c r="BF80" s="165">
        <f>BE80/BD80</f>
        <v>3643.866364383766</v>
      </c>
      <c r="BG80" s="2"/>
      <c r="BH80" s="166">
        <v>43301</v>
      </c>
      <c r="BI80" s="165">
        <v>256334084</v>
      </c>
      <c r="BJ80" s="165">
        <f>BI80/BH80</f>
        <v>5919.819034202444</v>
      </c>
      <c r="BK80" s="2"/>
      <c r="BL80" s="165">
        <v>31127</v>
      </c>
      <c r="BM80" s="165">
        <v>49955266</v>
      </c>
      <c r="BN80" s="165">
        <f>BM80/BL80</f>
        <v>1604.885340700999</v>
      </c>
      <c r="BO80" s="2"/>
      <c r="BP80" s="165">
        <v>1914</v>
      </c>
      <c r="BQ80" s="165">
        <v>14457321</v>
      </c>
      <c r="BR80" s="165">
        <f>BQ80/BP80</f>
        <v>7553.459247648902</v>
      </c>
    </row>
    <row r="81" ht="14.25" customHeight="1">
      <c r="A81" s="79"/>
      <c r="B81" t="s" s="110">
        <v>106</v>
      </c>
      <c r="C81" s="161">
        <v>2691.1</v>
      </c>
      <c r="D81" s="161">
        <v>278.7</v>
      </c>
      <c r="E81" s="161">
        <v>560.7</v>
      </c>
      <c r="F81" s="161">
        <v>4849.7</v>
      </c>
      <c r="G81" s="161">
        <v>3266.9</v>
      </c>
      <c r="H81" s="161">
        <v>5559.6</v>
      </c>
      <c r="I81" s="161">
        <v>2429.9</v>
      </c>
      <c r="J81" s="161">
        <v>717.4</v>
      </c>
      <c r="K81" s="161"/>
      <c r="L81" s="161">
        <v>22819.1</v>
      </c>
      <c r="M81" s="161">
        <v>90116.3</v>
      </c>
      <c r="N81" s="161">
        <v>33085.7</v>
      </c>
      <c r="O81" s="161">
        <v>38671.9</v>
      </c>
      <c r="P81" s="161">
        <v>9178.799999999999</v>
      </c>
      <c r="Q81" s="161">
        <v>28312.6</v>
      </c>
      <c r="R81" s="161">
        <v>12322</v>
      </c>
      <c r="S81" s="161">
        <v>46880.3</v>
      </c>
      <c r="T81" s="161">
        <v>1703.7</v>
      </c>
      <c r="U81" s="161">
        <v>1850.3</v>
      </c>
      <c r="V81" s="161"/>
      <c r="W81" s="161">
        <f>AVERAGE(C70:C81)</f>
        <v>2812.65</v>
      </c>
      <c r="X81" s="161">
        <f>AVERAGE(D70:D81)</f>
        <v>1032.316666666667</v>
      </c>
      <c r="Y81" s="161">
        <f>AVERAGE(E70:E81)</f>
        <v>736.15</v>
      </c>
      <c r="Z81" s="161">
        <f>AVERAGE(F70:F81)</f>
        <v>5421.95</v>
      </c>
      <c r="AA81" s="161">
        <f>AVERAGE(G70:G81)</f>
        <v>5218.250000000001</v>
      </c>
      <c r="AB81" s="161">
        <f>AVERAGE(H70:H81)</f>
        <v>7121.316666666667</v>
      </c>
      <c r="AC81" s="161">
        <f>AVERAGE(I70:I81)</f>
        <v>2499.866666666666</v>
      </c>
      <c r="AD81" s="161">
        <f>AVERAGE(J70:J81)</f>
        <v>554.775</v>
      </c>
      <c r="AE81" s="161"/>
      <c r="AF81" s="161">
        <f>AVERAGE(L70:L81)</f>
        <v>19966.275</v>
      </c>
      <c r="AG81" s="161">
        <f>AVERAGE(M70:M81)</f>
        <v>79795.950000000012</v>
      </c>
      <c r="AH81" s="161">
        <f>AVERAGE(N70:N81)</f>
        <v>22029.141666666666</v>
      </c>
      <c r="AI81" s="161">
        <f>AVERAGE(O70:O81)</f>
        <v>38261.175</v>
      </c>
      <c r="AJ81" s="161">
        <f>AVERAGE(P70:P81)</f>
        <v>8918.291666666668</v>
      </c>
      <c r="AK81" s="161">
        <f>AVERAGE(Q70:Q81)</f>
        <v>37783.083333333336</v>
      </c>
      <c r="AL81" s="161">
        <f>AVERAGE(R70:R81)</f>
        <v>12944.6</v>
      </c>
      <c r="AM81" s="161">
        <f>AVERAGE(S70:S81)</f>
        <v>49448.625</v>
      </c>
      <c r="AN81" s="161">
        <f>AVERAGE(T70:T81)</f>
        <v>2253</v>
      </c>
      <c r="AO81" s="161">
        <f>AVERAGE(U70:U81)</f>
        <v>3057.6</v>
      </c>
      <c r="AP81" s="161"/>
      <c r="AQ81" s="161"/>
      <c r="AR81" s="161"/>
      <c r="AS81" s="161"/>
      <c r="AT81" s="161"/>
      <c r="AU81" t="s" s="109">
        <v>179</v>
      </c>
      <c r="AV81" s="165">
        <v>9223</v>
      </c>
      <c r="AW81" s="165">
        <v>40672323</v>
      </c>
      <c r="AX81" s="165">
        <f>AW81/AV81</f>
        <v>4409.879973978098</v>
      </c>
      <c r="AY81" s="167"/>
      <c r="AZ81" s="165">
        <v>33015</v>
      </c>
      <c r="BA81" s="165">
        <v>95884255</v>
      </c>
      <c r="BB81" s="165">
        <f>BA81/AZ81</f>
        <v>2904.263365137059</v>
      </c>
      <c r="BC81" s="167"/>
      <c r="BD81" s="165">
        <v>38617</v>
      </c>
      <c r="BE81" s="165">
        <v>145615638</v>
      </c>
      <c r="BF81" s="165">
        <f>BE81/BD81</f>
        <v>3770.765155242510</v>
      </c>
      <c r="BG81" s="2"/>
      <c r="BH81" s="166">
        <v>46521</v>
      </c>
      <c r="BI81" s="165">
        <v>269355397</v>
      </c>
      <c r="BJ81" s="165">
        <f>BI81/BH81</f>
        <v>5789.974355667333</v>
      </c>
      <c r="BK81" s="2"/>
      <c r="BL81" s="165">
        <v>28445</v>
      </c>
      <c r="BM81" s="165">
        <v>46623205</v>
      </c>
      <c r="BN81" s="165">
        <f>BM81/BL81</f>
        <v>1639.065037792231</v>
      </c>
      <c r="BO81" s="2"/>
      <c r="BP81" s="165">
        <v>1702</v>
      </c>
      <c r="BQ81" s="165">
        <v>13163758</v>
      </c>
      <c r="BR81" s="165">
        <f>BQ81/BP81</f>
        <v>7734.287896592245</v>
      </c>
    </row>
    <row r="82" ht="14.25" customHeight="1">
      <c r="A82" s="79"/>
      <c r="B82" t="s" s="110">
        <v>107</v>
      </c>
      <c r="C82" s="161">
        <v>3194.4</v>
      </c>
      <c r="D82" s="161">
        <v>704</v>
      </c>
      <c r="E82" s="161">
        <v>913.5</v>
      </c>
      <c r="F82" s="161">
        <v>6249.7</v>
      </c>
      <c r="G82" s="161">
        <v>3037.2</v>
      </c>
      <c r="H82" s="161">
        <v>7420.6</v>
      </c>
      <c r="I82" s="161">
        <v>1671.7</v>
      </c>
      <c r="J82" s="161">
        <v>686.4</v>
      </c>
      <c r="K82" s="161"/>
      <c r="L82" s="161">
        <v>25742.4</v>
      </c>
      <c r="M82" s="161">
        <v>87952.7</v>
      </c>
      <c r="N82" s="161">
        <v>28551.4</v>
      </c>
      <c r="O82" s="161">
        <v>37609.5</v>
      </c>
      <c r="P82" s="161">
        <v>11087.5</v>
      </c>
      <c r="Q82" s="161">
        <v>36732.5</v>
      </c>
      <c r="R82" s="161">
        <v>13663.6</v>
      </c>
      <c r="S82" s="161">
        <v>57176.4</v>
      </c>
      <c r="T82" s="161">
        <v>2578.2</v>
      </c>
      <c r="U82" s="161">
        <v>2366.8</v>
      </c>
      <c r="V82" s="161"/>
      <c r="W82" s="161">
        <f>AVERAGE(C71:C82)</f>
        <v>2868.408333333333</v>
      </c>
      <c r="X82" s="161">
        <f>AVERAGE(D71:D82)</f>
        <v>908.6083333333335</v>
      </c>
      <c r="Y82" s="161">
        <f>AVERAGE(E71:E82)</f>
        <v>730.5583333333334</v>
      </c>
      <c r="Z82" s="161">
        <f>AVERAGE(F71:F82)</f>
        <v>5458.066666666667</v>
      </c>
      <c r="AA82" s="161">
        <f>AVERAGE(G71:G82)</f>
        <v>5259.141666666667</v>
      </c>
      <c r="AB82" s="161">
        <f>AVERAGE(H71:H82)</f>
        <v>7099.441666666667</v>
      </c>
      <c r="AC82" s="161">
        <f>AVERAGE(I71:I82)</f>
        <v>2466.808333333333</v>
      </c>
      <c r="AD82" s="161">
        <f>AVERAGE(J71:J82)</f>
        <v>559.5666666666666</v>
      </c>
      <c r="AE82" s="161"/>
      <c r="AF82" s="161">
        <f>AVERAGE(L71:L82)</f>
        <v>20626.233333333334</v>
      </c>
      <c r="AG82" s="161">
        <f>AVERAGE(M71:M82)</f>
        <v>80948.008333333346</v>
      </c>
      <c r="AH82" s="161">
        <f>AVERAGE(N71:N82)</f>
        <v>23253.641666666666</v>
      </c>
      <c r="AI82" s="161">
        <f>AVERAGE(O71:O82)</f>
        <v>38212.05</v>
      </c>
      <c r="AJ82" s="161">
        <f>AVERAGE(P71:P82)</f>
        <v>9152.683333333334</v>
      </c>
      <c r="AK82" s="161">
        <f>AVERAGE(Q71:Q82)</f>
        <v>38122.45</v>
      </c>
      <c r="AL82" s="161">
        <f>AVERAGE(R71:R82)</f>
        <v>12961.175</v>
      </c>
      <c r="AM82" s="161">
        <f>AVERAGE(S71:S82)</f>
        <v>50273.566666666673</v>
      </c>
      <c r="AN82" s="161">
        <f>AVERAGE(T71:T82)</f>
        <v>2282.075</v>
      </c>
      <c r="AO82" s="161">
        <f>AVERAGE(U71:U82)</f>
        <v>3011.291666666667</v>
      </c>
      <c r="AP82" s="161"/>
      <c r="AQ82" s="161"/>
      <c r="AR82" s="161"/>
      <c r="AS82" s="161"/>
      <c r="AT82" s="161"/>
      <c r="AU82" t="s" s="109">
        <v>180</v>
      </c>
      <c r="AV82" s="165">
        <v>11004</v>
      </c>
      <c r="AW82" s="165">
        <v>47473383</v>
      </c>
      <c r="AX82" s="165">
        <f>AW82/AV82</f>
        <v>4314.193293347874</v>
      </c>
      <c r="AY82" s="167"/>
      <c r="AZ82" s="165">
        <v>28534</v>
      </c>
      <c r="BA82" s="165">
        <v>82760716</v>
      </c>
      <c r="BB82" s="165">
        <f>BA82/AZ82</f>
        <v>2900.424616247284</v>
      </c>
      <c r="BC82" s="167"/>
      <c r="BD82" s="165">
        <v>37579</v>
      </c>
      <c r="BE82" s="165">
        <v>138727196</v>
      </c>
      <c r="BF82" s="165">
        <f>BE82/BD82</f>
        <v>3691.614891295671</v>
      </c>
      <c r="BG82" s="2"/>
      <c r="BH82" s="166">
        <v>56622</v>
      </c>
      <c r="BI82" s="165">
        <v>323366804</v>
      </c>
      <c r="BJ82" s="165">
        <f>BI82/BH82</f>
        <v>5710.974603511003</v>
      </c>
      <c r="BK82" s="2"/>
      <c r="BL82" s="165">
        <v>36808</v>
      </c>
      <c r="BM82" s="165">
        <v>59949125</v>
      </c>
      <c r="BN82" s="165">
        <f>BM82/BL82</f>
        <v>1628.698244946751</v>
      </c>
      <c r="BO82" s="2"/>
      <c r="BP82" s="165">
        <v>2579</v>
      </c>
      <c r="BQ82" s="165">
        <v>18115217</v>
      </c>
      <c r="BR82" s="165">
        <f>BQ82/BP82</f>
        <v>7024.124466847616</v>
      </c>
    </row>
    <row r="83" ht="14.25" customHeight="1">
      <c r="A83" s="79"/>
      <c r="B83" t="s" s="110">
        <v>108</v>
      </c>
      <c r="C83" s="161">
        <v>2548.6</v>
      </c>
      <c r="D83" s="161">
        <v>1414.7</v>
      </c>
      <c r="E83" s="161">
        <v>967.8</v>
      </c>
      <c r="F83" s="161">
        <v>6889.2</v>
      </c>
      <c r="G83" s="161">
        <v>2252.6</v>
      </c>
      <c r="H83" s="161">
        <v>6539.7</v>
      </c>
      <c r="I83" s="161">
        <v>1375.8</v>
      </c>
      <c r="J83" s="161">
        <v>652.9</v>
      </c>
      <c r="K83" s="161"/>
      <c r="L83" s="161">
        <v>24731.6</v>
      </c>
      <c r="M83" s="161">
        <v>78055.399999999994</v>
      </c>
      <c r="N83" s="161">
        <v>26693.8</v>
      </c>
      <c r="O83" s="161">
        <v>31974.4</v>
      </c>
      <c r="P83" s="161">
        <v>9232.9</v>
      </c>
      <c r="Q83" s="161">
        <v>37911.4</v>
      </c>
      <c r="R83" s="161">
        <v>12564.9</v>
      </c>
      <c r="S83" s="161">
        <v>54994.6</v>
      </c>
      <c r="T83" s="161">
        <v>2609.9</v>
      </c>
      <c r="U83" s="161">
        <v>1903.3</v>
      </c>
      <c r="V83" s="161"/>
      <c r="W83" s="161">
        <f>AVERAGE(C72:C83)</f>
        <v>2852.108333333334</v>
      </c>
      <c r="X83" s="161">
        <f>AVERAGE(D72:D83)</f>
        <v>786.1583333333333</v>
      </c>
      <c r="Y83" s="161">
        <f>AVERAGE(E72:E83)</f>
        <v>723.3666666666667</v>
      </c>
      <c r="Z83" s="161">
        <f>AVERAGE(F72:F83)</f>
        <v>5397.408333333332</v>
      </c>
      <c r="AA83" s="161">
        <f>AVERAGE(G72:G83)</f>
        <v>5292.158333333334</v>
      </c>
      <c r="AB83" s="161">
        <f>AVERAGE(H72:H83)</f>
        <v>7067.058333333333</v>
      </c>
      <c r="AC83" s="161">
        <f>AVERAGE(I72:I83)</f>
        <v>2383.425</v>
      </c>
      <c r="AD83" s="161">
        <f>AVERAGE(J72:J83)</f>
        <v>567.4166666666666</v>
      </c>
      <c r="AE83" s="161"/>
      <c r="AF83" s="161">
        <f>AVERAGE(L72:L83)</f>
        <v>21282.258333333335</v>
      </c>
      <c r="AG83" s="161">
        <f>AVERAGE(M72:M83)</f>
        <v>80576.625</v>
      </c>
      <c r="AH83" s="161">
        <f>AVERAGE(N72:N83)</f>
        <v>24218.650000000005</v>
      </c>
      <c r="AI83" s="161">
        <f>AVERAGE(O72:O83)</f>
        <v>37299.075</v>
      </c>
      <c r="AJ83" s="161">
        <f>AVERAGE(P72:P83)</f>
        <v>9196.683333333332</v>
      </c>
      <c r="AK83" s="161">
        <f>AVERAGE(Q72:Q83)</f>
        <v>38175.466666666667</v>
      </c>
      <c r="AL83" s="161">
        <f>AVERAGE(R72:R83)</f>
        <v>12838.408333333333</v>
      </c>
      <c r="AM83" s="161">
        <f>AVERAGE(S72:S83)</f>
        <v>50947.083333333321</v>
      </c>
      <c r="AN83" s="161">
        <f>AVERAGE(T72:T83)</f>
        <v>2314.866666666667</v>
      </c>
      <c r="AO83" s="161">
        <f>AVERAGE(U72:U83)</f>
        <v>2989.766666666667</v>
      </c>
      <c r="AP83" s="161"/>
      <c r="AQ83" s="161"/>
      <c r="AR83" s="161"/>
      <c r="AS83" s="161"/>
      <c r="AT83" s="161"/>
      <c r="AU83" t="s" s="109">
        <v>181</v>
      </c>
      <c r="AV83" s="165">
        <v>9945</v>
      </c>
      <c r="AW83" s="165">
        <v>43237758</v>
      </c>
      <c r="AX83" s="165">
        <f>AW83/AV83</f>
        <v>4347.688084464555</v>
      </c>
      <c r="AY83" s="167"/>
      <c r="AZ83" s="165">
        <v>26572</v>
      </c>
      <c r="BA83" s="165">
        <v>78812679</v>
      </c>
      <c r="BB83" s="165">
        <f>BA83/AZ83</f>
        <v>2966.004779467108</v>
      </c>
      <c r="BC83" s="167"/>
      <c r="BD83" s="165">
        <v>31868</v>
      </c>
      <c r="BE83" s="165">
        <v>119275842</v>
      </c>
      <c r="BF83" s="165">
        <f>BE83/BD83</f>
        <v>3742.809150244760</v>
      </c>
      <c r="BG83" s="2"/>
      <c r="BH83" s="166">
        <v>54443</v>
      </c>
      <c r="BI83" s="165">
        <v>304941053</v>
      </c>
      <c r="BJ83" s="165">
        <f>BI83/BH83</f>
        <v>5601.106717116984</v>
      </c>
      <c r="BK83" s="2"/>
      <c r="BL83" s="165">
        <v>38196</v>
      </c>
      <c r="BM83" s="165">
        <v>59840464</v>
      </c>
      <c r="BN83" s="165">
        <f>BM83/BL83</f>
        <v>1566.668342234789</v>
      </c>
      <c r="BO83" s="2"/>
      <c r="BP83" s="165">
        <v>2610</v>
      </c>
      <c r="BQ83" s="165">
        <v>19792061</v>
      </c>
      <c r="BR83" s="165">
        <f>BQ83/BP83</f>
        <v>7583.165134099617</v>
      </c>
    </row>
    <row r="84" ht="14.25" customHeight="1">
      <c r="A84" s="79"/>
      <c r="B84" t="s" s="110">
        <v>109</v>
      </c>
      <c r="C84" s="161">
        <v>3000</v>
      </c>
      <c r="D84" s="161">
        <v>1590.3</v>
      </c>
      <c r="E84" s="161">
        <v>1004.5</v>
      </c>
      <c r="F84" s="161">
        <v>7821.3</v>
      </c>
      <c r="G84" s="161">
        <v>4197.6</v>
      </c>
      <c r="H84" s="161">
        <v>7764.3</v>
      </c>
      <c r="I84" s="161">
        <v>1321.8</v>
      </c>
      <c r="J84" s="161">
        <v>551.3</v>
      </c>
      <c r="K84" s="161"/>
      <c r="L84" s="161">
        <v>21409.7</v>
      </c>
      <c r="M84" s="161">
        <v>86242.399999999994</v>
      </c>
      <c r="N84" s="161">
        <v>25811.9</v>
      </c>
      <c r="O84" s="161">
        <v>41466.7</v>
      </c>
      <c r="P84" s="161">
        <v>9852.799999999999</v>
      </c>
      <c r="Q84" s="161">
        <v>33922.8</v>
      </c>
      <c r="R84" s="161">
        <v>13220.9</v>
      </c>
      <c r="S84" s="161">
        <v>56522.7</v>
      </c>
      <c r="T84" s="161">
        <v>2273.5</v>
      </c>
      <c r="U84" s="161">
        <v>2163.3</v>
      </c>
      <c r="V84" s="161"/>
      <c r="W84" s="161">
        <f>AVERAGE(C73:C84)</f>
        <v>2869.666666666667</v>
      </c>
      <c r="X84" s="161">
        <f>AVERAGE(D73:D84)</f>
        <v>757.6083333333332</v>
      </c>
      <c r="Y84" s="161">
        <f>AVERAGE(E73:E84)</f>
        <v>736.5333333333334</v>
      </c>
      <c r="Z84" s="161">
        <f>AVERAGE(F73:F84)</f>
        <v>5439.566666666666</v>
      </c>
      <c r="AA84" s="161">
        <f>AVERAGE(G73:G84)</f>
        <v>5409.724999999999</v>
      </c>
      <c r="AB84" s="161">
        <f>AVERAGE(H73:H84)</f>
        <v>7175.583333333333</v>
      </c>
      <c r="AC84" s="161">
        <f>AVERAGE(I73:I84)</f>
        <v>2305.208333333333</v>
      </c>
      <c r="AD84" s="161">
        <f>AVERAGE(J73:J84)</f>
        <v>577.2333333333332</v>
      </c>
      <c r="AE84" s="161"/>
      <c r="AF84" s="161">
        <f>AVERAGE(L73:L84)</f>
        <v>21647.3</v>
      </c>
      <c r="AG84" s="161">
        <f>AVERAGE(M73:M84)</f>
        <v>80990.016666666677</v>
      </c>
      <c r="AH84" s="161">
        <f>AVERAGE(N73:N84)</f>
        <v>24811.933333333334</v>
      </c>
      <c r="AI84" s="161">
        <f>AVERAGE(O73:O84)</f>
        <v>37229.75</v>
      </c>
      <c r="AJ84" s="161">
        <f>AVERAGE(P73:P84)</f>
        <v>9357.716666666665</v>
      </c>
      <c r="AK84" s="161">
        <f>AVERAGE(Q73:Q84)</f>
        <v>37625.341666666667</v>
      </c>
      <c r="AL84" s="161">
        <f>AVERAGE(R73:R84)</f>
        <v>12719.166666666666</v>
      </c>
      <c r="AM84" s="161">
        <f>AVERAGE(S73:S84)</f>
        <v>51930.7</v>
      </c>
      <c r="AN84" s="161">
        <f>AVERAGE(T73:T84)</f>
        <v>2293.441666666667</v>
      </c>
      <c r="AO84" s="161">
        <f>AVERAGE(U73:U84)</f>
        <v>2965.125</v>
      </c>
      <c r="AP84" s="161"/>
      <c r="AQ84" s="161"/>
      <c r="AR84" s="161"/>
      <c r="AS84" s="161"/>
      <c r="AT84" s="161"/>
      <c r="AU84" t="s" s="109">
        <v>182</v>
      </c>
      <c r="AV84" s="165">
        <v>10037</v>
      </c>
      <c r="AW84" s="165">
        <v>43592090</v>
      </c>
      <c r="AX84" s="165">
        <f>AW84/AV84</f>
        <v>4343.139384278171</v>
      </c>
      <c r="AY84" s="167"/>
      <c r="AZ84" s="165">
        <v>25685</v>
      </c>
      <c r="BA84" s="165">
        <v>72635949</v>
      </c>
      <c r="BB84" s="165">
        <f>BA84/AZ84</f>
        <v>2827.952073194471</v>
      </c>
      <c r="BC84" s="167"/>
      <c r="BD84" s="165">
        <v>41345</v>
      </c>
      <c r="BE84" s="165">
        <v>151432744</v>
      </c>
      <c r="BF84" s="165">
        <f>BE84/BD84</f>
        <v>3662.661603579635</v>
      </c>
      <c r="BG84" s="2"/>
      <c r="BH84" s="166">
        <v>55951</v>
      </c>
      <c r="BI84" s="165">
        <v>299834701</v>
      </c>
      <c r="BJ84" s="165">
        <f>BI84/BH84</f>
        <v>5358.880109381423</v>
      </c>
      <c r="BK84" s="2"/>
      <c r="BL84" s="165">
        <v>34237</v>
      </c>
      <c r="BM84" s="165">
        <v>56359817</v>
      </c>
      <c r="BN84" s="165">
        <f>BM84/BL84</f>
        <v>1646.166924672138</v>
      </c>
      <c r="BO84" s="2"/>
      <c r="BP84" s="165">
        <v>2274</v>
      </c>
      <c r="BQ84" s="165">
        <v>17164337</v>
      </c>
      <c r="BR84" s="165">
        <f>BQ84/BP84</f>
        <v>7548.081354441512</v>
      </c>
    </row>
    <row r="85" ht="14.25" customHeight="1">
      <c r="A85" s="79"/>
      <c r="B85" t="s" s="110">
        <v>110</v>
      </c>
      <c r="C85" s="161">
        <v>3684.6</v>
      </c>
      <c r="D85" s="161">
        <v>1435.2</v>
      </c>
      <c r="E85" s="161">
        <v>651.8</v>
      </c>
      <c r="F85" s="161">
        <v>7459.3</v>
      </c>
      <c r="G85" s="161">
        <v>4863.6</v>
      </c>
      <c r="H85" s="161">
        <v>5261.1</v>
      </c>
      <c r="I85" s="161">
        <v>2300.6</v>
      </c>
      <c r="J85" s="161">
        <v>598.2</v>
      </c>
      <c r="K85" s="161"/>
      <c r="L85" s="161">
        <v>26579.9</v>
      </c>
      <c r="M85" s="161">
        <v>105320.8</v>
      </c>
      <c r="N85" s="161">
        <v>37278.4</v>
      </c>
      <c r="O85" s="161">
        <v>46925</v>
      </c>
      <c r="P85" s="161">
        <v>10672</v>
      </c>
      <c r="Q85" s="161">
        <v>43299.5</v>
      </c>
      <c r="R85" s="161">
        <v>12865.3</v>
      </c>
      <c r="S85" s="161">
        <v>61072.7</v>
      </c>
      <c r="T85" s="161">
        <v>2720.2</v>
      </c>
      <c r="U85" s="161">
        <v>2550.6</v>
      </c>
      <c r="V85" s="161"/>
      <c r="W85" s="161">
        <f>AVERAGE(C74:C85)</f>
        <v>2929.35</v>
      </c>
      <c r="X85" s="161">
        <f>AVERAGE(D74:D85)</f>
        <v>827.7916666666666</v>
      </c>
      <c r="Y85" s="161">
        <f>AVERAGE(E74:E85)</f>
        <v>726.1916666666666</v>
      </c>
      <c r="Z85" s="161">
        <f>AVERAGE(F74:F85)</f>
        <v>5487.758333333332</v>
      </c>
      <c r="AA85" s="161">
        <f>AVERAGE(G74:G85)</f>
        <v>5745.091666666667</v>
      </c>
      <c r="AB85" s="161">
        <f>AVERAGE(H74:H85)</f>
        <v>6744.100000000001</v>
      </c>
      <c r="AC85" s="161">
        <f>AVERAGE(I74:I85)</f>
        <v>2213.275</v>
      </c>
      <c r="AD85" s="161">
        <f>AVERAGE(J74:J85)</f>
        <v>585.5416666666666</v>
      </c>
      <c r="AE85" s="161"/>
      <c r="AF85" s="161">
        <f>AVERAGE(L74:L85)</f>
        <v>22264.358333333337</v>
      </c>
      <c r="AG85" s="161">
        <f>AVERAGE(M74:M85)</f>
        <v>82693.250000000015</v>
      </c>
      <c r="AH85" s="161">
        <f>AVERAGE(N74:N85)</f>
        <v>26227.9</v>
      </c>
      <c r="AI85" s="161">
        <f>AVERAGE(O74:O85)</f>
        <v>37289.391666666670</v>
      </c>
      <c r="AJ85" s="161">
        <f>AVERAGE(P74:P85)</f>
        <v>9472.641666666666</v>
      </c>
      <c r="AK85" s="161">
        <f>AVERAGE(Q74:Q85)</f>
        <v>37246.833333333328</v>
      </c>
      <c r="AL85" s="161">
        <f>AVERAGE(R74:R85)</f>
        <v>12580.991666666667</v>
      </c>
      <c r="AM85" s="161">
        <f>AVERAGE(S74:S85)</f>
        <v>52866.483333333330</v>
      </c>
      <c r="AN85" s="161">
        <f>AVERAGE(T74:T85)</f>
        <v>2312.841666666667</v>
      </c>
      <c r="AO85" s="161">
        <f>AVERAGE(U74:U85)</f>
        <v>2875.958333333333</v>
      </c>
      <c r="AP85" s="161"/>
      <c r="AQ85" s="161"/>
      <c r="AR85" s="161"/>
      <c r="AS85" s="161"/>
      <c r="AT85" s="161"/>
      <c r="AU85" t="s" s="109">
        <v>183</v>
      </c>
      <c r="AV85" s="165">
        <v>9142</v>
      </c>
      <c r="AW85" s="165">
        <v>42080134</v>
      </c>
      <c r="AX85" s="165">
        <f>AW85/AV85</f>
        <v>4602.946182454605</v>
      </c>
      <c r="AY85" s="167"/>
      <c r="AZ85" s="165">
        <v>36968</v>
      </c>
      <c r="BA85" s="165">
        <v>116021437</v>
      </c>
      <c r="BB85" s="165">
        <f>BA85/AZ85</f>
        <v>3138.428830339753</v>
      </c>
      <c r="BC85" s="167"/>
      <c r="BD85" s="165">
        <v>46763</v>
      </c>
      <c r="BE85" s="165">
        <v>178784660</v>
      </c>
      <c r="BF85" s="165">
        <f>BE85/BD85</f>
        <v>3823.207664178945</v>
      </c>
      <c r="BG85" s="2"/>
      <c r="BH85" s="166">
        <v>60360</v>
      </c>
      <c r="BI85" s="165">
        <v>324187317</v>
      </c>
      <c r="BJ85" s="165">
        <f>BI85/BH85</f>
        <v>5370.896570576540</v>
      </c>
      <c r="BK85" s="2"/>
      <c r="BL85" s="165">
        <v>43331</v>
      </c>
      <c r="BM85" s="165">
        <v>67841781</v>
      </c>
      <c r="BN85" s="165">
        <f>BM85/BL85</f>
        <v>1565.663866515889</v>
      </c>
      <c r="BO85" s="2"/>
      <c r="BP85" s="165">
        <v>2720</v>
      </c>
      <c r="BQ85" s="165">
        <v>20333828</v>
      </c>
      <c r="BR85" s="165">
        <f>BQ85/BP85</f>
        <v>7475.672058823529</v>
      </c>
    </row>
    <row r="86" ht="14.25" customHeight="1">
      <c r="A86" s="79"/>
      <c r="B86" t="s" s="110">
        <v>111</v>
      </c>
      <c r="C86" s="161">
        <v>2846.9</v>
      </c>
      <c r="D86" s="161">
        <v>1176.1</v>
      </c>
      <c r="E86" s="161">
        <v>739.2</v>
      </c>
      <c r="F86" s="161">
        <v>6392.6</v>
      </c>
      <c r="G86" s="161">
        <v>2810.5</v>
      </c>
      <c r="H86" s="161">
        <v>7346.8</v>
      </c>
      <c r="I86" s="161">
        <v>2164.4</v>
      </c>
      <c r="J86" s="161">
        <v>425.9</v>
      </c>
      <c r="K86" s="161"/>
      <c r="L86" s="161">
        <v>23887.9</v>
      </c>
      <c r="M86" s="161">
        <v>91355.7</v>
      </c>
      <c r="N86" s="161">
        <v>30579.2</v>
      </c>
      <c r="O86" s="161">
        <v>41132.3</v>
      </c>
      <c r="P86" s="161">
        <v>10324.7</v>
      </c>
      <c r="Q86" s="161">
        <v>41869.3</v>
      </c>
      <c r="R86" s="161">
        <v>10290.8</v>
      </c>
      <c r="S86" s="161">
        <v>57039.9</v>
      </c>
      <c r="T86" s="161">
        <v>2642.4</v>
      </c>
      <c r="U86" s="161">
        <v>2474</v>
      </c>
      <c r="V86" s="161"/>
      <c r="W86" s="161">
        <f>AVERAGE(C75:C86)</f>
        <v>2917.241666666667</v>
      </c>
      <c r="X86" s="161">
        <f>AVERAGE(D75:D86)</f>
        <v>868.1500000000001</v>
      </c>
      <c r="Y86" s="161">
        <f>AVERAGE(E75:E86)</f>
        <v>735.1666666666666</v>
      </c>
      <c r="Z86" s="161">
        <f>AVERAGE(F75:F86)</f>
        <v>5529.816666666667</v>
      </c>
      <c r="AA86" s="161">
        <f>AVERAGE(G75:G86)</f>
        <v>5045.466666666666</v>
      </c>
      <c r="AB86" s="161">
        <f>AVERAGE(H75:H86)</f>
        <v>6905.991666666668</v>
      </c>
      <c r="AC86" s="161">
        <f>AVERAGE(I75:I86)</f>
        <v>2101.691666666667</v>
      </c>
      <c r="AD86" s="161">
        <f>AVERAGE(J75:J86)</f>
        <v>594.3333333333333</v>
      </c>
      <c r="AE86" s="161"/>
      <c r="AF86" s="161">
        <f>AVERAGE(L75:L86)</f>
        <v>22352.083333333332</v>
      </c>
      <c r="AG86" s="161">
        <f>AVERAGE(M75:M86)</f>
        <v>83946.875000000015</v>
      </c>
      <c r="AH86" s="161">
        <f>AVERAGE(N75:N86)</f>
        <v>27390.466666666671</v>
      </c>
      <c r="AI86" s="161">
        <f>AVERAGE(O75:O86)</f>
        <v>37240.908333333333</v>
      </c>
      <c r="AJ86" s="161">
        <f>AVERAGE(P75:P86)</f>
        <v>9455.116666666667</v>
      </c>
      <c r="AK86" s="161">
        <f>AVERAGE(Q75:Q86)</f>
        <v>37198.591666666667</v>
      </c>
      <c r="AL86" s="161">
        <f>AVERAGE(R75:R86)</f>
        <v>12242.041666666664</v>
      </c>
      <c r="AM86" s="161">
        <f>AVERAGE(S75:S86)</f>
        <v>53187.416666666664</v>
      </c>
      <c r="AN86" s="161">
        <f>AVERAGE(T75:T86)</f>
        <v>2326.333333333333</v>
      </c>
      <c r="AO86" s="161">
        <f>AVERAGE(U75:U86)</f>
        <v>2766.933333333333</v>
      </c>
      <c r="AP86" s="161"/>
      <c r="AQ86" s="161"/>
      <c r="AR86" s="161"/>
      <c r="AS86" s="161"/>
      <c r="AT86" s="161"/>
      <c r="AU86" t="s" s="109">
        <v>184</v>
      </c>
      <c r="AV86" s="165">
        <v>7972</v>
      </c>
      <c r="AW86" s="165">
        <v>40543241</v>
      </c>
      <c r="AX86" s="165">
        <f>AW86/AV86</f>
        <v>5085.705092824887</v>
      </c>
      <c r="AY86" s="167"/>
      <c r="AZ86" s="165">
        <v>30335</v>
      </c>
      <c r="BA86" s="165">
        <v>95920454</v>
      </c>
      <c r="BB86" s="165">
        <f>BA86/AZ86</f>
        <v>3162.039030822482</v>
      </c>
      <c r="BC86" s="167"/>
      <c r="BD86" s="165">
        <v>41024</v>
      </c>
      <c r="BE86" s="165">
        <v>168642275</v>
      </c>
      <c r="BF86" s="165">
        <f>BE86/BD86</f>
        <v>4110.819885920437</v>
      </c>
      <c r="BG86" s="2"/>
      <c r="BH86" s="166">
        <v>56131</v>
      </c>
      <c r="BI86" s="165">
        <v>322110560</v>
      </c>
      <c r="BJ86" s="165">
        <f>BI86/BH86</f>
        <v>5738.550177263901</v>
      </c>
      <c r="BK86" s="2"/>
      <c r="BL86" s="165">
        <v>41997</v>
      </c>
      <c r="BM86" s="165">
        <v>68553403</v>
      </c>
      <c r="BN86" s="165">
        <f>BM86/BL86</f>
        <v>1632.340476700717</v>
      </c>
      <c r="BO86" s="2"/>
      <c r="BP86" s="165">
        <v>2632</v>
      </c>
      <c r="BQ86" s="165">
        <v>21283299</v>
      </c>
      <c r="BR86" s="165">
        <f>BQ86/BP86</f>
        <v>8086.359802431611</v>
      </c>
    </row>
    <row r="87" ht="14.25" customHeight="1">
      <c r="A87" s="79"/>
      <c r="B87" t="s" s="110">
        <v>112</v>
      </c>
      <c r="C87" s="161">
        <v>2823.8</v>
      </c>
      <c r="D87" s="161">
        <v>652.2</v>
      </c>
      <c r="E87" s="161">
        <v>1077.1</v>
      </c>
      <c r="F87" s="161">
        <v>5169.5</v>
      </c>
      <c r="G87" s="161">
        <v>3956.1</v>
      </c>
      <c r="H87" s="161">
        <v>8490.799999999999</v>
      </c>
      <c r="I87" s="161">
        <v>3033.2</v>
      </c>
      <c r="J87" s="161">
        <v>516.9</v>
      </c>
      <c r="K87" s="161"/>
      <c r="L87" s="161">
        <v>24714.1</v>
      </c>
      <c r="M87" s="161">
        <v>92922.3</v>
      </c>
      <c r="N87" s="161">
        <v>38343.4</v>
      </c>
      <c r="O87" s="161">
        <v>36179.8</v>
      </c>
      <c r="P87" s="161">
        <v>11221.6</v>
      </c>
      <c r="Q87" s="161">
        <v>40622.6</v>
      </c>
      <c r="R87" s="161">
        <v>10839.2</v>
      </c>
      <c r="S87" s="161">
        <v>56860.2</v>
      </c>
      <c r="T87" s="161">
        <v>2783</v>
      </c>
      <c r="U87" s="161">
        <v>1924.5</v>
      </c>
      <c r="V87" s="161"/>
      <c r="W87" s="161">
        <f>AVERAGE(C76:C87)</f>
        <v>2905.183333333334</v>
      </c>
      <c r="X87" s="161">
        <f>AVERAGE(D76:D87)</f>
        <v>891.7500000000001</v>
      </c>
      <c r="Y87" s="161">
        <f>AVERAGE(E76:E87)</f>
        <v>775.475</v>
      </c>
      <c r="Z87" s="161">
        <f>AVERAGE(F76:F87)</f>
        <v>5611.908333333333</v>
      </c>
      <c r="AA87" s="161">
        <f>AVERAGE(G76:G87)</f>
        <v>4828.025</v>
      </c>
      <c r="AB87" s="161">
        <f>AVERAGE(H76:H87)</f>
        <v>7183.933333333334</v>
      </c>
      <c r="AC87" s="161">
        <f>AVERAGE(I76:I87)</f>
        <v>2083.95</v>
      </c>
      <c r="AD87" s="161">
        <f>AVERAGE(J76:J87)</f>
        <v>596.8666666666667</v>
      </c>
      <c r="AE87" s="161"/>
      <c r="AF87" s="161">
        <f>AVERAGE(L76:L87)</f>
        <v>22743.166666666668</v>
      </c>
      <c r="AG87" s="161">
        <f>AVERAGE(M76:M87)</f>
        <v>85739.683333333334</v>
      </c>
      <c r="AH87" s="161">
        <f>AVERAGE(N76:N87)</f>
        <v>29053.2</v>
      </c>
      <c r="AI87" s="161">
        <f>AVERAGE(O76:O87)</f>
        <v>37366.075</v>
      </c>
      <c r="AJ87" s="161">
        <f>AVERAGE(P76:P87)</f>
        <v>9669.483333333334</v>
      </c>
      <c r="AK87" s="161">
        <f>AVERAGE(Q76:Q87)</f>
        <v>37484.258333333331</v>
      </c>
      <c r="AL87" s="161">
        <f>AVERAGE(R76:R87)</f>
        <v>12114.783333333335</v>
      </c>
      <c r="AM87" s="161">
        <f>AVERAGE(S76:S87)</f>
        <v>54075.766666666663</v>
      </c>
      <c r="AN87" s="161">
        <f>AVERAGE(T76:T87)</f>
        <v>2354.75</v>
      </c>
      <c r="AO87" s="161">
        <f>AVERAGE(U76:U87)</f>
        <v>2635.566666666666</v>
      </c>
      <c r="AP87" s="161"/>
      <c r="AQ87" s="161"/>
      <c r="AR87" s="161"/>
      <c r="AS87" s="161"/>
      <c r="AT87" s="161"/>
      <c r="AU87" t="s" s="109">
        <v>185</v>
      </c>
      <c r="AV87" s="165">
        <v>8437</v>
      </c>
      <c r="AW87" s="165">
        <v>40365526</v>
      </c>
      <c r="AX87" s="165">
        <f>AW87/AV87</f>
        <v>4784.345857532298</v>
      </c>
      <c r="AY87" s="167"/>
      <c r="AZ87" s="165">
        <v>38142</v>
      </c>
      <c r="BA87" s="165">
        <v>118399180</v>
      </c>
      <c r="BB87" s="165">
        <f>BA87/AZ87</f>
        <v>3104.168108646636</v>
      </c>
      <c r="BC87" s="167"/>
      <c r="BD87" s="165">
        <v>36043</v>
      </c>
      <c r="BE87" s="165">
        <v>148308682</v>
      </c>
      <c r="BF87" s="165">
        <f>BE87/BD87</f>
        <v>4114.770746053326</v>
      </c>
      <c r="BG87" s="2"/>
      <c r="BH87" s="166">
        <v>55713</v>
      </c>
      <c r="BI87" s="165">
        <v>327470489</v>
      </c>
      <c r="BJ87" s="165">
        <f>BI87/BH87</f>
        <v>5877.811085384022</v>
      </c>
      <c r="BK87" s="2"/>
      <c r="BL87" s="165">
        <v>40713</v>
      </c>
      <c r="BM87" s="165">
        <v>64613102</v>
      </c>
      <c r="BN87" s="165">
        <f>BM87/BL87</f>
        <v>1587.038587183455</v>
      </c>
      <c r="BO87" s="2"/>
      <c r="BP87" s="165">
        <v>2783</v>
      </c>
      <c r="BQ87" s="165">
        <v>23164885</v>
      </c>
      <c r="BR87" s="165">
        <f>BQ87/BP87</f>
        <v>8323.710025152714</v>
      </c>
    </row>
    <row r="88" ht="14.25" customHeight="1">
      <c r="A88" s="79"/>
      <c r="B88" t="s" s="110">
        <v>113</v>
      </c>
      <c r="C88" s="161">
        <v>3191.8</v>
      </c>
      <c r="D88" s="161">
        <v>1172.7</v>
      </c>
      <c r="E88" s="161">
        <v>723.1</v>
      </c>
      <c r="F88" s="161">
        <v>4969</v>
      </c>
      <c r="G88" s="161">
        <v>3147.9</v>
      </c>
      <c r="H88" s="161">
        <v>7316.8</v>
      </c>
      <c r="I88" s="161">
        <v>1574.9</v>
      </c>
      <c r="J88" s="161">
        <v>896.9</v>
      </c>
      <c r="K88" s="161"/>
      <c r="L88" s="161">
        <v>24641.6</v>
      </c>
      <c r="M88" s="161">
        <v>91612.600000000006</v>
      </c>
      <c r="N88" s="161">
        <v>40223.8</v>
      </c>
      <c r="O88" s="161">
        <v>30246.5</v>
      </c>
      <c r="P88" s="161">
        <v>11523.3</v>
      </c>
      <c r="Q88" s="161">
        <v>41912.8</v>
      </c>
      <c r="R88" s="161">
        <v>13602.9</v>
      </c>
      <c r="S88" s="161">
        <v>60384.6</v>
      </c>
      <c r="T88" s="161">
        <v>3681.5</v>
      </c>
      <c r="U88" s="161">
        <v>2230.6</v>
      </c>
      <c r="V88" s="161"/>
      <c r="W88" s="161">
        <f>AVERAGE(C77:C88)</f>
        <v>2926.691666666667</v>
      </c>
      <c r="X88" s="161">
        <f>AVERAGE(D77:D88)</f>
        <v>896.35</v>
      </c>
      <c r="Y88" s="161">
        <f>AVERAGE(E77:E88)</f>
        <v>778.9083333333333</v>
      </c>
      <c r="Z88" s="161">
        <f>AVERAGE(F77:F88)</f>
        <v>5646.916666666667</v>
      </c>
      <c r="AA88" s="161">
        <f>AVERAGE(G77:G88)</f>
        <v>4708.275</v>
      </c>
      <c r="AB88" s="161">
        <f>AVERAGE(H77:H88)</f>
        <v>7143.700000000001</v>
      </c>
      <c r="AC88" s="161">
        <f>AVERAGE(I77:I88)</f>
        <v>1945.666666666667</v>
      </c>
      <c r="AD88" s="161">
        <f>AVERAGE(J77:J88)</f>
        <v>602.4166666666666</v>
      </c>
      <c r="AE88" s="161"/>
      <c r="AF88" s="161">
        <f>AVERAGE(L77:L88)</f>
        <v>23119.633333333331</v>
      </c>
      <c r="AG88" s="161">
        <f>AVERAGE(M77:M88)</f>
        <v>87133.566666666666</v>
      </c>
      <c r="AH88" s="161">
        <f>AVERAGE(N77:N88)</f>
        <v>30568.275</v>
      </c>
      <c r="AI88" s="161">
        <f>AVERAGE(O77:O88)</f>
        <v>36806.891666666663</v>
      </c>
      <c r="AJ88" s="161">
        <f>AVERAGE(P77:P88)</f>
        <v>9879.933333333334</v>
      </c>
      <c r="AK88" s="161">
        <f>AVERAGE(Q77:Q88)</f>
        <v>37304.741666666661</v>
      </c>
      <c r="AL88" s="161">
        <f>AVERAGE(R77:R88)</f>
        <v>12118.458333333334</v>
      </c>
      <c r="AM88" s="161">
        <f>AVERAGE(S77:S88)</f>
        <v>54382.616666666661</v>
      </c>
      <c r="AN88" s="161">
        <f>AVERAGE(T77:T88)</f>
        <v>2431.808333333333</v>
      </c>
      <c r="AO88" s="161">
        <f>AVERAGE(U77:U88)</f>
        <v>2524.516666666666</v>
      </c>
      <c r="AP88" s="161"/>
      <c r="AQ88" s="161"/>
      <c r="AR88" s="161"/>
      <c r="AS88" s="161"/>
      <c r="AT88" s="161"/>
      <c r="AU88" t="s" s="109">
        <v>186</v>
      </c>
      <c r="AV88" s="165">
        <v>10978</v>
      </c>
      <c r="AW88" s="165">
        <v>56094323</v>
      </c>
      <c r="AX88" s="165">
        <f>AW88/AV88</f>
        <v>5109.703315722354</v>
      </c>
      <c r="AY88" s="167"/>
      <c r="AZ88" s="165">
        <v>40101</v>
      </c>
      <c r="BA88" s="165">
        <v>124342766</v>
      </c>
      <c r="BB88" s="165">
        <f>BA88/AZ88</f>
        <v>3100.739782050323</v>
      </c>
      <c r="BC88" s="167"/>
      <c r="BD88" s="165">
        <v>30063</v>
      </c>
      <c r="BE88" s="165">
        <v>124137010</v>
      </c>
      <c r="BF88" s="165">
        <f>BE88/BD88</f>
        <v>4129.228952533014</v>
      </c>
      <c r="BG88" s="2"/>
      <c r="BH88" s="166">
        <v>59595</v>
      </c>
      <c r="BI88" s="165">
        <v>359382008</v>
      </c>
      <c r="BJ88" s="165">
        <f>BI88/BH88</f>
        <v>6030.405369577985</v>
      </c>
      <c r="BK88" s="2"/>
      <c r="BL88" s="165">
        <v>42138</v>
      </c>
      <c r="BM88" s="165">
        <v>65994910</v>
      </c>
      <c r="BN88" s="165">
        <f>BM88/BL88</f>
        <v>1566.161421994399</v>
      </c>
      <c r="BO88" s="2"/>
      <c r="BP88" s="165">
        <v>3681</v>
      </c>
      <c r="BQ88" s="165">
        <v>30447611</v>
      </c>
      <c r="BR88" s="165">
        <f>BQ88/BP88</f>
        <v>8271.559630535181</v>
      </c>
    </row>
    <row r="89" ht="14.25" customHeight="1">
      <c r="A89" s="79"/>
      <c r="B89" t="s" s="110">
        <v>114</v>
      </c>
      <c r="C89" s="161">
        <v>2447.1</v>
      </c>
      <c r="D89" s="161">
        <v>287.5</v>
      </c>
      <c r="E89" s="161">
        <v>512.8</v>
      </c>
      <c r="F89" s="161">
        <v>4396.5</v>
      </c>
      <c r="G89" s="161">
        <v>2023.6</v>
      </c>
      <c r="H89" s="161">
        <v>6353.3</v>
      </c>
      <c r="I89" s="161">
        <v>1309.7</v>
      </c>
      <c r="J89" s="161">
        <v>395.2</v>
      </c>
      <c r="K89" s="161"/>
      <c r="L89" s="161">
        <v>26578.1</v>
      </c>
      <c r="M89" s="161">
        <v>80953.3</v>
      </c>
      <c r="N89" s="161">
        <v>28227.7</v>
      </c>
      <c r="O89" s="161">
        <v>30404.6</v>
      </c>
      <c r="P89" s="161">
        <v>10537.5</v>
      </c>
      <c r="Q89" s="161">
        <v>34946.9</v>
      </c>
      <c r="R89" s="161">
        <v>15090.2</v>
      </c>
      <c r="S89" s="161">
        <v>62234.5</v>
      </c>
      <c r="T89" s="161">
        <v>2264.9</v>
      </c>
      <c r="U89" s="161">
        <v>2138.6</v>
      </c>
      <c r="V89" s="161"/>
      <c r="W89" s="161">
        <f>AVERAGE(C78:C89)</f>
        <v>2871.575</v>
      </c>
      <c r="X89" s="161">
        <f>AVERAGE(D78:D89)</f>
        <v>868.1250000000001</v>
      </c>
      <c r="Y89" s="161">
        <f>AVERAGE(E78:E89)</f>
        <v>776.7333333333332</v>
      </c>
      <c r="Z89" s="161">
        <f>AVERAGE(F78:F89)</f>
        <v>5565.2</v>
      </c>
      <c r="AA89" s="161">
        <f>AVERAGE(G78:G89)</f>
        <v>4618</v>
      </c>
      <c r="AB89" s="161">
        <f>AVERAGE(H78:H89)</f>
        <v>7054.183333333333</v>
      </c>
      <c r="AC89" s="161">
        <f>AVERAGE(I78:I89)</f>
        <v>1920.225</v>
      </c>
      <c r="AD89" s="161">
        <f>AVERAGE(J78:J89)</f>
        <v>587.8833333333332</v>
      </c>
      <c r="AE89" s="161"/>
      <c r="AF89" s="161">
        <f>AVERAGE(L78:L89)</f>
        <v>23710.775</v>
      </c>
      <c r="AG89" s="161">
        <f>AVERAGE(M78:M89)</f>
        <v>87719.316666666666</v>
      </c>
      <c r="AH89" s="161">
        <f>AVERAGE(N78:N89)</f>
        <v>31175.333333333332</v>
      </c>
      <c r="AI89" s="161">
        <f>AVERAGE(O78:O89)</f>
        <v>36563.966666666660</v>
      </c>
      <c r="AJ89" s="161">
        <f>AVERAGE(P78:P89)</f>
        <v>10034.583333333334</v>
      </c>
      <c r="AK89" s="161">
        <f>AVERAGE(Q78:Q89)</f>
        <v>36974.433333333327</v>
      </c>
      <c r="AL89" s="161">
        <f>AVERAGE(R78:R89)</f>
        <v>12395.283333333333</v>
      </c>
      <c r="AM89" s="161">
        <f>AVERAGE(S78:S89)</f>
        <v>54944.325</v>
      </c>
      <c r="AN89" s="161">
        <f>AVERAGE(T78:T89)</f>
        <v>2408.008333333334</v>
      </c>
      <c r="AO89" s="161">
        <f>AVERAGE(U78:U89)</f>
        <v>2400.216666666666</v>
      </c>
      <c r="AP89" s="161"/>
      <c r="AQ89" s="161"/>
      <c r="AR89" s="161"/>
      <c r="AS89" s="161"/>
      <c r="AT89" s="161"/>
      <c r="AU89" t="s" s="109">
        <v>187</v>
      </c>
      <c r="AV89" s="165">
        <v>11958</v>
      </c>
      <c r="AW89" s="165">
        <v>62384092</v>
      </c>
      <c r="AX89" s="165">
        <f>AW89/AV89</f>
        <v>5216.933600936612</v>
      </c>
      <c r="AY89" s="167"/>
      <c r="AZ89" s="165">
        <v>27968</v>
      </c>
      <c r="BA89" s="165">
        <v>93296429</v>
      </c>
      <c r="BB89" s="165">
        <f>BA89/AZ89</f>
        <v>3335.827695938215</v>
      </c>
      <c r="BC89" s="167"/>
      <c r="BD89" s="165">
        <v>30148</v>
      </c>
      <c r="BE89" s="165">
        <v>126043684</v>
      </c>
      <c r="BF89" s="165">
        <f>BE89/BD89</f>
        <v>4180.830701870771</v>
      </c>
      <c r="BG89" s="2"/>
      <c r="BH89" s="166">
        <v>61173</v>
      </c>
      <c r="BI89" s="165">
        <v>392951720</v>
      </c>
      <c r="BJ89" s="165">
        <f>BI89/BH89</f>
        <v>6423.613685776405</v>
      </c>
      <c r="BK89" s="2"/>
      <c r="BL89" s="165">
        <v>35345</v>
      </c>
      <c r="BM89" s="165">
        <v>63134470</v>
      </c>
      <c r="BN89" s="165">
        <f>BM89/BL89</f>
        <v>1786.234828122790</v>
      </c>
      <c r="BO89" s="2"/>
      <c r="BP89" s="165">
        <v>2255</v>
      </c>
      <c r="BQ89" s="165">
        <v>19573558</v>
      </c>
      <c r="BR89" s="165">
        <f>BQ89/BP89</f>
        <v>8680.070066518847</v>
      </c>
    </row>
    <row r="90" ht="14.25" customHeight="1">
      <c r="A90" s="162"/>
      <c r="B90" t="s" s="110">
        <v>115</v>
      </c>
      <c r="C90" s="161">
        <v>2159.2</v>
      </c>
      <c r="D90" s="161">
        <v>158</v>
      </c>
      <c r="E90" s="161">
        <v>558.3</v>
      </c>
      <c r="F90" s="161">
        <v>5120.3</v>
      </c>
      <c r="G90" s="161">
        <v>3961.3</v>
      </c>
      <c r="H90" s="161">
        <v>6625.2</v>
      </c>
      <c r="I90" s="161">
        <v>1209.3</v>
      </c>
      <c r="J90" s="161">
        <v>339.1</v>
      </c>
      <c r="K90" s="161"/>
      <c r="L90" s="161">
        <v>27470.6</v>
      </c>
      <c r="M90" s="161">
        <v>82723.399999999994</v>
      </c>
      <c r="N90" s="161">
        <v>25602</v>
      </c>
      <c r="O90" s="161">
        <v>33508</v>
      </c>
      <c r="P90" s="161">
        <v>11943.8</v>
      </c>
      <c r="Q90" s="161">
        <v>36894.2</v>
      </c>
      <c r="R90" s="161">
        <v>15238.4</v>
      </c>
      <c r="S90" s="161">
        <v>62410.8</v>
      </c>
      <c r="T90" s="161">
        <v>2480.4</v>
      </c>
      <c r="U90" s="161">
        <v>2242.8</v>
      </c>
      <c r="V90" s="161"/>
      <c r="W90" s="161">
        <f>AVERAGE(C79:C90)</f>
        <v>2794.808333333333</v>
      </c>
      <c r="X90" s="161">
        <f>AVERAGE(D79:D90)</f>
        <v>825.6666666666669</v>
      </c>
      <c r="Y90" s="161">
        <f>AVERAGE(E79:E90)</f>
        <v>772.9416666666666</v>
      </c>
      <c r="Z90" s="161">
        <f>AVERAGE(F79:F90)</f>
        <v>5663.200000000001</v>
      </c>
      <c r="AA90" s="161">
        <f>AVERAGE(G79:G90)</f>
        <v>3948.983333333334</v>
      </c>
      <c r="AB90" s="161">
        <f>AVERAGE(H79:H90)</f>
        <v>7000.974999999999</v>
      </c>
      <c r="AC90" s="161">
        <f>AVERAGE(I79:I90)</f>
        <v>1860.85</v>
      </c>
      <c r="AD90" s="161">
        <f>AVERAGE(J79:J90)</f>
        <v>566.7916666666666</v>
      </c>
      <c r="AE90" s="161"/>
      <c r="AF90" s="161">
        <f>AVERAGE(L79:L90)</f>
        <v>24237.241666666665</v>
      </c>
      <c r="AG90" s="161">
        <f>AVERAGE(M79:M90)</f>
        <v>88406.283333333340</v>
      </c>
      <c r="AH90" s="161">
        <f>AVERAGE(N79:N90)</f>
        <v>31128.233333333334</v>
      </c>
      <c r="AI90" s="161">
        <f>AVERAGE(O79:O90)</f>
        <v>36794.899999999994</v>
      </c>
      <c r="AJ90" s="161">
        <f>AVERAGE(P79:P90)</f>
        <v>10197.933333333334</v>
      </c>
      <c r="AK90" s="161">
        <f>AVERAGE(Q79:Q90)</f>
        <v>37266.958333333336</v>
      </c>
      <c r="AL90" s="161">
        <f>AVERAGE(R79:R90)</f>
        <v>12799.216666666667</v>
      </c>
      <c r="AM90" s="161">
        <f>AVERAGE(S79:S90)</f>
        <v>55656.991666666676</v>
      </c>
      <c r="AN90" s="161">
        <f>AVERAGE(T79:T90)</f>
        <v>2464.525</v>
      </c>
      <c r="AO90" s="161">
        <f>AVERAGE(U79:U90)</f>
        <v>2341.375</v>
      </c>
      <c r="AP90" s="161"/>
      <c r="AQ90" s="161"/>
      <c r="AR90" s="161"/>
      <c r="AS90" s="161"/>
      <c r="AT90" s="161"/>
      <c r="AU90" t="s" s="109">
        <v>188</v>
      </c>
      <c r="AV90" s="165">
        <v>12488</v>
      </c>
      <c r="AW90" s="165">
        <v>65573260</v>
      </c>
      <c r="AX90" s="165">
        <f>AW90/AV90</f>
        <v>5250.901665598975</v>
      </c>
      <c r="AY90" s="2"/>
      <c r="AZ90" s="165">
        <v>25192</v>
      </c>
      <c r="BA90" s="165">
        <v>98075653</v>
      </c>
      <c r="BB90" s="165">
        <f>BA90/AZ90</f>
        <v>3893.126905366783</v>
      </c>
      <c r="BC90" s="2"/>
      <c r="BD90" s="165">
        <v>33207</v>
      </c>
      <c r="BE90" s="165">
        <v>138883299</v>
      </c>
      <c r="BF90" s="165">
        <f>BE90/BD90</f>
        <v>4182.350076791038</v>
      </c>
      <c r="BG90" s="2"/>
      <c r="BH90" s="166">
        <v>61378</v>
      </c>
      <c r="BI90" s="165">
        <v>390851546</v>
      </c>
      <c r="BJ90" s="165">
        <f>BI90/BH90</f>
        <v>6367.942031346736</v>
      </c>
      <c r="BK90" s="2"/>
      <c r="BL90" s="165">
        <v>37171</v>
      </c>
      <c r="BM90" s="165">
        <v>62966562</v>
      </c>
      <c r="BN90" s="165">
        <f>BM90/BL90</f>
        <v>1693.970084205429</v>
      </c>
      <c r="BO90" s="2"/>
      <c r="BP90" s="165">
        <v>2480</v>
      </c>
      <c r="BQ90" s="165">
        <v>21565859</v>
      </c>
      <c r="BR90" s="165">
        <f>BQ90/BP90</f>
        <v>8695.910887096774</v>
      </c>
    </row>
    <row r="91" ht="14.25" customHeight="1">
      <c r="A91" s="79"/>
      <c r="B91" t="s" s="110">
        <v>116</v>
      </c>
      <c r="C91" s="161">
        <v>1882.6</v>
      </c>
      <c r="D91" s="161">
        <v>69.7</v>
      </c>
      <c r="E91" s="161">
        <v>621.5</v>
      </c>
      <c r="F91" s="161">
        <v>4980.9</v>
      </c>
      <c r="G91" s="161">
        <v>5061.6</v>
      </c>
      <c r="H91" s="161">
        <v>8118.1</v>
      </c>
      <c r="I91" s="161">
        <v>600.7</v>
      </c>
      <c r="J91" s="161">
        <v>283.1</v>
      </c>
      <c r="K91" s="161"/>
      <c r="L91" s="161">
        <v>27512.2</v>
      </c>
      <c r="M91" s="161">
        <v>90810.100000000006</v>
      </c>
      <c r="N91" s="161">
        <v>32499.1</v>
      </c>
      <c r="O91" s="161">
        <v>33368.8</v>
      </c>
      <c r="P91" s="161">
        <v>10504.3</v>
      </c>
      <c r="Q91" s="161">
        <v>43218.1</v>
      </c>
      <c r="R91" s="161">
        <v>13571.7</v>
      </c>
      <c r="S91" s="161">
        <v>57042.3</v>
      </c>
      <c r="T91" s="161">
        <v>2007.3</v>
      </c>
      <c r="U91" s="161">
        <v>2199.2</v>
      </c>
      <c r="V91" s="161"/>
      <c r="W91" s="161">
        <f>AVERAGE(C80:C91)</f>
        <v>2723.5</v>
      </c>
      <c r="X91" s="161">
        <f>AVERAGE(D80:D91)</f>
        <v>773.0500000000001</v>
      </c>
      <c r="Y91" s="161">
        <f>AVERAGE(E80:E91)</f>
        <v>769.8416666666667</v>
      </c>
      <c r="Z91" s="161">
        <f>AVERAGE(F80:F91)</f>
        <v>5706.758333333334</v>
      </c>
      <c r="AA91" s="161">
        <f>AVERAGE(G80:G91)</f>
        <v>3327.825</v>
      </c>
      <c r="AB91" s="161">
        <f>AVERAGE(H80:H91)</f>
        <v>6847.141666666667</v>
      </c>
      <c r="AC91" s="161">
        <f>AVERAGE(I80:I91)</f>
        <v>1688.341666666667</v>
      </c>
      <c r="AD91" s="161">
        <f>AVERAGE(J80:J91)</f>
        <v>560.925</v>
      </c>
      <c r="AE91" s="161"/>
      <c r="AF91" s="161">
        <f>AVERAGE(L80:L91)</f>
        <v>24796.408333333336</v>
      </c>
      <c r="AG91" s="161">
        <f>AVERAGE(M80:M91)</f>
        <v>89129.283333333340</v>
      </c>
      <c r="AH91" s="161">
        <f>AVERAGE(N80:N91)</f>
        <v>31568.841666666664</v>
      </c>
      <c r="AI91" s="161">
        <f>AVERAGE(O80:O91)</f>
        <v>36797.258333333324</v>
      </c>
      <c r="AJ91" s="161">
        <f>AVERAGE(P80:P91)</f>
        <v>10383.808333333334</v>
      </c>
      <c r="AK91" s="161">
        <f>AVERAGE(Q80:Q91)</f>
        <v>37551.85</v>
      </c>
      <c r="AL91" s="161">
        <f>AVERAGE(R80:R91)</f>
        <v>13009.491666666667</v>
      </c>
      <c r="AM91" s="161">
        <f>AVERAGE(S80:S91)</f>
        <v>56340.116666666676</v>
      </c>
      <c r="AN91" s="161">
        <f>AVERAGE(T80:T91)</f>
        <v>2471.575</v>
      </c>
      <c r="AO91" s="161">
        <f>AVERAGE(U80:U91)</f>
        <v>2165</v>
      </c>
      <c r="AP91" s="161"/>
      <c r="AQ91" s="161"/>
      <c r="AR91" s="161"/>
      <c r="AS91" s="161"/>
      <c r="AT91" s="161"/>
      <c r="AU91" t="s" s="109">
        <v>189</v>
      </c>
      <c r="AV91" s="165">
        <v>10390</v>
      </c>
      <c r="AW91" s="165">
        <v>52787011</v>
      </c>
      <c r="AX91" s="165">
        <f>AW91/AV91</f>
        <v>5080.559287776709</v>
      </c>
      <c r="AY91" s="167"/>
      <c r="AZ91" s="165">
        <v>32047</v>
      </c>
      <c r="BA91" s="165">
        <v>101119800</v>
      </c>
      <c r="BB91" s="165">
        <f>BA91/AZ91</f>
        <v>3155.359316004618</v>
      </c>
      <c r="BC91" s="167"/>
      <c r="BD91" s="165">
        <v>32992</v>
      </c>
      <c r="BE91" s="165">
        <v>136752749</v>
      </c>
      <c r="BF91" s="165">
        <f>BE91/BD91</f>
        <v>4145.027552133851</v>
      </c>
      <c r="BG91" s="2"/>
      <c r="BH91" s="166">
        <v>56034</v>
      </c>
      <c r="BI91" s="165">
        <v>341890419</v>
      </c>
      <c r="BJ91" s="165">
        <f>BI91/BH91</f>
        <v>6101.481582610558</v>
      </c>
      <c r="BK91" s="2"/>
      <c r="BL91" s="165">
        <v>43244</v>
      </c>
      <c r="BM91" s="165">
        <v>68107043</v>
      </c>
      <c r="BN91" s="165">
        <f>BM91/BL91</f>
        <v>1574.947807788364</v>
      </c>
      <c r="BO91" s="2"/>
      <c r="BP91" s="165">
        <v>2008</v>
      </c>
      <c r="BQ91" s="165">
        <v>17016749</v>
      </c>
      <c r="BR91" s="165">
        <f>BQ91/BP91</f>
        <v>8474.476593625497</v>
      </c>
    </row>
    <row r="92" ht="14.25" customHeight="1">
      <c r="A92" s="79">
        <v>2011</v>
      </c>
      <c r="B92" t="s" s="110">
        <v>105</v>
      </c>
      <c r="C92" s="161">
        <v>2556.5</v>
      </c>
      <c r="D92" s="161">
        <v>55.7</v>
      </c>
      <c r="E92" s="161">
        <v>806.6</v>
      </c>
      <c r="F92" s="161">
        <v>4352.5</v>
      </c>
      <c r="G92" s="161">
        <v>987.4</v>
      </c>
      <c r="H92" s="161">
        <v>4818.1</v>
      </c>
      <c r="I92" s="161">
        <v>1264.3</v>
      </c>
      <c r="J92" s="161">
        <v>435.4</v>
      </c>
      <c r="K92" s="161"/>
      <c r="L92" s="161">
        <v>28572.2</v>
      </c>
      <c r="M92" s="161">
        <v>93552</v>
      </c>
      <c r="N92" s="161">
        <v>38154.3</v>
      </c>
      <c r="O92" s="161">
        <v>35484.8</v>
      </c>
      <c r="P92" s="161">
        <v>11724.1</v>
      </c>
      <c r="Q92" s="161">
        <v>40282.5</v>
      </c>
      <c r="R92" s="161">
        <v>11637.8</v>
      </c>
      <c r="S92" s="161">
        <v>51925.5</v>
      </c>
      <c r="T92" s="161">
        <v>2308.4</v>
      </c>
      <c r="U92" s="161">
        <v>3306.7</v>
      </c>
      <c r="V92" s="161"/>
      <c r="W92" s="161">
        <f>AVERAGE(C81:C92)</f>
        <v>2752.216666666667</v>
      </c>
      <c r="X92" s="161">
        <f>AVERAGE(D81:D92)</f>
        <v>749.5666666666667</v>
      </c>
      <c r="Y92" s="161">
        <f>AVERAGE(E81:E92)</f>
        <v>761.4083333333334</v>
      </c>
      <c r="Z92" s="161">
        <f>AVERAGE(F81:F92)</f>
        <v>5720.875</v>
      </c>
      <c r="AA92" s="161">
        <f>AVERAGE(G81:G92)</f>
        <v>3297.191666666667</v>
      </c>
      <c r="AB92" s="161">
        <f>AVERAGE(H81:H92)</f>
        <v>6801.200000000002</v>
      </c>
      <c r="AC92" s="161">
        <f>AVERAGE(I81:I92)</f>
        <v>1688.025</v>
      </c>
      <c r="AD92" s="161">
        <f>AVERAGE(J81:J92)</f>
        <v>541.5583333333333</v>
      </c>
      <c r="AE92" s="161"/>
      <c r="AF92" s="161">
        <f>AVERAGE(L81:L92)</f>
        <v>25388.283333333336</v>
      </c>
      <c r="AG92" s="161">
        <f>AVERAGE(M81:M92)</f>
        <v>89301.416666666672</v>
      </c>
      <c r="AH92" s="161">
        <f>AVERAGE(N81:N92)</f>
        <v>32087.558333333331</v>
      </c>
      <c r="AI92" s="161">
        <f>AVERAGE(O81:O92)</f>
        <v>36414.358333333330</v>
      </c>
      <c r="AJ92" s="161">
        <f>AVERAGE(P81:P92)</f>
        <v>10650.275</v>
      </c>
      <c r="AK92" s="161">
        <f>AVERAGE(Q81:Q92)</f>
        <v>38327.1</v>
      </c>
      <c r="AL92" s="161">
        <f>AVERAGE(R81:R92)</f>
        <v>12908.975</v>
      </c>
      <c r="AM92" s="161">
        <f>AVERAGE(S81:S92)</f>
        <v>57045.375000000007</v>
      </c>
      <c r="AN92" s="161">
        <f>AVERAGE(T81:T92)</f>
        <v>2504.45</v>
      </c>
      <c r="AO92" s="161">
        <f>AVERAGE(U81:U92)</f>
        <v>2279.225</v>
      </c>
      <c r="AP92" s="161"/>
      <c r="AQ92" s="161"/>
      <c r="AR92" s="161"/>
      <c r="AS92" s="161"/>
      <c r="AT92" s="161"/>
      <c r="AU92" t="s" s="109">
        <v>190</v>
      </c>
      <c r="AV92" s="165">
        <v>8547</v>
      </c>
      <c r="AW92" s="165">
        <v>45108700</v>
      </c>
      <c r="AX92" s="165">
        <f>AW92/AV92</f>
        <v>5277.723177723177</v>
      </c>
      <c r="AY92" s="162"/>
      <c r="AZ92" s="165">
        <v>38154</v>
      </c>
      <c r="BA92" s="165">
        <v>119200352</v>
      </c>
      <c r="BB92" s="165">
        <f>BA92/AZ92</f>
        <v>3124.190176652513</v>
      </c>
      <c r="BC92" s="162"/>
      <c r="BD92" s="165">
        <v>35485</v>
      </c>
      <c r="BE92" s="165">
        <v>150658973</v>
      </c>
      <c r="BF92" s="165">
        <f>BE92/BD92</f>
        <v>4245.708693814287</v>
      </c>
      <c r="BG92" s="2"/>
      <c r="BH92" s="166">
        <v>51923</v>
      </c>
      <c r="BI92" s="165">
        <v>318697264</v>
      </c>
      <c r="BJ92" s="165">
        <f>BI92/BH92</f>
        <v>6137.882325751593</v>
      </c>
      <c r="BK92" s="2"/>
      <c r="BL92" s="165">
        <v>40283</v>
      </c>
      <c r="BM92" s="165">
        <v>68374454</v>
      </c>
      <c r="BN92" s="165">
        <f>BM92/BL92</f>
        <v>1697.352580493012</v>
      </c>
      <c r="BO92" s="2"/>
      <c r="BP92" s="165">
        <v>2308</v>
      </c>
      <c r="BQ92" s="165">
        <v>20909075</v>
      </c>
      <c r="BR92" s="165">
        <f>BQ92/BP92</f>
        <v>9059.391247833622</v>
      </c>
    </row>
    <row r="93" ht="14.25" customHeight="1">
      <c r="A93" s="79"/>
      <c r="B93" t="s" s="110">
        <v>106</v>
      </c>
      <c r="C93" s="161">
        <v>2038.1</v>
      </c>
      <c r="D93" s="161">
        <v>101.2</v>
      </c>
      <c r="E93" s="161">
        <v>470.1</v>
      </c>
      <c r="F93" s="161">
        <v>4342.2</v>
      </c>
      <c r="G93" s="161">
        <v>3672.6</v>
      </c>
      <c r="H93" s="161">
        <v>4485.8</v>
      </c>
      <c r="I93" s="161">
        <v>1702.2</v>
      </c>
      <c r="J93" s="161">
        <v>592.1</v>
      </c>
      <c r="K93" s="161"/>
      <c r="L93" s="161">
        <v>26576.4</v>
      </c>
      <c r="M93" s="161">
        <v>86101.8</v>
      </c>
      <c r="N93" s="161">
        <v>34501.7</v>
      </c>
      <c r="O93" s="161">
        <v>32353.2</v>
      </c>
      <c r="P93" s="161">
        <v>11982.8</v>
      </c>
      <c r="Q93" s="161">
        <v>38694.5</v>
      </c>
      <c r="R93" s="161">
        <v>15700.3</v>
      </c>
      <c r="S93" s="161">
        <v>53926.9</v>
      </c>
      <c r="T93" s="161">
        <v>2278.1</v>
      </c>
      <c r="U93" s="161">
        <v>4144.4</v>
      </c>
      <c r="V93" s="161"/>
      <c r="W93" s="161">
        <f>AVERAGE(C82:C93)</f>
        <v>2697.8</v>
      </c>
      <c r="X93" s="161">
        <f>AVERAGE(D82:D93)</f>
        <v>734.7750000000001</v>
      </c>
      <c r="Y93" s="161">
        <f>AVERAGE(E82:E93)</f>
        <v>753.8583333333335</v>
      </c>
      <c r="Z93" s="161">
        <f>AVERAGE(F82:F93)</f>
        <v>5678.583333333333</v>
      </c>
      <c r="AA93" s="161">
        <f>AVERAGE(G82:G93)</f>
        <v>3331</v>
      </c>
      <c r="AB93" s="161">
        <f>AVERAGE(H82:H93)</f>
        <v>6711.716666666668</v>
      </c>
      <c r="AC93" s="161">
        <f>AVERAGE(I82:I93)</f>
        <v>1627.383333333333</v>
      </c>
      <c r="AD93" s="161">
        <f>AVERAGE(J82:J93)</f>
        <v>531.1166666666667</v>
      </c>
      <c r="AE93" s="161"/>
      <c r="AF93" s="161">
        <f>AVERAGE(L82:L93)</f>
        <v>25701.391666666674</v>
      </c>
      <c r="AG93" s="161">
        <f>AVERAGE(M82:M93)</f>
        <v>88966.875</v>
      </c>
      <c r="AH93" s="161">
        <f>AVERAGE(N82:N93)</f>
        <v>32205.558333333334</v>
      </c>
      <c r="AI93" s="161">
        <f>AVERAGE(O82:O93)</f>
        <v>35887.8</v>
      </c>
      <c r="AJ93" s="161">
        <f>AVERAGE(P82:P93)</f>
        <v>10883.941666666668</v>
      </c>
      <c r="AK93" s="161">
        <f>AVERAGE(Q82:Q93)</f>
        <v>39192.258333333339</v>
      </c>
      <c r="AL93" s="161">
        <f>AVERAGE(R82:R93)</f>
        <v>13190.5</v>
      </c>
      <c r="AM93" s="161">
        <f>AVERAGE(S82:S93)</f>
        <v>57632.591666666674</v>
      </c>
      <c r="AN93" s="161">
        <f>AVERAGE(T82:T93)</f>
        <v>2552.316666666667</v>
      </c>
      <c r="AO93" s="161">
        <f>AVERAGE(U82:U93)</f>
        <v>2470.4</v>
      </c>
      <c r="AP93" s="161"/>
      <c r="AQ93" s="161"/>
      <c r="AR93" s="161"/>
      <c r="AS93" s="161"/>
      <c r="AT93" s="161"/>
      <c r="AU93" t="s" s="109">
        <v>191</v>
      </c>
      <c r="AV93" s="165">
        <v>11707</v>
      </c>
      <c r="AW93" s="165">
        <v>62502256</v>
      </c>
      <c r="AX93" s="165">
        <f>AW93/AV93</f>
        <v>5338.878961305202</v>
      </c>
      <c r="AY93" s="162"/>
      <c r="AZ93" s="165">
        <v>34502</v>
      </c>
      <c r="BA93" s="165">
        <v>111329379</v>
      </c>
      <c r="BB93" s="165">
        <f>BA93/AZ93</f>
        <v>3226.751463683265</v>
      </c>
      <c r="BC93" s="162"/>
      <c r="BD93" s="165">
        <v>32353</v>
      </c>
      <c r="BE93" s="165">
        <v>140084532</v>
      </c>
      <c r="BF93" s="165">
        <f>BE93/BD93</f>
        <v>4329.877662040614</v>
      </c>
      <c r="BG93" s="2"/>
      <c r="BH93" s="166">
        <v>53919</v>
      </c>
      <c r="BI93" s="165">
        <v>335108845</v>
      </c>
      <c r="BJ93" s="165">
        <f>BI93/BH93</f>
        <v>6215.041914723938</v>
      </c>
      <c r="BK93" s="2"/>
      <c r="BL93" s="165">
        <v>38695</v>
      </c>
      <c r="BM93" s="165">
        <v>67641910</v>
      </c>
      <c r="BN93" s="165">
        <f>BM93/BL93</f>
        <v>1748.078821553172</v>
      </c>
      <c r="BO93" s="2"/>
      <c r="BP93" s="165">
        <v>2278</v>
      </c>
      <c r="BQ93" s="165">
        <v>19273819</v>
      </c>
      <c r="BR93" s="165">
        <f>BQ93/BP93</f>
        <v>8460.851185250220</v>
      </c>
    </row>
    <row r="94" ht="14.25" customHeight="1">
      <c r="A94" s="79"/>
      <c r="B94" t="s" s="110">
        <v>107</v>
      </c>
      <c r="C94" s="161">
        <v>3968</v>
      </c>
      <c r="D94" s="161">
        <v>237.5</v>
      </c>
      <c r="E94" s="161">
        <v>620.9</v>
      </c>
      <c r="F94" s="161">
        <v>5699.9</v>
      </c>
      <c r="G94" s="161">
        <v>1942.2</v>
      </c>
      <c r="H94" s="161">
        <v>5878.7</v>
      </c>
      <c r="I94" s="161">
        <v>844.1</v>
      </c>
      <c r="J94" s="161">
        <v>759.1</v>
      </c>
      <c r="K94" s="161"/>
      <c r="L94" s="161">
        <v>30061.3</v>
      </c>
      <c r="M94" s="161">
        <v>109601.3</v>
      </c>
      <c r="N94" s="161">
        <v>46010.8</v>
      </c>
      <c r="O94" s="161">
        <v>40923</v>
      </c>
      <c r="P94" s="161">
        <v>14836.5</v>
      </c>
      <c r="Q94" s="161">
        <v>41966.1</v>
      </c>
      <c r="R94" s="161">
        <v>13359.2</v>
      </c>
      <c r="S94" s="161">
        <v>63415.9</v>
      </c>
      <c r="T94" s="161">
        <v>2334.5</v>
      </c>
      <c r="U94" s="161">
        <v>4352</v>
      </c>
      <c r="V94" s="161"/>
      <c r="W94" s="161">
        <f>AVERAGE(C83:C94)</f>
        <v>2762.266666666666</v>
      </c>
      <c r="X94" s="161">
        <f>AVERAGE(D83:D94)</f>
        <v>695.9</v>
      </c>
      <c r="Y94" s="161">
        <f>AVERAGE(E83:E94)</f>
        <v>729.475</v>
      </c>
      <c r="Z94" s="161">
        <f>AVERAGE(F83:F94)</f>
        <v>5632.766666666666</v>
      </c>
      <c r="AA94" s="161">
        <f>AVERAGE(G83:G94)</f>
        <v>3239.75</v>
      </c>
      <c r="AB94" s="161">
        <f>AVERAGE(H83:H94)</f>
        <v>6583.224999999999</v>
      </c>
      <c r="AC94" s="161">
        <f>AVERAGE(I83:I94)</f>
        <v>1558.416666666666</v>
      </c>
      <c r="AD94" s="161">
        <f>AVERAGE(J83:J94)</f>
        <v>537.1750000000001</v>
      </c>
      <c r="AE94" s="161"/>
      <c r="AF94" s="161">
        <f>AVERAGE(L83:L94)</f>
        <v>26061.3</v>
      </c>
      <c r="AG94" s="161">
        <f>AVERAGE(M83:M94)</f>
        <v>90770.925</v>
      </c>
      <c r="AH94" s="161">
        <f>AVERAGE(N83:N94)</f>
        <v>33660.508333333331</v>
      </c>
      <c r="AI94" s="161">
        <f>AVERAGE(O83:O94)</f>
        <v>36163.925</v>
      </c>
      <c r="AJ94" s="161">
        <f>AVERAGE(P83:P94)</f>
        <v>11196.358333333332</v>
      </c>
      <c r="AK94" s="161">
        <f>AVERAGE(Q83:Q94)</f>
        <v>39628.391666666670</v>
      </c>
      <c r="AL94" s="161">
        <f>AVERAGE(R83:R94)</f>
        <v>13165.133333333331</v>
      </c>
      <c r="AM94" s="161">
        <f>AVERAGE(S83:S94)</f>
        <v>58152.55</v>
      </c>
      <c r="AN94" s="161">
        <f>AVERAGE(T83:T94)</f>
        <v>2532.008333333334</v>
      </c>
      <c r="AO94" s="161">
        <f>AVERAGE(U83:U94)</f>
        <v>2635.833333333333</v>
      </c>
      <c r="AP94" s="161"/>
      <c r="AQ94" s="161"/>
      <c r="AR94" s="161"/>
      <c r="AS94" s="161"/>
      <c r="AT94" s="161"/>
      <c r="AU94" t="s" s="109">
        <v>192</v>
      </c>
      <c r="AV94" s="165">
        <v>8980</v>
      </c>
      <c r="AW94" s="165">
        <v>52448091</v>
      </c>
      <c r="AX94" s="165">
        <f>AW94/AV94</f>
        <v>5840.544654788418</v>
      </c>
      <c r="AY94" s="162"/>
      <c r="AZ94" s="165">
        <v>46011</v>
      </c>
      <c r="BA94" s="165">
        <v>163650833</v>
      </c>
      <c r="BB94" s="165">
        <f>BA94/AZ94</f>
        <v>3556.776270891743</v>
      </c>
      <c r="BC94" s="162"/>
      <c r="BD94" s="165">
        <v>40922</v>
      </c>
      <c r="BE94" s="165">
        <v>182092153</v>
      </c>
      <c r="BF94" s="165">
        <f>BE94/BD94</f>
        <v>4449.737378427252</v>
      </c>
      <c r="BG94" s="2"/>
      <c r="BH94" s="166">
        <v>63412</v>
      </c>
      <c r="BI94" s="165">
        <v>414174900</v>
      </c>
      <c r="BJ94" s="165">
        <f>BI94/BH94</f>
        <v>6531.490885005993</v>
      </c>
      <c r="BK94" s="2"/>
      <c r="BL94" s="165">
        <v>41966</v>
      </c>
      <c r="BM94" s="165">
        <v>80634950</v>
      </c>
      <c r="BN94" s="165">
        <f>BM94/BL94</f>
        <v>1921.435209455273</v>
      </c>
      <c r="BO94" s="2"/>
      <c r="BP94" s="165">
        <v>2335</v>
      </c>
      <c r="BQ94" s="165">
        <v>22061718</v>
      </c>
      <c r="BR94" s="165">
        <f>BQ94/BP94</f>
        <v>9448.273233404710</v>
      </c>
    </row>
    <row r="95" ht="14.25" customHeight="1">
      <c r="A95" s="79"/>
      <c r="B95" t="s" s="110">
        <v>108</v>
      </c>
      <c r="C95" s="161">
        <v>3626.8</v>
      </c>
      <c r="D95" s="161">
        <v>120.9</v>
      </c>
      <c r="E95" s="161">
        <v>841.3</v>
      </c>
      <c r="F95" s="161">
        <v>6579.8</v>
      </c>
      <c r="G95" s="161">
        <v>4675.7</v>
      </c>
      <c r="H95" s="161">
        <v>5980.7</v>
      </c>
      <c r="I95" s="161">
        <v>1199.8</v>
      </c>
      <c r="J95" s="161">
        <v>456.3</v>
      </c>
      <c r="K95" s="161"/>
      <c r="L95" s="161">
        <v>28571</v>
      </c>
      <c r="M95" s="161">
        <v>96227.399999999994</v>
      </c>
      <c r="N95" s="161">
        <v>41850</v>
      </c>
      <c r="O95" s="161">
        <v>36210.4</v>
      </c>
      <c r="P95" s="161">
        <v>13792</v>
      </c>
      <c r="Q95" s="161">
        <v>43206.2</v>
      </c>
      <c r="R95" s="161">
        <v>10511</v>
      </c>
      <c r="S95" s="161">
        <v>53593.6</v>
      </c>
      <c r="T95" s="161">
        <v>2331.4</v>
      </c>
      <c r="U95" s="161">
        <v>3627.2</v>
      </c>
      <c r="V95" s="161"/>
      <c r="W95" s="161">
        <f>AVERAGE(C84:C95)</f>
        <v>2852.116666666666</v>
      </c>
      <c r="X95" s="161">
        <f>AVERAGE(D84:D95)</f>
        <v>588.0833333333333</v>
      </c>
      <c r="Y95" s="161">
        <f>AVERAGE(E84:E95)</f>
        <v>718.9333333333334</v>
      </c>
      <c r="Z95" s="161">
        <f>AVERAGE(F84:F95)</f>
        <v>5606.983333333334</v>
      </c>
      <c r="AA95" s="161">
        <f>AVERAGE(G84:G95)</f>
        <v>3441.674999999999</v>
      </c>
      <c r="AB95" s="161">
        <f>AVERAGE(H84:H95)</f>
        <v>6536.641666666666</v>
      </c>
      <c r="AC95" s="161">
        <f>AVERAGE(I84:I95)</f>
        <v>1543.75</v>
      </c>
      <c r="AD95" s="161">
        <f>AVERAGE(J84:J95)</f>
        <v>520.7916666666667</v>
      </c>
      <c r="AE95" s="161"/>
      <c r="AF95" s="161">
        <f>AVERAGE(L84:L95)</f>
        <v>26381.25</v>
      </c>
      <c r="AG95" s="161">
        <f>AVERAGE(M84:M95)</f>
        <v>92285.258333333346</v>
      </c>
      <c r="AH95" s="161">
        <f>AVERAGE(N84:N95)</f>
        <v>34923.525</v>
      </c>
      <c r="AI95" s="161">
        <f>AVERAGE(O84:O95)</f>
        <v>36516.925</v>
      </c>
      <c r="AJ95" s="161">
        <f>AVERAGE(P84:P95)</f>
        <v>11576.283333333335</v>
      </c>
      <c r="AK95" s="161">
        <f>AVERAGE(Q84:Q95)</f>
        <v>40069.624999999993</v>
      </c>
      <c r="AL95" s="161">
        <f>AVERAGE(R84:R95)</f>
        <v>12993.975</v>
      </c>
      <c r="AM95" s="161">
        <f>AVERAGE(S84:S95)</f>
        <v>58035.8</v>
      </c>
      <c r="AN95" s="161">
        <f>AVERAGE(T84:T95)</f>
        <v>2508.8</v>
      </c>
      <c r="AO95" s="161">
        <f>AVERAGE(U84:U95)</f>
        <v>2779.491666666667</v>
      </c>
      <c r="AP95" s="161"/>
      <c r="AQ95" s="161"/>
      <c r="AR95" s="161"/>
      <c r="AS95" s="161"/>
      <c r="AT95" s="161"/>
      <c r="AU95" t="s" s="109">
        <v>193</v>
      </c>
      <c r="AV95" s="165">
        <v>7079</v>
      </c>
      <c r="AW95" s="165">
        <v>44280988</v>
      </c>
      <c r="AX95" s="165">
        <f>AW95/AV95</f>
        <v>6255.260347506710</v>
      </c>
      <c r="AY95" s="162"/>
      <c r="AZ95" s="165">
        <v>41850</v>
      </c>
      <c r="BA95" s="165">
        <v>160337223</v>
      </c>
      <c r="BB95" s="165">
        <f>BA95/AZ95</f>
        <v>3831.235913978494</v>
      </c>
      <c r="BC95" s="162"/>
      <c r="BD95" s="165">
        <v>36211</v>
      </c>
      <c r="BE95" s="165">
        <v>179423512</v>
      </c>
      <c r="BF95" s="165">
        <f>BE95/BD95</f>
        <v>4954.944961475795</v>
      </c>
      <c r="BG95" s="2"/>
      <c r="BH95" s="166">
        <v>53589</v>
      </c>
      <c r="BI95" s="165">
        <v>363949191</v>
      </c>
      <c r="BJ95" s="165">
        <f>BI95/BH95</f>
        <v>6791.490623075631</v>
      </c>
      <c r="BK95" s="2"/>
      <c r="BL95" s="165">
        <v>43206</v>
      </c>
      <c r="BM95" s="165">
        <v>83582444</v>
      </c>
      <c r="BN95" s="165">
        <f>BM95/BL95</f>
        <v>1934.510114335972</v>
      </c>
      <c r="BO95" s="2"/>
      <c r="BP95" s="165">
        <v>2332</v>
      </c>
      <c r="BQ95" s="165">
        <v>23702861</v>
      </c>
      <c r="BR95" s="165">
        <f>BQ95/BP95</f>
        <v>10164.177101200687</v>
      </c>
    </row>
    <row r="96" ht="14.25" customHeight="1">
      <c r="A96" s="79"/>
      <c r="B96" t="s" s="110">
        <v>109</v>
      </c>
      <c r="C96" s="161">
        <v>4299.9</v>
      </c>
      <c r="D96" s="161">
        <v>432.9</v>
      </c>
      <c r="E96" s="161">
        <v>729.4</v>
      </c>
      <c r="F96" s="161">
        <v>7713.1</v>
      </c>
      <c r="G96" s="161">
        <v>3112.8</v>
      </c>
      <c r="H96" s="161">
        <v>5006</v>
      </c>
      <c r="I96" s="161">
        <v>2872.1</v>
      </c>
      <c r="J96" s="161">
        <v>529.5</v>
      </c>
      <c r="K96" s="161"/>
      <c r="L96" s="161">
        <v>29851.8</v>
      </c>
      <c r="M96" s="161">
        <v>102910.8</v>
      </c>
      <c r="N96" s="161">
        <v>43549.3</v>
      </c>
      <c r="O96" s="161">
        <v>36725.8</v>
      </c>
      <c r="P96" s="161">
        <v>14552.5</v>
      </c>
      <c r="Q96" s="161">
        <v>41780.4</v>
      </c>
      <c r="R96" s="161">
        <v>9651.4</v>
      </c>
      <c r="S96" s="161">
        <v>50999.2</v>
      </c>
      <c r="T96" s="161">
        <v>2883.6</v>
      </c>
      <c r="U96" s="161">
        <v>3261</v>
      </c>
      <c r="V96" s="161"/>
      <c r="W96" s="161">
        <f>AVERAGE(C85:C96)</f>
        <v>2960.441666666666</v>
      </c>
      <c r="X96" s="161">
        <f>AVERAGE(D85:D96)</f>
        <v>491.6333333333332</v>
      </c>
      <c r="Y96" s="161">
        <f>AVERAGE(E85:E96)</f>
        <v>696.0083333333333</v>
      </c>
      <c r="Z96" s="161">
        <f>AVERAGE(F85:F96)</f>
        <v>5597.966666666667</v>
      </c>
      <c r="AA96" s="161">
        <f>AVERAGE(G85:G96)</f>
        <v>3351.275</v>
      </c>
      <c r="AB96" s="161">
        <f>AVERAGE(H85:H96)</f>
        <v>6306.783333333333</v>
      </c>
      <c r="AC96" s="161">
        <f>AVERAGE(I85:I96)</f>
        <v>1672.941666666667</v>
      </c>
      <c r="AD96" s="161">
        <f>AVERAGE(J85:J96)</f>
        <v>518.975</v>
      </c>
      <c r="AE96" s="161"/>
      <c r="AF96" s="161">
        <f>AVERAGE(L85:L96)</f>
        <v>27084.758333333335</v>
      </c>
      <c r="AG96" s="161">
        <f>AVERAGE(M85:M96)</f>
        <v>93674.291666666672</v>
      </c>
      <c r="AH96" s="161">
        <f>AVERAGE(N85:N96)</f>
        <v>36401.641666666670</v>
      </c>
      <c r="AI96" s="161">
        <f>AVERAGE(O85:O96)</f>
        <v>36121.85</v>
      </c>
      <c r="AJ96" s="161">
        <f>AVERAGE(P85:P96)</f>
        <v>11967.925</v>
      </c>
      <c r="AK96" s="161">
        <f>AVERAGE(Q85:Q96)</f>
        <v>40724.425</v>
      </c>
      <c r="AL96" s="161">
        <f>AVERAGE(R85:R96)</f>
        <v>12696.516666666668</v>
      </c>
      <c r="AM96" s="161">
        <f>AVERAGE(S85:S96)</f>
        <v>57575.508333333331</v>
      </c>
      <c r="AN96" s="161">
        <f>AVERAGE(T85:T96)</f>
        <v>2559.641666666667</v>
      </c>
      <c r="AO96" s="161">
        <f>AVERAGE(U85:U96)</f>
        <v>2870.966666666667</v>
      </c>
      <c r="AP96" s="161"/>
      <c r="AQ96" s="161"/>
      <c r="AR96" s="161"/>
      <c r="AS96" s="161"/>
      <c r="AT96" s="161"/>
      <c r="AU96" t="s" s="109">
        <v>194</v>
      </c>
      <c r="AV96" s="165">
        <v>5989</v>
      </c>
      <c r="AW96" s="165">
        <v>38607868</v>
      </c>
      <c r="AX96" s="165">
        <f>AW96/AV96</f>
        <v>6446.463182501252</v>
      </c>
      <c r="AY96" s="162"/>
      <c r="AZ96" s="165">
        <v>43549</v>
      </c>
      <c r="BA96" s="165">
        <v>159816270</v>
      </c>
      <c r="BB96" s="165">
        <f>BA96/AZ96</f>
        <v>3669.803439803440</v>
      </c>
      <c r="BC96" s="162"/>
      <c r="BD96" s="165">
        <v>36726</v>
      </c>
      <c r="BE96" s="165">
        <v>185215382</v>
      </c>
      <c r="BF96" s="165">
        <f>BE96/BD96</f>
        <v>5043.167837499319</v>
      </c>
      <c r="BG96" s="2"/>
      <c r="BH96" s="166">
        <v>50998</v>
      </c>
      <c r="BI96" s="165">
        <v>351849436</v>
      </c>
      <c r="BJ96" s="165">
        <f>BI96/BH96</f>
        <v>6899.279108984666</v>
      </c>
      <c r="BK96" s="2"/>
      <c r="BL96" s="165">
        <v>41780</v>
      </c>
      <c r="BM96" s="165">
        <v>82453917</v>
      </c>
      <c r="BN96" s="165">
        <f>BM96/BL96</f>
        <v>1973.526017233126</v>
      </c>
      <c r="BO96" s="2"/>
      <c r="BP96" s="165">
        <v>2884</v>
      </c>
      <c r="BQ96" s="165">
        <v>28938093</v>
      </c>
      <c r="BR96" s="165">
        <f>BQ96/BP96</f>
        <v>10034.012829403606</v>
      </c>
    </row>
    <row r="97" ht="14.25" customHeight="1">
      <c r="A97" s="79"/>
      <c r="B97" t="s" s="110">
        <v>110</v>
      </c>
      <c r="C97" s="161">
        <v>3853.3</v>
      </c>
      <c r="D97" s="161">
        <v>284.9</v>
      </c>
      <c r="E97" s="161">
        <v>521.1</v>
      </c>
      <c r="F97" s="161">
        <v>5671.4</v>
      </c>
      <c r="G97" s="161">
        <v>7061.6</v>
      </c>
      <c r="H97" s="161">
        <v>5856.4</v>
      </c>
      <c r="I97" s="161">
        <v>1868.4</v>
      </c>
      <c r="J97" s="161">
        <v>556</v>
      </c>
      <c r="K97" s="161"/>
      <c r="L97" s="161">
        <v>26786.1</v>
      </c>
      <c r="M97" s="161">
        <v>92192.899999999994</v>
      </c>
      <c r="N97" s="161">
        <v>39196</v>
      </c>
      <c r="O97" s="161">
        <v>32678.9</v>
      </c>
      <c r="P97" s="161">
        <v>13760.3</v>
      </c>
      <c r="Q97" s="161">
        <v>42798</v>
      </c>
      <c r="R97" s="161">
        <v>10039.5</v>
      </c>
      <c r="S97" s="161">
        <v>50356.6</v>
      </c>
      <c r="T97" s="161">
        <v>4012.8</v>
      </c>
      <c r="U97" s="161">
        <v>3232.7</v>
      </c>
      <c r="V97" s="161"/>
      <c r="W97" s="161">
        <f>AVERAGE(C86:C97)</f>
        <v>2974.5</v>
      </c>
      <c r="X97" s="161">
        <f>AVERAGE(D86:D97)</f>
        <v>395.7749999999999</v>
      </c>
      <c r="Y97" s="161">
        <f>AVERAGE(E86:E97)</f>
        <v>685.1166666666667</v>
      </c>
      <c r="Z97" s="161">
        <f>AVERAGE(F86:F97)</f>
        <v>5448.974999999999</v>
      </c>
      <c r="AA97" s="161">
        <f>AVERAGE(G86:G97)</f>
        <v>3534.441666666667</v>
      </c>
      <c r="AB97" s="161">
        <f>AVERAGE(H86:H97)</f>
        <v>6356.391666666666</v>
      </c>
      <c r="AC97" s="161">
        <f>AVERAGE(I86:I97)</f>
        <v>1636.925</v>
      </c>
      <c r="AD97" s="161">
        <f>AVERAGE(J86:J97)</f>
        <v>515.4583333333334</v>
      </c>
      <c r="AE97" s="161"/>
      <c r="AF97" s="161">
        <f>AVERAGE(L86:L97)</f>
        <v>27101.941666666666</v>
      </c>
      <c r="AG97" s="161">
        <f>AVERAGE(M86:M97)</f>
        <v>92580.3</v>
      </c>
      <c r="AH97" s="161">
        <f>AVERAGE(N86:N97)</f>
        <v>36561.441666666666</v>
      </c>
      <c r="AI97" s="161">
        <f>AVERAGE(O86:O97)</f>
        <v>34934.675</v>
      </c>
      <c r="AJ97" s="161">
        <f>AVERAGE(P86:P97)</f>
        <v>12225.283333333335</v>
      </c>
      <c r="AK97" s="161">
        <f>AVERAGE(Q86:Q97)</f>
        <v>40682.633333333339</v>
      </c>
      <c r="AL97" s="161">
        <f>AVERAGE(R86:R97)</f>
        <v>12461.033333333335</v>
      </c>
      <c r="AM97" s="161">
        <f>AVERAGE(S86:S97)</f>
        <v>56682.499999999993</v>
      </c>
      <c r="AN97" s="161">
        <f>AVERAGE(T86:T97)</f>
        <v>2667.358333333333</v>
      </c>
      <c r="AO97" s="161">
        <f>AVERAGE(U86:U97)</f>
        <v>2927.808333333334</v>
      </c>
      <c r="AP97" s="161"/>
      <c r="AQ97" s="161"/>
      <c r="AR97" s="161"/>
      <c r="AS97" s="161"/>
      <c r="AT97" s="161"/>
      <c r="AU97" t="s" s="109">
        <v>195</v>
      </c>
      <c r="AV97" s="165">
        <v>6713</v>
      </c>
      <c r="AW97" s="165">
        <v>42817815</v>
      </c>
      <c r="AX97" s="165">
        <f>AW97/AV97</f>
        <v>6378.342767764040</v>
      </c>
      <c r="AY97" s="162"/>
      <c r="AZ97" s="165">
        <v>39195</v>
      </c>
      <c r="BA97" s="165">
        <v>147156891</v>
      </c>
      <c r="BB97" s="165">
        <f>BA97/AZ97</f>
        <v>3754.481209337926</v>
      </c>
      <c r="BC97" s="162"/>
      <c r="BD97" s="165">
        <v>32679</v>
      </c>
      <c r="BE97" s="165">
        <v>163240448</v>
      </c>
      <c r="BF97" s="165">
        <f>BE97/BD97</f>
        <v>4995.270601915603</v>
      </c>
      <c r="BG97" s="2"/>
      <c r="BH97" s="166">
        <v>50352</v>
      </c>
      <c r="BI97" s="165">
        <v>350397999</v>
      </c>
      <c r="BJ97" s="165">
        <f>BI97/BH97</f>
        <v>6958.968839370829</v>
      </c>
      <c r="BK97" s="2"/>
      <c r="BL97" s="165">
        <v>42798</v>
      </c>
      <c r="BM97" s="165">
        <v>91767332</v>
      </c>
      <c r="BN97" s="165">
        <f>BM97/BL97</f>
        <v>2144.196738165335</v>
      </c>
      <c r="BO97" s="2"/>
      <c r="BP97" s="165">
        <v>4013</v>
      </c>
      <c r="BQ97" s="165">
        <v>40538511</v>
      </c>
      <c r="BR97" s="165">
        <f>BQ97/BP97</f>
        <v>10101.796910042362</v>
      </c>
    </row>
    <row r="98" ht="14.25" customHeight="1">
      <c r="A98" s="79"/>
      <c r="B98" t="s" s="110">
        <v>111</v>
      </c>
      <c r="C98" s="161">
        <v>3285.2</v>
      </c>
      <c r="D98" s="161">
        <v>162.5</v>
      </c>
      <c r="E98" s="161">
        <v>566.9</v>
      </c>
      <c r="F98" s="161">
        <v>5422.5</v>
      </c>
      <c r="G98" s="161">
        <v>1590.2</v>
      </c>
      <c r="H98" s="161">
        <v>6666.5</v>
      </c>
      <c r="I98" s="161">
        <v>2636.6</v>
      </c>
      <c r="J98" s="161">
        <v>413.5</v>
      </c>
      <c r="K98" s="161"/>
      <c r="L98" s="161">
        <v>27592.3</v>
      </c>
      <c r="M98" s="161">
        <v>88141.2</v>
      </c>
      <c r="N98" s="161">
        <v>38765.1</v>
      </c>
      <c r="O98" s="161">
        <v>30684.8</v>
      </c>
      <c r="P98" s="161">
        <v>14528.6</v>
      </c>
      <c r="Q98" s="161">
        <v>39639</v>
      </c>
      <c r="R98" s="161">
        <v>7596.2</v>
      </c>
      <c r="S98" s="161">
        <v>48064</v>
      </c>
      <c r="T98" s="161">
        <v>3663.7</v>
      </c>
      <c r="U98" s="161">
        <v>2955.8</v>
      </c>
      <c r="V98" s="161"/>
      <c r="W98" s="161">
        <f>AVERAGE(C87:C98)</f>
        <v>3011.025</v>
      </c>
      <c r="X98" s="161">
        <f>AVERAGE(D87:D98)</f>
        <v>311.3083333333333</v>
      </c>
      <c r="Y98" s="161">
        <f>AVERAGE(E87:E98)</f>
        <v>670.7583333333333</v>
      </c>
      <c r="Z98" s="161">
        <f>AVERAGE(F87:F98)</f>
        <v>5368.133333333333</v>
      </c>
      <c r="AA98" s="161">
        <f>AVERAGE(G87:G98)</f>
        <v>3432.75</v>
      </c>
      <c r="AB98" s="161">
        <f>AVERAGE(H87:H98)</f>
        <v>6299.7</v>
      </c>
      <c r="AC98" s="161">
        <f>AVERAGE(I87:I98)</f>
        <v>1676.275</v>
      </c>
      <c r="AD98" s="161">
        <f>AVERAGE(J87:J98)</f>
        <v>514.4250000000001</v>
      </c>
      <c r="AE98" s="161"/>
      <c r="AF98" s="161">
        <f>AVERAGE(L87:L98)</f>
        <v>27410.641666666663</v>
      </c>
      <c r="AG98" s="161">
        <f>AVERAGE(M87:M98)</f>
        <v>92312.425</v>
      </c>
      <c r="AH98" s="161">
        <f>AVERAGE(N87:N98)</f>
        <v>37243.6</v>
      </c>
      <c r="AI98" s="161">
        <f>AVERAGE(O87:O98)</f>
        <v>34064.05</v>
      </c>
      <c r="AJ98" s="161">
        <f>AVERAGE(P87:P98)</f>
        <v>12575.608333333335</v>
      </c>
      <c r="AK98" s="161">
        <f>AVERAGE(Q87:Q98)</f>
        <v>40496.775</v>
      </c>
      <c r="AL98" s="161">
        <f>AVERAGE(R87:R98)</f>
        <v>12236.483333333335</v>
      </c>
      <c r="AM98" s="161">
        <f>AVERAGE(S87:S98)</f>
        <v>55934.508333333331</v>
      </c>
      <c r="AN98" s="161">
        <f>AVERAGE(T87:T98)</f>
        <v>2752.466666666667</v>
      </c>
      <c r="AO98" s="161">
        <f>AVERAGE(U87:U98)</f>
        <v>2967.958333333334</v>
      </c>
      <c r="AP98" s="161"/>
      <c r="AQ98" s="161"/>
      <c r="AR98" s="161"/>
      <c r="AS98" s="161"/>
      <c r="AT98" s="161"/>
      <c r="AU98" t="s" s="109">
        <v>196</v>
      </c>
      <c r="AV98" s="165">
        <v>4967</v>
      </c>
      <c r="AW98" s="165">
        <v>32410888</v>
      </c>
      <c r="AX98" s="165">
        <f>AW98/AV98</f>
        <v>6525.244211797866</v>
      </c>
      <c r="AY98" s="162"/>
      <c r="AZ98" s="165">
        <v>38765</v>
      </c>
      <c r="BA98" s="165">
        <v>138451326</v>
      </c>
      <c r="BB98" s="165">
        <f>BA98/AZ98</f>
        <v>3571.554907777635</v>
      </c>
      <c r="BC98" s="162"/>
      <c r="BD98" s="165">
        <v>30685</v>
      </c>
      <c r="BE98" s="165">
        <v>149753386</v>
      </c>
      <c r="BF98" s="165">
        <f>BE98/BD98</f>
        <v>4880.344989408506</v>
      </c>
      <c r="BG98" s="2"/>
      <c r="BH98" s="166">
        <v>48056</v>
      </c>
      <c r="BI98" s="165">
        <v>325327122</v>
      </c>
      <c r="BJ98" s="165">
        <f>BI98/BH98</f>
        <v>6769.750332944897</v>
      </c>
      <c r="BK98" s="2"/>
      <c r="BL98" s="165">
        <v>39639</v>
      </c>
      <c r="BM98" s="165">
        <v>81995015</v>
      </c>
      <c r="BN98" s="165">
        <f>BM98/BL98</f>
        <v>2068.543984459749</v>
      </c>
      <c r="BO98" s="2"/>
      <c r="BP98" s="165">
        <v>3664</v>
      </c>
      <c r="BQ98" s="165">
        <v>37088777</v>
      </c>
      <c r="BR98" s="165">
        <f>BQ98/BP98</f>
        <v>10122.482805676857</v>
      </c>
    </row>
    <row r="99" ht="14.25" customHeight="1">
      <c r="A99" s="79"/>
      <c r="B99" t="s" s="110">
        <v>112</v>
      </c>
      <c r="C99" s="161">
        <v>3232</v>
      </c>
      <c r="D99" s="161">
        <v>483.2</v>
      </c>
      <c r="E99" s="161">
        <v>549.3</v>
      </c>
      <c r="F99" s="161">
        <v>5007.6</v>
      </c>
      <c r="G99" s="161">
        <v>3764.1</v>
      </c>
      <c r="H99" s="161">
        <v>7408.8</v>
      </c>
      <c r="I99" s="161">
        <v>1765.3</v>
      </c>
      <c r="J99" s="161">
        <v>588.9</v>
      </c>
      <c r="K99" s="161"/>
      <c r="L99" s="161">
        <v>31942.1</v>
      </c>
      <c r="M99" s="161">
        <v>91749</v>
      </c>
      <c r="N99" s="161">
        <v>39867.9</v>
      </c>
      <c r="O99" s="161">
        <v>29597.4</v>
      </c>
      <c r="P99" s="161">
        <v>14852.2</v>
      </c>
      <c r="Q99" s="161">
        <v>46858.7</v>
      </c>
      <c r="R99" s="161">
        <v>8037.4</v>
      </c>
      <c r="S99" s="161">
        <v>57732</v>
      </c>
      <c r="T99" s="161">
        <v>3394.2</v>
      </c>
      <c r="U99" s="161">
        <v>3571.6</v>
      </c>
      <c r="V99" s="161"/>
      <c r="W99" s="161">
        <f>AVERAGE(C88:C99)</f>
        <v>3045.041666666667</v>
      </c>
      <c r="X99" s="161">
        <f>AVERAGE(D88:D99)</f>
        <v>297.225</v>
      </c>
      <c r="Y99" s="161">
        <f>AVERAGE(E88:E99)</f>
        <v>626.775</v>
      </c>
      <c r="Z99" s="161">
        <f>AVERAGE(F88:F99)</f>
        <v>5354.641666666666</v>
      </c>
      <c r="AA99" s="161">
        <f>AVERAGE(G88:G99)</f>
        <v>3416.75</v>
      </c>
      <c r="AB99" s="161">
        <f>AVERAGE(H88:H99)</f>
        <v>6209.533333333334</v>
      </c>
      <c r="AC99" s="161">
        <f>AVERAGE(I88:I99)</f>
        <v>1570.616666666667</v>
      </c>
      <c r="AD99" s="161">
        <f>AVERAGE(J88:J99)</f>
        <v>520.425</v>
      </c>
      <c r="AE99" s="161"/>
      <c r="AF99" s="161">
        <f>AVERAGE(L88:L99)</f>
        <v>28012.974999999991</v>
      </c>
      <c r="AG99" s="161">
        <f>AVERAGE(M88:M99)</f>
        <v>92214.650000000023</v>
      </c>
      <c r="AH99" s="161">
        <f>AVERAGE(N88:N99)</f>
        <v>37370.641666666670</v>
      </c>
      <c r="AI99" s="161">
        <f>AVERAGE(O88:O99)</f>
        <v>33515.516666666670</v>
      </c>
      <c r="AJ99" s="161">
        <f>AVERAGE(P88:P99)</f>
        <v>12878.158333333333</v>
      </c>
      <c r="AK99" s="161">
        <f>AVERAGE(Q88:Q99)</f>
        <v>41016.45</v>
      </c>
      <c r="AL99" s="161">
        <f>AVERAGE(R88:R99)</f>
        <v>12003</v>
      </c>
      <c r="AM99" s="161">
        <f>AVERAGE(S88:S99)</f>
        <v>56007.158333333333</v>
      </c>
      <c r="AN99" s="161">
        <f>AVERAGE(T88:T99)</f>
        <v>2803.4</v>
      </c>
      <c r="AO99" s="161">
        <f>AVERAGE(U88:U99)</f>
        <v>3105.216666666667</v>
      </c>
      <c r="AP99" s="161"/>
      <c r="AQ99" s="161"/>
      <c r="AR99" s="161"/>
      <c r="AS99" s="161"/>
      <c r="AT99" s="161"/>
      <c r="AU99" t="s" s="109">
        <v>197</v>
      </c>
      <c r="AV99" s="165">
        <v>5860</v>
      </c>
      <c r="AW99" s="165">
        <v>36513848</v>
      </c>
      <c r="AX99" s="165">
        <f>AW99/AV99</f>
        <v>6231.032081911263</v>
      </c>
      <c r="AY99" s="162"/>
      <c r="AZ99" s="165">
        <v>39868</v>
      </c>
      <c r="BA99" s="165">
        <v>147229250</v>
      </c>
      <c r="BB99" s="165">
        <f>BA99/AZ99</f>
        <v>3692.917879000702</v>
      </c>
      <c r="BC99" s="162"/>
      <c r="BD99" s="165">
        <v>29598</v>
      </c>
      <c r="BE99" s="165">
        <v>144167692</v>
      </c>
      <c r="BF99" s="165">
        <f>BE99/BD99</f>
        <v>4870.859247246435</v>
      </c>
      <c r="BG99" s="2"/>
      <c r="BH99" s="166">
        <v>57726</v>
      </c>
      <c r="BI99" s="165">
        <v>394428709</v>
      </c>
      <c r="BJ99" s="165">
        <f>BI99/BH99</f>
        <v>6832.773949346914</v>
      </c>
      <c r="BK99" s="2"/>
      <c r="BL99" s="165">
        <v>46859</v>
      </c>
      <c r="BM99" s="165">
        <v>94111481</v>
      </c>
      <c r="BN99" s="165">
        <f>BM99/BL99</f>
        <v>2008.397127552871</v>
      </c>
      <c r="BO99" s="2"/>
      <c r="BP99" s="165">
        <v>3394</v>
      </c>
      <c r="BQ99" s="165">
        <v>36777704</v>
      </c>
      <c r="BR99" s="165">
        <f>BQ99/BP99</f>
        <v>10836.094284030642</v>
      </c>
    </row>
    <row r="100" ht="14.25" customHeight="1">
      <c r="A100" s="79"/>
      <c r="B100" t="s" s="110">
        <v>113</v>
      </c>
      <c r="C100" s="161">
        <v>3144.2</v>
      </c>
      <c r="D100" s="161">
        <v>469.9</v>
      </c>
      <c r="E100" s="161">
        <v>655.9</v>
      </c>
      <c r="F100" s="161">
        <v>4575.5</v>
      </c>
      <c r="G100" s="161">
        <v>3660.2</v>
      </c>
      <c r="H100" s="161">
        <v>7759.8</v>
      </c>
      <c r="I100" s="161">
        <v>1914.2</v>
      </c>
      <c r="J100" s="161">
        <v>517.7</v>
      </c>
      <c r="K100" s="161"/>
      <c r="L100" s="161">
        <v>29748.5</v>
      </c>
      <c r="M100" s="161">
        <v>97573.8</v>
      </c>
      <c r="N100" s="161">
        <v>47926.6</v>
      </c>
      <c r="O100" s="161">
        <v>29524.3</v>
      </c>
      <c r="P100" s="161">
        <v>13312</v>
      </c>
      <c r="Q100" s="161">
        <v>45795.8</v>
      </c>
      <c r="R100" s="161">
        <v>8054.5</v>
      </c>
      <c r="S100" s="161">
        <v>60480.7</v>
      </c>
      <c r="T100" s="161">
        <v>3852.2</v>
      </c>
      <c r="U100" s="161">
        <v>3546.5</v>
      </c>
      <c r="V100" s="161"/>
      <c r="W100" s="161">
        <f>AVERAGE(C89:C100)</f>
        <v>3041.074999999999</v>
      </c>
      <c r="X100" s="161">
        <f>AVERAGE(D89:D100)</f>
        <v>238.6583333333333</v>
      </c>
      <c r="Y100" s="161">
        <f>AVERAGE(E89:E100)</f>
        <v>621.175</v>
      </c>
      <c r="Z100" s="161">
        <f>AVERAGE(F89:F100)</f>
        <v>5321.849999999999</v>
      </c>
      <c r="AA100" s="161">
        <f>AVERAGE(G89:G100)</f>
        <v>3459.441666666666</v>
      </c>
      <c r="AB100" s="161">
        <f>AVERAGE(H89:H100)</f>
        <v>6246.45</v>
      </c>
      <c r="AC100" s="161">
        <f>AVERAGE(I89:I100)</f>
        <v>1598.891666666667</v>
      </c>
      <c r="AD100" s="161">
        <f>AVERAGE(J89:J100)</f>
        <v>488.825</v>
      </c>
      <c r="AE100" s="161"/>
      <c r="AF100" s="161">
        <f>AVERAGE(L89:L100)</f>
        <v>28438.55</v>
      </c>
      <c r="AG100" s="161">
        <f>AVERAGE(M89:M100)</f>
        <v>92711.416666666672</v>
      </c>
      <c r="AH100" s="161">
        <f>AVERAGE(N89:N100)</f>
        <v>38012.541666666664</v>
      </c>
      <c r="AI100" s="161">
        <f>AVERAGE(O89:O100)</f>
        <v>33455.333333333336</v>
      </c>
      <c r="AJ100" s="161">
        <f>AVERAGE(P89:P100)</f>
        <v>13027.216666666667</v>
      </c>
      <c r="AK100" s="161">
        <f>AVERAGE(Q89:Q100)</f>
        <v>41340.033333333333</v>
      </c>
      <c r="AL100" s="161">
        <f>AVERAGE(R89:R100)</f>
        <v>11540.633333333331</v>
      </c>
      <c r="AM100" s="161">
        <f>AVERAGE(S89:S100)</f>
        <v>56015.166666666664</v>
      </c>
      <c r="AN100" s="161">
        <f>AVERAGE(T89:T100)</f>
        <v>2817.625</v>
      </c>
      <c r="AO100" s="161">
        <f>AVERAGE(U89:U100)</f>
        <v>3214.875</v>
      </c>
      <c r="AP100" s="161"/>
      <c r="AQ100" s="161"/>
      <c r="AR100" s="161"/>
      <c r="AS100" s="161"/>
      <c r="AT100" s="161"/>
      <c r="AU100" t="s" s="109">
        <v>198</v>
      </c>
      <c r="AV100" s="165">
        <v>6038</v>
      </c>
      <c r="AW100" s="165">
        <v>36902682</v>
      </c>
      <c r="AX100" s="165">
        <f>AW100/AV100</f>
        <v>6111.739317654853</v>
      </c>
      <c r="AY100" s="162"/>
      <c r="AZ100" s="165">
        <v>47927</v>
      </c>
      <c r="BA100" s="165">
        <v>166753585</v>
      </c>
      <c r="BB100" s="165">
        <f>BA100/AZ100</f>
        <v>3479.324493500532</v>
      </c>
      <c r="BC100" s="162"/>
      <c r="BD100" s="165">
        <v>29524</v>
      </c>
      <c r="BE100" s="165">
        <v>138525291</v>
      </c>
      <c r="BF100" s="165">
        <f>BE100/BD100</f>
        <v>4691.955392223276</v>
      </c>
      <c r="BG100" s="2"/>
      <c r="BH100" s="166">
        <v>60478</v>
      </c>
      <c r="BI100" s="165">
        <v>393167340</v>
      </c>
      <c r="BJ100" s="165">
        <f>BI100/BH100</f>
        <v>6500.997718178512</v>
      </c>
      <c r="BK100" s="2"/>
      <c r="BL100" s="165">
        <v>45796</v>
      </c>
      <c r="BM100" s="165">
        <v>88759868</v>
      </c>
      <c r="BN100" s="165">
        <f>BM100/BL100</f>
        <v>1938.157655690453</v>
      </c>
      <c r="BO100" s="2"/>
      <c r="BP100" s="165">
        <v>3852</v>
      </c>
      <c r="BQ100" s="165">
        <v>39493225</v>
      </c>
      <c r="BR100" s="165">
        <f>BQ100/BP100</f>
        <v>10252.654465212876</v>
      </c>
    </row>
    <row r="101" ht="14.25" customHeight="1">
      <c r="A101" s="79"/>
      <c r="B101" t="s" s="110">
        <v>114</v>
      </c>
      <c r="C101" s="161">
        <v>3293.3</v>
      </c>
      <c r="D101" s="161">
        <v>208.4</v>
      </c>
      <c r="E101" s="161">
        <v>560</v>
      </c>
      <c r="F101" s="161">
        <v>4702</v>
      </c>
      <c r="G101" s="161">
        <v>3495.3</v>
      </c>
      <c r="H101" s="161">
        <v>7679.9</v>
      </c>
      <c r="I101" s="161">
        <v>1195.5</v>
      </c>
      <c r="J101" s="161">
        <v>462.8</v>
      </c>
      <c r="K101" s="161"/>
      <c r="L101" s="161">
        <v>29158.5</v>
      </c>
      <c r="M101" s="161">
        <v>104133</v>
      </c>
      <c r="N101" s="161">
        <v>54589.7</v>
      </c>
      <c r="O101" s="161">
        <v>27193.7</v>
      </c>
      <c r="P101" s="161">
        <v>11803.3</v>
      </c>
      <c r="Q101" s="161">
        <v>44644.1</v>
      </c>
      <c r="R101" s="161">
        <v>9721.5</v>
      </c>
      <c r="S101" s="161">
        <v>60988.7</v>
      </c>
      <c r="T101" s="161">
        <v>3219</v>
      </c>
      <c r="U101" s="161">
        <v>3807.7</v>
      </c>
      <c r="V101" s="161"/>
      <c r="W101" s="161">
        <f>AVERAGE(C90:C101)</f>
        <v>3111.591666666667</v>
      </c>
      <c r="X101" s="161">
        <f>AVERAGE(D90:D101)</f>
        <v>232.0666666666666</v>
      </c>
      <c r="Y101" s="161">
        <f>AVERAGE(E90:E101)</f>
        <v>625.1083333333332</v>
      </c>
      <c r="Z101" s="161">
        <f>AVERAGE(F90:F101)</f>
        <v>5347.308333333333</v>
      </c>
      <c r="AA101" s="161">
        <f>AVERAGE(G90:G101)</f>
        <v>3582.083333333334</v>
      </c>
      <c r="AB101" s="161">
        <f>AVERAGE(H90:H101)</f>
        <v>6357</v>
      </c>
      <c r="AC101" s="161">
        <f>AVERAGE(I90:I101)</f>
        <v>1589.375</v>
      </c>
      <c r="AD101" s="161">
        <f>AVERAGE(J90:J101)</f>
        <v>494.4583333333333</v>
      </c>
      <c r="AE101" s="161"/>
      <c r="AF101" s="161">
        <f>AVERAGE(L90:L101)</f>
        <v>28653.583333333328</v>
      </c>
      <c r="AG101" s="161">
        <f>AVERAGE(M90:M101)</f>
        <v>94643.058333333349</v>
      </c>
      <c r="AH101" s="161">
        <f>AVERAGE(N90:N101)</f>
        <v>40209.375</v>
      </c>
      <c r="AI101" s="161">
        <f>AVERAGE(O90:O101)</f>
        <v>33187.758333333339</v>
      </c>
      <c r="AJ101" s="161">
        <f>AVERAGE(P90:P101)</f>
        <v>13132.7</v>
      </c>
      <c r="AK101" s="161">
        <f>AVERAGE(Q90:Q101)</f>
        <v>42148.133333333331</v>
      </c>
      <c r="AL101" s="161">
        <f>AVERAGE(R90:R101)</f>
        <v>11093.241666666663</v>
      </c>
      <c r="AM101" s="161">
        <f>AVERAGE(S90:S101)</f>
        <v>55911.35</v>
      </c>
      <c r="AN101" s="161">
        <f>AVERAGE(T90:T101)</f>
        <v>2897.133333333334</v>
      </c>
      <c r="AO101" s="161">
        <f>AVERAGE(U90:U101)</f>
        <v>3353.966666666667</v>
      </c>
      <c r="AP101" s="161"/>
      <c r="AQ101" s="161"/>
      <c r="AR101" s="161"/>
      <c r="AS101" s="161"/>
      <c r="AT101" s="161"/>
      <c r="AU101" t="s" s="109">
        <v>199</v>
      </c>
      <c r="AV101" s="165">
        <v>7031</v>
      </c>
      <c r="AW101" s="165">
        <v>42902119</v>
      </c>
      <c r="AX101" s="165">
        <f>AW101/AV101</f>
        <v>6101.851656947802</v>
      </c>
      <c r="AY101" s="162"/>
      <c r="AZ101" s="165">
        <v>54590</v>
      </c>
      <c r="BA101" s="165">
        <v>193254803</v>
      </c>
      <c r="BB101" s="165">
        <f>BA101/AZ101</f>
        <v>3540.113628869756</v>
      </c>
      <c r="BC101" s="162"/>
      <c r="BD101" s="165">
        <v>27194</v>
      </c>
      <c r="BE101" s="165">
        <v>128852835</v>
      </c>
      <c r="BF101" s="165">
        <f>BE101/BD101</f>
        <v>4738.281790100757</v>
      </c>
      <c r="BG101" s="2"/>
      <c r="BH101" s="166">
        <v>60983</v>
      </c>
      <c r="BI101" s="165">
        <v>401580846</v>
      </c>
      <c r="BJ101" s="165">
        <f>BI101/BH101</f>
        <v>6585.127756915862</v>
      </c>
      <c r="BK101" s="2"/>
      <c r="BL101" s="165">
        <v>44644</v>
      </c>
      <c r="BM101" s="165">
        <v>88127403</v>
      </c>
      <c r="BN101" s="165">
        <f>BM101/BL101</f>
        <v>1974.003292715706</v>
      </c>
      <c r="BO101" s="2"/>
      <c r="BP101" s="165">
        <v>3219</v>
      </c>
      <c r="BQ101" s="165">
        <v>32568445</v>
      </c>
      <c r="BR101" s="165">
        <f>BQ101/BP101</f>
        <v>10117.566014290152</v>
      </c>
    </row>
    <row r="102" ht="14.25" customHeight="1">
      <c r="A102" s="79"/>
      <c r="B102" t="s" s="110">
        <v>115</v>
      </c>
      <c r="C102" s="161">
        <v>3811.4</v>
      </c>
      <c r="D102" s="161">
        <v>476.5</v>
      </c>
      <c r="E102" s="161">
        <v>495.9</v>
      </c>
      <c r="F102" s="161">
        <v>4633.9</v>
      </c>
      <c r="G102" s="161">
        <v>7722.5</v>
      </c>
      <c r="H102" s="161">
        <v>7234</v>
      </c>
      <c r="I102" s="161">
        <v>805.3</v>
      </c>
      <c r="J102" s="161">
        <v>432.6</v>
      </c>
      <c r="K102" s="161"/>
      <c r="L102" s="161">
        <v>33730.5</v>
      </c>
      <c r="M102" s="161">
        <v>92917.8</v>
      </c>
      <c r="N102" s="161">
        <v>47800.2</v>
      </c>
      <c r="O102" s="161">
        <v>24889.4</v>
      </c>
      <c r="P102" s="161">
        <v>12991.5</v>
      </c>
      <c r="Q102" s="161">
        <v>48935</v>
      </c>
      <c r="R102" s="161">
        <v>11773.6</v>
      </c>
      <c r="S102" s="161">
        <v>64803.3</v>
      </c>
      <c r="T102" s="161">
        <v>2917.2</v>
      </c>
      <c r="U102" s="161">
        <v>3306.2</v>
      </c>
      <c r="V102" s="79"/>
      <c r="W102" s="161">
        <f>AVERAGE(C91:C102)</f>
        <v>3249.275</v>
      </c>
      <c r="X102" s="161">
        <f>AVERAGE(D91:D102)</f>
        <v>258.6083333333333</v>
      </c>
      <c r="Y102" s="161">
        <f>AVERAGE(E91:E102)</f>
        <v>619.9083333333332</v>
      </c>
      <c r="Z102" s="161">
        <f>AVERAGE(F91:F102)</f>
        <v>5306.775000000001</v>
      </c>
      <c r="AA102" s="161">
        <f>AVERAGE(G91:G102)</f>
        <v>3895.516666666667</v>
      </c>
      <c r="AB102" s="161">
        <f>AVERAGE(H91:H102)</f>
        <v>6407.733333333334</v>
      </c>
      <c r="AC102" s="161">
        <f>AVERAGE(I91:I102)</f>
        <v>1555.708333333333</v>
      </c>
      <c r="AD102" s="161">
        <f>AVERAGE(J91:J102)</f>
        <v>502.25</v>
      </c>
      <c r="AE102" s="161"/>
      <c r="AF102" s="161">
        <f>AVERAGE(L91:L102)</f>
        <v>29175.241666666669</v>
      </c>
      <c r="AG102" s="161">
        <f>AVERAGE(M91:M102)</f>
        <v>95492.591666666674</v>
      </c>
      <c r="AH102" s="161">
        <f>AVERAGE(N91:N102)</f>
        <v>42059.225</v>
      </c>
      <c r="AI102" s="161">
        <f>AVERAGE(O91:O102)</f>
        <v>32469.541666666672</v>
      </c>
      <c r="AJ102" s="161">
        <f>AVERAGE(P91:P102)</f>
        <v>13220.008333333331</v>
      </c>
      <c r="AK102" s="161">
        <f>AVERAGE(Q91:Q102)</f>
        <v>43151.533333333333</v>
      </c>
      <c r="AL102" s="161">
        <f>AVERAGE(R91:R102)</f>
        <v>10804.508333333333</v>
      </c>
      <c r="AM102" s="161">
        <f>AVERAGE(S91:S102)</f>
        <v>56110.725</v>
      </c>
      <c r="AN102" s="161">
        <f>AVERAGE(T91:T102)</f>
        <v>2933.533333333333</v>
      </c>
      <c r="AO102" s="161">
        <f>AVERAGE(U91:U102)</f>
        <v>3442.583333333333</v>
      </c>
      <c r="AP102" s="79"/>
      <c r="AQ102" s="79"/>
      <c r="AR102" s="79"/>
      <c r="AS102" s="79"/>
      <c r="AT102" s="79"/>
      <c r="AU102" t="s" s="109">
        <v>200</v>
      </c>
      <c r="AV102" s="165">
        <v>9488</v>
      </c>
      <c r="AW102" s="165">
        <v>53661168</v>
      </c>
      <c r="AX102" s="165">
        <f>AW102/AV102</f>
        <v>5655.688026981450</v>
      </c>
      <c r="AY102" s="162"/>
      <c r="AZ102" s="165">
        <v>47801</v>
      </c>
      <c r="BA102" s="165">
        <v>168544664</v>
      </c>
      <c r="BB102" s="165">
        <f>BA102/AZ102</f>
        <v>3525.965230852911</v>
      </c>
      <c r="BC102" s="162"/>
      <c r="BD102" s="165">
        <v>24890</v>
      </c>
      <c r="BE102" s="165">
        <v>114392439</v>
      </c>
      <c r="BF102" s="165">
        <f>BE102/BD102</f>
        <v>4595.919606267577</v>
      </c>
      <c r="BG102" s="2"/>
      <c r="BH102" s="166">
        <v>64797</v>
      </c>
      <c r="BI102" s="165">
        <v>421851747</v>
      </c>
      <c r="BJ102" s="165">
        <f>BI102/BH102</f>
        <v>6510.359229593962</v>
      </c>
      <c r="BK102" s="2"/>
      <c r="BL102" s="165">
        <v>48935</v>
      </c>
      <c r="BM102" s="165">
        <v>94939624</v>
      </c>
      <c r="BN102" s="165">
        <f>BM102/BL102</f>
        <v>1940.116971492797</v>
      </c>
      <c r="BO102" s="2"/>
      <c r="BP102" s="165">
        <v>2917</v>
      </c>
      <c r="BQ102" s="165">
        <v>29278921</v>
      </c>
      <c r="BR102" s="165">
        <f>BQ102/BP102</f>
        <v>10037.340075419952</v>
      </c>
    </row>
    <row r="103" ht="14.25" customHeight="1">
      <c r="A103" s="79"/>
      <c r="B103" t="s" s="110">
        <v>116</v>
      </c>
      <c r="C103" s="161">
        <v>3439.1</v>
      </c>
      <c r="D103" s="161">
        <v>432.1</v>
      </c>
      <c r="E103" s="161">
        <v>632.4</v>
      </c>
      <c r="F103" s="161">
        <v>4055.3</v>
      </c>
      <c r="G103" s="161">
        <v>5318.4</v>
      </c>
      <c r="H103" s="161">
        <v>6162.5</v>
      </c>
      <c r="I103" s="161">
        <v>910.8</v>
      </c>
      <c r="J103" s="161">
        <v>287.6</v>
      </c>
      <c r="K103" s="161"/>
      <c r="L103" s="161">
        <v>32980.6</v>
      </c>
      <c r="M103" s="161">
        <v>89335.7</v>
      </c>
      <c r="N103" s="161">
        <v>43329.5</v>
      </c>
      <c r="O103" s="161">
        <v>24937.9</v>
      </c>
      <c r="P103" s="161">
        <v>12157.1</v>
      </c>
      <c r="Q103" s="161">
        <v>50975.9</v>
      </c>
      <c r="R103" s="161">
        <v>10192.7</v>
      </c>
      <c r="S103" s="161">
        <v>56777</v>
      </c>
      <c r="T103" s="161">
        <v>2790.5</v>
      </c>
      <c r="U103" s="161">
        <v>3271</v>
      </c>
      <c r="V103" s="79"/>
      <c r="W103" s="161">
        <f>AVERAGE(C92:C103)</f>
        <v>3378.983333333334</v>
      </c>
      <c r="X103" s="161">
        <f>AVERAGE(D92:D103)</f>
        <v>288.8083333333333</v>
      </c>
      <c r="Y103" s="161">
        <f>AVERAGE(E92:E103)</f>
        <v>620.8166666666665</v>
      </c>
      <c r="Z103" s="161">
        <f>AVERAGE(F92:F103)</f>
        <v>5229.641666666667</v>
      </c>
      <c r="AA103" s="161">
        <f>AVERAGE(G92:G103)</f>
        <v>3916.916666666667</v>
      </c>
      <c r="AB103" s="161">
        <f>AVERAGE(H92:H103)</f>
        <v>6244.766666666667</v>
      </c>
      <c r="AC103" s="161">
        <f>AVERAGE(I92:I103)</f>
        <v>1581.55</v>
      </c>
      <c r="AD103" s="161">
        <f>AVERAGE(J92:J103)</f>
        <v>502.6250000000001</v>
      </c>
      <c r="AE103" s="161"/>
      <c r="AF103" s="161">
        <f>AVERAGE(L92:L103)</f>
        <v>29630.941666666666</v>
      </c>
      <c r="AG103" s="161">
        <f>AVERAGE(M92:M103)</f>
        <v>95369.724999999991</v>
      </c>
      <c r="AH103" s="161">
        <f>AVERAGE(N92:N103)</f>
        <v>42961.758333333331</v>
      </c>
      <c r="AI103" s="161">
        <f>AVERAGE(O92:O103)</f>
        <v>31766.966666666671</v>
      </c>
      <c r="AJ103" s="161">
        <f>AVERAGE(P92:P103)</f>
        <v>13357.741666666667</v>
      </c>
      <c r="AK103" s="161">
        <f>AVERAGE(Q92:Q103)</f>
        <v>43798.016666666663</v>
      </c>
      <c r="AL103" s="161">
        <f>AVERAGE(R92:R103)</f>
        <v>10522.925</v>
      </c>
      <c r="AM103" s="161">
        <f>AVERAGE(S92:S103)</f>
        <v>56088.616666666669</v>
      </c>
      <c r="AN103" s="161">
        <f>AVERAGE(T92:T103)</f>
        <v>2998.8</v>
      </c>
      <c r="AO103" s="161">
        <f>AVERAGE(U92:U103)</f>
        <v>3531.9</v>
      </c>
      <c r="AP103" s="79"/>
      <c r="AQ103" s="79"/>
      <c r="AR103" s="79"/>
      <c r="AS103" s="79"/>
      <c r="AT103" s="79"/>
      <c r="AU103" t="s" s="109">
        <v>201</v>
      </c>
      <c r="AV103" s="165">
        <v>7632</v>
      </c>
      <c r="AW103" s="165">
        <v>43113368</v>
      </c>
      <c r="AX103" s="165">
        <f>AW103/AV103</f>
        <v>5649.026205450734</v>
      </c>
      <c r="AY103" s="162"/>
      <c r="AZ103" s="165">
        <v>43329</v>
      </c>
      <c r="BA103" s="165">
        <v>144018099</v>
      </c>
      <c r="BB103" s="165">
        <f>BA103/AZ103</f>
        <v>3323.826975005193</v>
      </c>
      <c r="BC103" s="162"/>
      <c r="BD103" s="165">
        <v>24937</v>
      </c>
      <c r="BE103" s="165">
        <v>111763222</v>
      </c>
      <c r="BF103" s="165">
        <f>BE103/BD103</f>
        <v>4481.823074146850</v>
      </c>
      <c r="BG103" s="2"/>
      <c r="BH103" s="166">
        <v>56768</v>
      </c>
      <c r="BI103" s="165">
        <v>354265202</v>
      </c>
      <c r="BJ103" s="165">
        <f>BI103/BH103</f>
        <v>6240.579234780158</v>
      </c>
      <c r="BK103" s="2"/>
      <c r="BL103" s="165">
        <v>50976</v>
      </c>
      <c r="BM103" s="165">
        <v>98533476</v>
      </c>
      <c r="BN103" s="165">
        <f>BM103/BL103</f>
        <v>1932.938559322034</v>
      </c>
      <c r="BO103" s="2"/>
      <c r="BP103" s="165">
        <v>2790</v>
      </c>
      <c r="BQ103" s="165">
        <v>26636823</v>
      </c>
      <c r="BR103" s="165">
        <f>BQ103/BP103</f>
        <v>9547.248387096774</v>
      </c>
    </row>
    <row r="104" ht="14.25" customHeight="1">
      <c r="A104" s="79">
        <v>2012</v>
      </c>
      <c r="B104" t="s" s="110">
        <v>105</v>
      </c>
      <c r="C104" s="161">
        <v>3307.2</v>
      </c>
      <c r="D104" s="161">
        <v>726.7</v>
      </c>
      <c r="E104" s="161">
        <v>815.1</v>
      </c>
      <c r="F104" s="161">
        <v>5293.4</v>
      </c>
      <c r="G104" s="161">
        <v>9954.799999999999</v>
      </c>
      <c r="H104" s="161">
        <v>6335.8</v>
      </c>
      <c r="I104" s="161">
        <v>1161.9</v>
      </c>
      <c r="J104" s="161">
        <v>542.2</v>
      </c>
      <c r="K104" s="161"/>
      <c r="L104" s="161">
        <v>35174.6</v>
      </c>
      <c r="M104" s="161">
        <v>92187.3</v>
      </c>
      <c r="N104" s="161">
        <v>41945.8</v>
      </c>
      <c r="O104" s="161">
        <v>29232.7</v>
      </c>
      <c r="P104" s="161">
        <v>13003.4</v>
      </c>
      <c r="Q104" s="161">
        <v>46397.8</v>
      </c>
      <c r="R104" s="161">
        <v>9271.1</v>
      </c>
      <c r="S104" s="161">
        <v>50751.2</v>
      </c>
      <c r="T104" s="161">
        <v>3027.4</v>
      </c>
      <c r="U104" s="161">
        <v>3777.6</v>
      </c>
      <c r="V104" s="79"/>
      <c r="W104" s="161">
        <f>AVERAGE(C93:C104)</f>
        <v>3441.541666666667</v>
      </c>
      <c r="X104" s="161">
        <f>AVERAGE(D93:D104)</f>
        <v>344.725</v>
      </c>
      <c r="Y104" s="161">
        <f>AVERAGE(E93:E104)</f>
        <v>621.525</v>
      </c>
      <c r="Z104" s="161">
        <f>AVERAGE(F93:F104)</f>
        <v>5308.05</v>
      </c>
      <c r="AA104" s="161">
        <f>AVERAGE(G93:G104)</f>
        <v>4664.200000000001</v>
      </c>
      <c r="AB104" s="161">
        <f>AVERAGE(H93:H104)</f>
        <v>6371.241666666668</v>
      </c>
      <c r="AC104" s="161">
        <f>AVERAGE(I93:I104)</f>
        <v>1573.016666666667</v>
      </c>
      <c r="AD104" s="161">
        <f>AVERAGE(J93:J104)</f>
        <v>511.5250000000001</v>
      </c>
      <c r="AE104" s="161"/>
      <c r="AF104" s="161">
        <f>AVERAGE(L93:L104)</f>
        <v>30181.141666666663</v>
      </c>
      <c r="AG104" s="161">
        <f>AVERAGE(M93:M104)</f>
        <v>95256</v>
      </c>
      <c r="AH104" s="161">
        <f>AVERAGE(N93:N104)</f>
        <v>43277.716666666667</v>
      </c>
      <c r="AI104" s="161">
        <f>AVERAGE(O93:O104)</f>
        <v>31245.958333333339</v>
      </c>
      <c r="AJ104" s="161">
        <f>AVERAGE(P93:P104)</f>
        <v>13464.35</v>
      </c>
      <c r="AK104" s="161">
        <f>AVERAGE(Q93:Q104)</f>
        <v>44307.625</v>
      </c>
      <c r="AL104" s="161">
        <f>AVERAGE(R93:R104)</f>
        <v>10325.7</v>
      </c>
      <c r="AM104" s="161">
        <f>AVERAGE(S93:S104)</f>
        <v>55990.758333333331</v>
      </c>
      <c r="AN104" s="161">
        <f>AVERAGE(T93:T104)</f>
        <v>3058.716666666667</v>
      </c>
      <c r="AO104" s="161">
        <f>AVERAGE(U93:U104)</f>
        <v>3571.141666666666</v>
      </c>
      <c r="AP104" s="79"/>
      <c r="AQ104" s="79"/>
      <c r="AR104" s="79"/>
      <c r="AS104" s="79"/>
      <c r="AT104" s="79"/>
      <c r="AU104" t="s" s="109">
        <v>202</v>
      </c>
      <c r="AV104" s="165">
        <v>7245</v>
      </c>
      <c r="AW104" s="165">
        <v>42008352</v>
      </c>
      <c r="AX104" s="165">
        <f>AW104/AV104</f>
        <v>5798.254244306419</v>
      </c>
      <c r="AY104" s="162"/>
      <c r="AZ104" s="165">
        <v>41946</v>
      </c>
      <c r="BA104" s="165">
        <v>138086586</v>
      </c>
      <c r="BB104" s="165">
        <f>BA104/AZ104</f>
        <v>3292.008439422114</v>
      </c>
      <c r="BC104" s="162"/>
      <c r="BD104" s="165">
        <v>29233</v>
      </c>
      <c r="BE104" s="165">
        <v>127751434</v>
      </c>
      <c r="BF104" s="165">
        <f>BE104/BD104</f>
        <v>4370.110286320254</v>
      </c>
      <c r="BG104" s="2"/>
      <c r="BH104" s="166">
        <v>50750</v>
      </c>
      <c r="BI104" s="165">
        <v>313057624</v>
      </c>
      <c r="BJ104" s="165">
        <f>BI104/BH104</f>
        <v>6168.623133004926</v>
      </c>
      <c r="BK104" s="2"/>
      <c r="BL104" s="165">
        <v>46398</v>
      </c>
      <c r="BM104" s="165">
        <v>94862060</v>
      </c>
      <c r="BN104" s="165">
        <f>BM104/BL104</f>
        <v>2044.529074529074</v>
      </c>
      <c r="BO104" s="2"/>
      <c r="BP104" s="165">
        <v>3028</v>
      </c>
      <c r="BQ104" s="165">
        <v>27558035</v>
      </c>
      <c r="BR104" s="165">
        <f>BQ104/BP104</f>
        <v>9101.068361955085</v>
      </c>
    </row>
    <row r="105" ht="14.25" customHeight="1">
      <c r="A105" s="79"/>
      <c r="B105" t="s" s="110">
        <v>106</v>
      </c>
      <c r="C105" s="161">
        <v>3490.8</v>
      </c>
      <c r="D105" s="161">
        <v>274.5</v>
      </c>
      <c r="E105" s="161">
        <v>631.4</v>
      </c>
      <c r="F105" s="161">
        <v>5212.4</v>
      </c>
      <c r="G105" s="161">
        <v>12986.1</v>
      </c>
      <c r="H105" s="161">
        <v>7636.2</v>
      </c>
      <c r="I105" s="161">
        <v>1363.2</v>
      </c>
      <c r="J105" s="161">
        <v>730.3</v>
      </c>
      <c r="K105" s="161"/>
      <c r="L105" s="161">
        <v>35060</v>
      </c>
      <c r="M105" s="161">
        <v>97614</v>
      </c>
      <c r="N105" s="161">
        <v>47141.6</v>
      </c>
      <c r="O105" s="161">
        <v>28372</v>
      </c>
      <c r="P105" s="161">
        <v>13210.8</v>
      </c>
      <c r="Q105" s="161">
        <v>47687</v>
      </c>
      <c r="R105" s="161">
        <v>9025.200000000001</v>
      </c>
      <c r="S105" s="161">
        <v>57149.4</v>
      </c>
      <c r="T105" s="161">
        <v>3021</v>
      </c>
      <c r="U105" s="161">
        <v>4138.6</v>
      </c>
      <c r="V105" s="79"/>
      <c r="W105" s="161">
        <f>AVERAGE(C94:C105)</f>
        <v>3562.6</v>
      </c>
      <c r="X105" s="161">
        <f>AVERAGE(D94:D105)</f>
        <v>359.1666666666667</v>
      </c>
      <c r="Y105" s="161">
        <f>AVERAGE(E94:E105)</f>
        <v>634.9666666666666</v>
      </c>
      <c r="Z105" s="161">
        <f>AVERAGE(F94:F105)</f>
        <v>5380.566666666668</v>
      </c>
      <c r="AA105" s="161">
        <f>AVERAGE(G94:G105)</f>
        <v>5440.325</v>
      </c>
      <c r="AB105" s="161">
        <f>AVERAGE(H94:H105)</f>
        <v>6633.775000000001</v>
      </c>
      <c r="AC105" s="161">
        <f>AVERAGE(I94:I105)</f>
        <v>1544.766666666667</v>
      </c>
      <c r="AD105" s="161">
        <f>AVERAGE(J94:J105)</f>
        <v>523.0416666666667</v>
      </c>
      <c r="AE105" s="161"/>
      <c r="AF105" s="161">
        <f>AVERAGE(L94:L105)</f>
        <v>30888.108333333326</v>
      </c>
      <c r="AG105" s="161">
        <f>AVERAGE(M94:M105)</f>
        <v>96215.350000000020</v>
      </c>
      <c r="AH105" s="161">
        <f>AVERAGE(N94:N105)</f>
        <v>44331.041666666664</v>
      </c>
      <c r="AI105" s="161">
        <f>AVERAGE(O94:O105)</f>
        <v>30914.191666666669</v>
      </c>
      <c r="AJ105" s="161">
        <f>AVERAGE(P94:P105)</f>
        <v>13566.683333333332</v>
      </c>
      <c r="AK105" s="161">
        <f>AVERAGE(Q94:Q105)</f>
        <v>45057</v>
      </c>
      <c r="AL105" s="161">
        <f>AVERAGE(R94:R105)</f>
        <v>9769.441666666668</v>
      </c>
      <c r="AM105" s="161">
        <f>AVERAGE(S94:S105)</f>
        <v>56259.3</v>
      </c>
      <c r="AN105" s="161">
        <f>AVERAGE(T94:T105)</f>
        <v>3120.625</v>
      </c>
      <c r="AO105" s="161">
        <f>AVERAGE(U94:U105)</f>
        <v>3570.658333333333</v>
      </c>
      <c r="AP105" s="79"/>
      <c r="AQ105" s="79"/>
      <c r="AR105" s="79"/>
      <c r="AS105" s="79"/>
      <c r="AT105" s="79"/>
      <c r="AU105" t="s" s="109">
        <v>203</v>
      </c>
      <c r="AV105" s="165">
        <v>6511</v>
      </c>
      <c r="AW105" s="165">
        <v>39626166</v>
      </c>
      <c r="AX105" s="165">
        <f>AW105/AV105</f>
        <v>6086.033788972508</v>
      </c>
      <c r="AY105" s="162"/>
      <c r="AZ105" s="165">
        <v>47142</v>
      </c>
      <c r="BA105" s="165">
        <v>157703990</v>
      </c>
      <c r="BB105" s="165">
        <f>BA105/AZ105</f>
        <v>3345.296975096517</v>
      </c>
      <c r="BC105" s="162"/>
      <c r="BD105" s="165">
        <v>28373</v>
      </c>
      <c r="BE105" s="165">
        <v>128388597</v>
      </c>
      <c r="BF105" s="165">
        <f>BE105/BD105</f>
        <v>4525.027208966270</v>
      </c>
      <c r="BG105" s="2"/>
      <c r="BH105" s="166">
        <v>57146</v>
      </c>
      <c r="BI105" s="165">
        <v>364240578</v>
      </c>
      <c r="BJ105" s="165">
        <f>BI105/BH105</f>
        <v>6373.8595527246</v>
      </c>
      <c r="BK105" s="2"/>
      <c r="BL105" s="165">
        <v>47712</v>
      </c>
      <c r="BM105" s="165">
        <v>96709706</v>
      </c>
      <c r="BN105" s="165">
        <f>BM105/BL105</f>
        <v>2026.947225016767</v>
      </c>
      <c r="BO105" s="2"/>
      <c r="BP105" s="165">
        <v>3021</v>
      </c>
      <c r="BQ105" s="165">
        <v>27852871</v>
      </c>
      <c r="BR105" s="165">
        <f>BQ105/BP105</f>
        <v>9219.752068851374</v>
      </c>
    </row>
    <row r="106" ht="14.25" customHeight="1">
      <c r="A106" s="79"/>
      <c r="B106" t="s" s="110">
        <v>107</v>
      </c>
      <c r="C106" s="161">
        <v>3691.5</v>
      </c>
      <c r="D106" s="161">
        <v>227.5</v>
      </c>
      <c r="E106" s="161">
        <v>933.1</v>
      </c>
      <c r="F106" s="161">
        <v>5222</v>
      </c>
      <c r="G106" s="161">
        <v>12400.6</v>
      </c>
      <c r="H106" s="161">
        <v>7466.1</v>
      </c>
      <c r="I106" s="161">
        <v>1596.1</v>
      </c>
      <c r="J106" s="161">
        <v>365.6</v>
      </c>
      <c r="K106" s="161"/>
      <c r="L106" s="161">
        <v>35550.6</v>
      </c>
      <c r="M106" s="161">
        <v>110345.4</v>
      </c>
      <c r="N106" s="161">
        <v>53327.4</v>
      </c>
      <c r="O106" s="161">
        <v>35499.4</v>
      </c>
      <c r="P106" s="161">
        <v>13761.6</v>
      </c>
      <c r="Q106" s="161">
        <v>49404.5</v>
      </c>
      <c r="R106" s="161">
        <v>9842.299999999999</v>
      </c>
      <c r="S106" s="161">
        <v>62073.4</v>
      </c>
      <c r="T106" s="161">
        <v>2827.4</v>
      </c>
      <c r="U106" s="161">
        <v>3935.8</v>
      </c>
      <c r="V106" s="79"/>
      <c r="W106" s="161">
        <f>AVERAGE(C95:C106)</f>
        <v>3539.558333333334</v>
      </c>
      <c r="X106" s="161">
        <f>AVERAGE(D95:D106)</f>
        <v>358.3333333333333</v>
      </c>
      <c r="Y106" s="161">
        <f>AVERAGE(E95:E106)</f>
        <v>660.9833333333332</v>
      </c>
      <c r="Z106" s="161">
        <f>AVERAGE(F95:F106)</f>
        <v>5340.741666666668</v>
      </c>
      <c r="AA106" s="161">
        <f>AVERAGE(G95:G106)</f>
        <v>6311.858333333333</v>
      </c>
      <c r="AB106" s="161">
        <f>AVERAGE(H95:H106)</f>
        <v>6766.058333333333</v>
      </c>
      <c r="AC106" s="161">
        <f>AVERAGE(I95:I106)</f>
        <v>1607.433333333333</v>
      </c>
      <c r="AD106" s="161">
        <f>AVERAGE(J95:J106)</f>
        <v>490.25</v>
      </c>
      <c r="AE106" s="161"/>
      <c r="AF106" s="161">
        <f>AVERAGE(L95:L106)</f>
        <v>31345.549999999992</v>
      </c>
      <c r="AG106" s="161">
        <f>AVERAGE(M95:M106)</f>
        <v>96277.358333333337</v>
      </c>
      <c r="AH106" s="161">
        <f>AVERAGE(N95:N106)</f>
        <v>44940.758333333331</v>
      </c>
      <c r="AI106" s="161">
        <f>AVERAGE(O95:O106)</f>
        <v>30462.225</v>
      </c>
      <c r="AJ106" s="161">
        <f>AVERAGE(P95:P106)</f>
        <v>13477.108333333335</v>
      </c>
      <c r="AK106" s="161">
        <f>AVERAGE(Q95:Q106)</f>
        <v>45676.866666666661</v>
      </c>
      <c r="AL106" s="161">
        <f>AVERAGE(R95:R106)</f>
        <v>9476.366666666667</v>
      </c>
      <c r="AM106" s="161">
        <f>AVERAGE(S95:S106)</f>
        <v>56147.425</v>
      </c>
      <c r="AN106" s="161">
        <f>AVERAGE(T95:T106)</f>
        <v>3161.7</v>
      </c>
      <c r="AO106" s="161">
        <f>AVERAGE(U95:U106)</f>
        <v>3535.975</v>
      </c>
      <c r="AP106" s="79"/>
      <c r="AQ106" s="79"/>
      <c r="AR106" s="79"/>
      <c r="AS106" s="79"/>
      <c r="AT106" s="79"/>
      <c r="AU106" t="s" s="109">
        <v>204</v>
      </c>
      <c r="AV106" s="165">
        <v>6966</v>
      </c>
      <c r="AW106" s="165">
        <v>39945456</v>
      </c>
      <c r="AX106" s="165">
        <f>AW106/AV106</f>
        <v>5734.346253229975</v>
      </c>
      <c r="AY106" s="162"/>
      <c r="AZ106" s="165">
        <v>53327</v>
      </c>
      <c r="BA106" s="165">
        <v>176046632</v>
      </c>
      <c r="BB106" s="165">
        <f>BA106/AZ106</f>
        <v>3301.266375382077</v>
      </c>
      <c r="BC106" s="162"/>
      <c r="BD106" s="165">
        <v>35499</v>
      </c>
      <c r="BE106" s="165">
        <v>155508126</v>
      </c>
      <c r="BF106" s="165">
        <f>BE106/BD106</f>
        <v>4380.633989689851</v>
      </c>
      <c r="BG106" s="2"/>
      <c r="BH106" s="166">
        <v>62070</v>
      </c>
      <c r="BI106" s="165">
        <v>382856598</v>
      </c>
      <c r="BJ106" s="165">
        <f>BI106/BH106</f>
        <v>6168.142387626873</v>
      </c>
      <c r="BK106" s="2"/>
      <c r="BL106" s="165">
        <v>49405</v>
      </c>
      <c r="BM106" s="165">
        <v>101531824</v>
      </c>
      <c r="BN106" s="165">
        <f>BM106/BL106</f>
        <v>2055.092075700840</v>
      </c>
      <c r="BO106" s="2"/>
      <c r="BP106" s="165">
        <v>2827</v>
      </c>
      <c r="BQ106" s="165">
        <v>26319172</v>
      </c>
      <c r="BR106" s="165">
        <f>BQ106/BP106</f>
        <v>9309.929961089494</v>
      </c>
    </row>
    <row r="107" ht="14.25" customHeight="1">
      <c r="A107" s="79"/>
      <c r="B107" t="s" s="110">
        <v>108</v>
      </c>
      <c r="C107" s="161">
        <v>3503.2</v>
      </c>
      <c r="D107" s="161">
        <v>311</v>
      </c>
      <c r="E107" s="161">
        <v>1187.2</v>
      </c>
      <c r="F107" s="161">
        <v>6370.1</v>
      </c>
      <c r="G107" s="161">
        <v>3695.2</v>
      </c>
      <c r="H107" s="161">
        <v>6533.7</v>
      </c>
      <c r="I107" s="161">
        <v>1143.3</v>
      </c>
      <c r="J107" s="161">
        <v>400.1</v>
      </c>
      <c r="K107" s="161"/>
      <c r="L107" s="161">
        <v>37446.2</v>
      </c>
      <c r="M107" s="161">
        <v>110490.9</v>
      </c>
      <c r="N107" s="161">
        <v>54227.9</v>
      </c>
      <c r="O107" s="161">
        <v>33619.4</v>
      </c>
      <c r="P107" s="161">
        <v>13775.1</v>
      </c>
      <c r="Q107" s="161">
        <v>48301.4</v>
      </c>
      <c r="R107" s="161">
        <v>10706.5</v>
      </c>
      <c r="S107" s="161">
        <v>61253.5</v>
      </c>
      <c r="T107" s="161">
        <v>3520.3</v>
      </c>
      <c r="U107" s="161">
        <v>4899.5</v>
      </c>
      <c r="V107" s="79"/>
      <c r="W107" s="161">
        <f>AVERAGE(C96:C107)</f>
        <v>3529.258333333333</v>
      </c>
      <c r="X107" s="161">
        <f>AVERAGE(D96:D107)</f>
        <v>374.175</v>
      </c>
      <c r="Y107" s="161">
        <f>AVERAGE(E96:E107)</f>
        <v>689.8083333333334</v>
      </c>
      <c r="Z107" s="161">
        <f>AVERAGE(F96:F107)</f>
        <v>5323.266666666667</v>
      </c>
      <c r="AA107" s="161">
        <f>AVERAGE(G96:G107)</f>
        <v>6230.149999999999</v>
      </c>
      <c r="AB107" s="161">
        <f>AVERAGE(H96:H107)</f>
        <v>6812.141666666667</v>
      </c>
      <c r="AC107" s="161">
        <f>AVERAGE(I96:I107)</f>
        <v>1602.725</v>
      </c>
      <c r="AD107" s="161">
        <f>AVERAGE(J96:J107)</f>
        <v>485.5666666666668</v>
      </c>
      <c r="AE107" s="161"/>
      <c r="AF107" s="161">
        <f>AVERAGE(L96:L107)</f>
        <v>32085.15</v>
      </c>
      <c r="AG107" s="161">
        <f>AVERAGE(M96:M107)</f>
        <v>97465.983333333323</v>
      </c>
      <c r="AH107" s="161">
        <f>AVERAGE(N96:N107)</f>
        <v>45972.25</v>
      </c>
      <c r="AI107" s="161">
        <f>AVERAGE(O96:O107)</f>
        <v>30246.308333333338</v>
      </c>
      <c r="AJ107" s="161">
        <f>AVERAGE(P96:P107)</f>
        <v>13475.7</v>
      </c>
      <c r="AK107" s="161">
        <f>AVERAGE(Q96:Q107)</f>
        <v>46101.466666666667</v>
      </c>
      <c r="AL107" s="161">
        <f>AVERAGE(R96:R107)</f>
        <v>9492.658333333335</v>
      </c>
      <c r="AM107" s="161">
        <f>AVERAGE(S96:S107)</f>
        <v>56785.75</v>
      </c>
      <c r="AN107" s="161">
        <f>AVERAGE(T96:T107)</f>
        <v>3260.775000000001</v>
      </c>
      <c r="AO107" s="161">
        <f>AVERAGE(U96:U107)</f>
        <v>3642</v>
      </c>
      <c r="AP107" s="79"/>
      <c r="AQ107" s="79"/>
      <c r="AR107" s="79"/>
      <c r="AS107" s="79"/>
      <c r="AT107" s="79"/>
      <c r="AU107" t="s" s="109">
        <v>205</v>
      </c>
      <c r="AV107" s="165">
        <v>8196</v>
      </c>
      <c r="AW107" s="165">
        <v>42325284</v>
      </c>
      <c r="AX107" s="165">
        <f>AW107/AV107</f>
        <v>5164.139092240117</v>
      </c>
      <c r="AY107" s="162"/>
      <c r="AZ107" s="165">
        <v>54227</v>
      </c>
      <c r="BA107" s="165">
        <v>170544256</v>
      </c>
      <c r="BB107" s="165">
        <f>BA107/AZ107</f>
        <v>3145.006288380327</v>
      </c>
      <c r="BC107" s="162"/>
      <c r="BD107" s="165">
        <v>33619</v>
      </c>
      <c r="BE107" s="165">
        <v>142934405</v>
      </c>
      <c r="BF107" s="165">
        <f>BE107/BD107</f>
        <v>4251.595972515542</v>
      </c>
      <c r="BG107" s="2"/>
      <c r="BH107" s="166">
        <v>61252</v>
      </c>
      <c r="BI107" s="165">
        <v>371792227</v>
      </c>
      <c r="BJ107" s="165">
        <f>BI107/BH107</f>
        <v>6069.878975380396</v>
      </c>
      <c r="BK107" s="2"/>
      <c r="BL107" s="165">
        <v>48302</v>
      </c>
      <c r="BM107" s="165">
        <v>103101204</v>
      </c>
      <c r="BN107" s="165">
        <f>BM107/BL107</f>
        <v>2134.512111299739</v>
      </c>
      <c r="BO107" s="2"/>
      <c r="BP107" s="165">
        <v>3520</v>
      </c>
      <c r="BQ107" s="165">
        <v>31894286</v>
      </c>
      <c r="BR107" s="165">
        <f>BQ107/BP107</f>
        <v>9060.876704545455</v>
      </c>
    </row>
    <row r="108" ht="14.25" customHeight="1">
      <c r="A108" s="79"/>
      <c r="B108" t="s" s="110">
        <v>109</v>
      </c>
      <c r="C108" s="161">
        <v>3932.8</v>
      </c>
      <c r="D108" s="161">
        <v>304.2</v>
      </c>
      <c r="E108" s="161">
        <v>1115.6</v>
      </c>
      <c r="F108" s="161">
        <v>7320.6</v>
      </c>
      <c r="G108" s="161">
        <v>3972.9</v>
      </c>
      <c r="H108" s="161">
        <v>6636.8</v>
      </c>
      <c r="I108" s="161">
        <v>2268.9</v>
      </c>
      <c r="J108" s="161">
        <v>388.8</v>
      </c>
      <c r="K108" s="161"/>
      <c r="L108" s="161">
        <v>40924.3</v>
      </c>
      <c r="M108" s="161">
        <v>124237.8</v>
      </c>
      <c r="N108" s="161">
        <v>53418.9</v>
      </c>
      <c r="O108" s="161">
        <v>44944.7</v>
      </c>
      <c r="P108" s="161">
        <v>14441.5</v>
      </c>
      <c r="Q108" s="161">
        <v>49883.4</v>
      </c>
      <c r="R108" s="161">
        <v>13340.7</v>
      </c>
      <c r="S108" s="161">
        <v>65345.4</v>
      </c>
      <c r="T108" s="161">
        <v>3392.4</v>
      </c>
      <c r="U108" s="161">
        <v>3438.2</v>
      </c>
      <c r="V108" s="79"/>
      <c r="W108" s="161">
        <f>AVERAGE(C97:C108)</f>
        <v>3498.666666666667</v>
      </c>
      <c r="X108" s="161">
        <f>AVERAGE(D97:D108)</f>
        <v>363.45</v>
      </c>
      <c r="Y108" s="161">
        <f>AVERAGE(E97:E108)</f>
        <v>721.9916666666667</v>
      </c>
      <c r="Z108" s="161">
        <f>AVERAGE(F97:F108)</f>
        <v>5290.558333333333</v>
      </c>
      <c r="AA108" s="161">
        <f>AVERAGE(G97:G108)</f>
        <v>6301.825</v>
      </c>
      <c r="AB108" s="161">
        <f>AVERAGE(H97:H108)</f>
        <v>6948.041666666667</v>
      </c>
      <c r="AC108" s="161">
        <f>AVERAGE(I97:I108)</f>
        <v>1552.458333333333</v>
      </c>
      <c r="AD108" s="161">
        <f>AVERAGE(J97:J108)</f>
        <v>473.8416666666668</v>
      </c>
      <c r="AE108" s="161"/>
      <c r="AF108" s="161">
        <f>AVERAGE(L97:L108)</f>
        <v>33007.858333333330</v>
      </c>
      <c r="AG108" s="161">
        <f>AVERAGE(M97:M108)</f>
        <v>99243.233333333337</v>
      </c>
      <c r="AH108" s="161">
        <f>AVERAGE(N97:N108)</f>
        <v>46794.716666666667</v>
      </c>
      <c r="AI108" s="161">
        <f>AVERAGE(O97:O108)</f>
        <v>30931.216666666671</v>
      </c>
      <c r="AJ108" s="161">
        <f>AVERAGE(P97:P108)</f>
        <v>13466.45</v>
      </c>
      <c r="AK108" s="161">
        <f>AVERAGE(Q97:Q108)</f>
        <v>46776.716666666667</v>
      </c>
      <c r="AL108" s="161">
        <f>AVERAGE(R97:R108)</f>
        <v>9800.1</v>
      </c>
      <c r="AM108" s="161">
        <f>AVERAGE(S97:S108)</f>
        <v>57981.266666666670</v>
      </c>
      <c r="AN108" s="161">
        <f>AVERAGE(T97:T108)</f>
        <v>3303.175000000001</v>
      </c>
      <c r="AO108" s="161">
        <f>AVERAGE(U97:U108)</f>
        <v>3656.766666666666</v>
      </c>
      <c r="AP108" s="79"/>
      <c r="AQ108" s="79"/>
      <c r="AR108" s="79"/>
      <c r="AS108" s="79"/>
      <c r="AT108" s="79"/>
      <c r="AU108" t="s" s="109">
        <v>206</v>
      </c>
      <c r="AV108" s="165">
        <v>9740</v>
      </c>
      <c r="AW108" s="165">
        <v>46854298</v>
      </c>
      <c r="AX108" s="165">
        <f>AW108/AV108</f>
        <v>4810.502874743326</v>
      </c>
      <c r="AY108" s="162"/>
      <c r="AZ108" s="165">
        <v>53419</v>
      </c>
      <c r="BA108" s="165">
        <v>162039556</v>
      </c>
      <c r="BB108" s="165">
        <f>BA108/AZ108</f>
        <v>3033.369325520882</v>
      </c>
      <c r="BC108" s="162"/>
      <c r="BD108" s="165">
        <v>44944</v>
      </c>
      <c r="BE108" s="165">
        <v>176947609</v>
      </c>
      <c r="BF108" s="165">
        <f>BE108/BD108</f>
        <v>3937.068551975792</v>
      </c>
      <c r="BG108" s="2"/>
      <c r="BH108" s="166">
        <v>65344</v>
      </c>
      <c r="BI108" s="165">
        <v>383561265</v>
      </c>
      <c r="BJ108" s="165">
        <f>BI108/BH108</f>
        <v>5869.877341454457</v>
      </c>
      <c r="BK108" s="2"/>
      <c r="BL108" s="165">
        <v>49884</v>
      </c>
      <c r="BM108" s="165">
        <v>103257032</v>
      </c>
      <c r="BN108" s="165">
        <f>BM108/BL108</f>
        <v>2069.942907545505</v>
      </c>
      <c r="BO108" s="2"/>
      <c r="BP108" s="165">
        <v>3393</v>
      </c>
      <c r="BQ108" s="165">
        <v>28701652</v>
      </c>
      <c r="BR108" s="165">
        <f>BQ108/BP108</f>
        <v>8459.078101974654</v>
      </c>
    </row>
    <row r="109" ht="14.25" customHeight="1">
      <c r="A109" s="79"/>
      <c r="B109" t="s" s="110">
        <v>110</v>
      </c>
      <c r="C109" s="161">
        <v>3356.9</v>
      </c>
      <c r="D109" s="161">
        <v>233.4</v>
      </c>
      <c r="E109" s="161">
        <v>592.8</v>
      </c>
      <c r="F109" s="161">
        <v>6214.9</v>
      </c>
      <c r="G109" s="161">
        <v>1615.7</v>
      </c>
      <c r="H109" s="161">
        <v>7122.9</v>
      </c>
      <c r="I109" s="161">
        <v>2844.2</v>
      </c>
      <c r="J109" s="161">
        <v>360.3</v>
      </c>
      <c r="K109" s="161"/>
      <c r="L109" s="161">
        <v>41515.6</v>
      </c>
      <c r="M109" s="161">
        <v>101856.1</v>
      </c>
      <c r="N109" s="161">
        <v>43991.1</v>
      </c>
      <c r="O109" s="161">
        <v>35934.4</v>
      </c>
      <c r="P109" s="161">
        <v>14605.5</v>
      </c>
      <c r="Q109" s="161">
        <v>45567.1</v>
      </c>
      <c r="R109" s="161">
        <v>11967.7</v>
      </c>
      <c r="S109" s="161">
        <v>62976.6</v>
      </c>
      <c r="T109" s="161">
        <v>3325.9</v>
      </c>
      <c r="U109" s="161">
        <v>3945.9</v>
      </c>
      <c r="V109" s="79"/>
      <c r="W109" s="161">
        <f>AVERAGE(C98:C109)</f>
        <v>3457.300000000001</v>
      </c>
      <c r="X109" s="161">
        <f>AVERAGE(D98:D109)</f>
        <v>359.1583333333333</v>
      </c>
      <c r="Y109" s="161">
        <f>AVERAGE(E98:E109)</f>
        <v>727.9666666666666</v>
      </c>
      <c r="Z109" s="161">
        <f>AVERAGE(F98:F109)</f>
        <v>5335.849999999999</v>
      </c>
      <c r="AA109" s="161">
        <f>AVERAGE(G98:G109)</f>
        <v>5847.999999999999</v>
      </c>
      <c r="AB109" s="161">
        <f>AVERAGE(H98:H109)</f>
        <v>7053.583333333333</v>
      </c>
      <c r="AC109" s="161">
        <f>AVERAGE(I98:I109)</f>
        <v>1633.775</v>
      </c>
      <c r="AD109" s="161">
        <f>AVERAGE(J98:J109)</f>
        <v>457.5333333333335</v>
      </c>
      <c r="AE109" s="161"/>
      <c r="AF109" s="161">
        <f>AVERAGE(L98:L109)</f>
        <v>34235.316666666666</v>
      </c>
      <c r="AG109" s="161">
        <f>AVERAGE(M98:M109)</f>
        <v>100048.5</v>
      </c>
      <c r="AH109" s="161">
        <f>AVERAGE(N98:N109)</f>
        <v>47194.308333333342</v>
      </c>
      <c r="AI109" s="161">
        <f>AVERAGE(O98:O109)</f>
        <v>31202.508333333335</v>
      </c>
      <c r="AJ109" s="161">
        <f>AVERAGE(P98:P109)</f>
        <v>13536.883333333333</v>
      </c>
      <c r="AK109" s="161">
        <f>AVERAGE(Q98:Q109)</f>
        <v>47007.475000000006</v>
      </c>
      <c r="AL109" s="161">
        <f>AVERAGE(R98:R109)</f>
        <v>9960.783333333333</v>
      </c>
      <c r="AM109" s="161">
        <f>AVERAGE(S98:S109)</f>
        <v>59032.933333333342</v>
      </c>
      <c r="AN109" s="161">
        <f>AVERAGE(T98:T109)</f>
        <v>3245.933333333334</v>
      </c>
      <c r="AO109" s="161">
        <f>AVERAGE(U98:U109)</f>
        <v>3716.2</v>
      </c>
      <c r="AP109" s="79"/>
      <c r="AQ109" s="79"/>
      <c r="AR109" s="79"/>
      <c r="AS109" s="79"/>
      <c r="AT109" s="79"/>
      <c r="AU109" t="s" s="109">
        <v>207</v>
      </c>
      <c r="AV109" s="165">
        <v>9745</v>
      </c>
      <c r="AW109" s="165">
        <v>45923261</v>
      </c>
      <c r="AX109" s="165">
        <f>AW109/AV109</f>
        <v>4712.494715238584</v>
      </c>
      <c r="AY109" s="162"/>
      <c r="AZ109" s="165">
        <v>43991</v>
      </c>
      <c r="BA109" s="165">
        <v>130331791</v>
      </c>
      <c r="BB109" s="165">
        <f>BA109/AZ109</f>
        <v>2962.692164306336</v>
      </c>
      <c r="BC109" s="162"/>
      <c r="BD109" s="165">
        <v>35935</v>
      </c>
      <c r="BE109" s="165">
        <v>138661786</v>
      </c>
      <c r="BF109" s="165">
        <f>BE109/BD109</f>
        <v>3858.683344928343</v>
      </c>
      <c r="BG109" s="2"/>
      <c r="BH109" s="166">
        <v>62966</v>
      </c>
      <c r="BI109" s="165">
        <v>368208613</v>
      </c>
      <c r="BJ109" s="165">
        <f>BI109/BH109</f>
        <v>5847.737080329067</v>
      </c>
      <c r="BK109" s="2"/>
      <c r="BL109" s="165">
        <v>45568</v>
      </c>
      <c r="BM109" s="165">
        <v>93312163</v>
      </c>
      <c r="BN109" s="165">
        <f>BM109/BL109</f>
        <v>2047.756386060393</v>
      </c>
      <c r="BO109" s="2"/>
      <c r="BP109" s="165">
        <v>3326</v>
      </c>
      <c r="BQ109" s="165">
        <v>27566673</v>
      </c>
      <c r="BR109" s="165">
        <f>BQ109/BP109</f>
        <v>8288.236019242333</v>
      </c>
    </row>
    <row r="110" ht="14.25" customHeight="1">
      <c r="A110" s="79"/>
      <c r="B110" t="s" s="110">
        <v>111</v>
      </c>
      <c r="C110" s="161">
        <v>3692.1</v>
      </c>
      <c r="D110" s="161">
        <v>278.6</v>
      </c>
      <c r="E110" s="161">
        <v>694</v>
      </c>
      <c r="F110" s="161">
        <v>7001.5</v>
      </c>
      <c r="G110" s="161">
        <v>684.5</v>
      </c>
      <c r="H110" s="161">
        <v>5628.8</v>
      </c>
      <c r="I110" s="161">
        <v>2064.5</v>
      </c>
      <c r="J110" s="161">
        <v>117.3</v>
      </c>
      <c r="K110" s="161"/>
      <c r="L110" s="161">
        <v>52075.6</v>
      </c>
      <c r="M110" s="161">
        <v>108860.1</v>
      </c>
      <c r="N110" s="161">
        <v>49940.8</v>
      </c>
      <c r="O110" s="161">
        <v>32292.1</v>
      </c>
      <c r="P110" s="161">
        <v>14725.3</v>
      </c>
      <c r="Q110" s="161">
        <v>39784</v>
      </c>
      <c r="R110" s="161">
        <v>11809.4</v>
      </c>
      <c r="S110" s="161">
        <v>62335.5</v>
      </c>
      <c r="T110" s="161">
        <v>3353.2</v>
      </c>
      <c r="U110" s="161">
        <v>3892.2</v>
      </c>
      <c r="V110" s="79"/>
      <c r="W110" s="161">
        <f>AVERAGE(C99:C110)</f>
        <v>3491.208333333333</v>
      </c>
      <c r="X110" s="161">
        <f>AVERAGE(D99:D110)</f>
        <v>368.8333333333333</v>
      </c>
      <c r="Y110" s="161">
        <f>AVERAGE(E99:E110)</f>
        <v>738.5583333333334</v>
      </c>
      <c r="Z110" s="161">
        <f>AVERAGE(F99:F110)</f>
        <v>5467.433333333333</v>
      </c>
      <c r="AA110" s="161">
        <f>AVERAGE(G99:G110)</f>
        <v>5772.524999999999</v>
      </c>
      <c r="AB110" s="161">
        <f>AVERAGE(H99:H110)</f>
        <v>6967.108333333333</v>
      </c>
      <c r="AC110" s="161">
        <f>AVERAGE(I99:I110)</f>
        <v>1586.1</v>
      </c>
      <c r="AD110" s="161">
        <f>AVERAGE(J99:J110)</f>
        <v>432.8500000000001</v>
      </c>
      <c r="AE110" s="161"/>
      <c r="AF110" s="161">
        <f>AVERAGE(L99:L110)</f>
        <v>36275.591666666667</v>
      </c>
      <c r="AG110" s="161">
        <f>AVERAGE(M99:M110)</f>
        <v>101775.075</v>
      </c>
      <c r="AH110" s="161">
        <f>AVERAGE(N99:N110)</f>
        <v>48125.616666666676</v>
      </c>
      <c r="AI110" s="161">
        <f>AVERAGE(O99:O110)</f>
        <v>31336.45</v>
      </c>
      <c r="AJ110" s="161">
        <f>AVERAGE(P99:P110)</f>
        <v>13553.275</v>
      </c>
      <c r="AK110" s="161">
        <f>AVERAGE(Q99:Q110)</f>
        <v>47019.558333333342</v>
      </c>
      <c r="AL110" s="161">
        <f>AVERAGE(R99:R110)</f>
        <v>10311.883333333333</v>
      </c>
      <c r="AM110" s="161">
        <f>AVERAGE(S99:S110)</f>
        <v>60222.225000000006</v>
      </c>
      <c r="AN110" s="161">
        <f>AVERAGE(T99:T110)</f>
        <v>3220.058333333333</v>
      </c>
      <c r="AO110" s="161">
        <f>AVERAGE(U99:U110)</f>
        <v>3794.233333333333</v>
      </c>
      <c r="AP110" s="79"/>
      <c r="AQ110" s="79"/>
      <c r="AR110" s="79"/>
      <c r="AS110" s="79"/>
      <c r="AT110" s="79"/>
      <c r="AU110" t="s" s="109">
        <v>208</v>
      </c>
      <c r="AV110" s="165">
        <v>9449</v>
      </c>
      <c r="AW110" s="165">
        <v>42416856</v>
      </c>
      <c r="AX110" s="165">
        <f>AW110/AV110</f>
        <v>4489.031220234945</v>
      </c>
      <c r="AY110" s="162"/>
      <c r="AZ110" s="165">
        <v>49941</v>
      </c>
      <c r="BA110" s="165">
        <v>136162713</v>
      </c>
      <c r="BB110" s="165">
        <f>BA110/AZ110</f>
        <v>2726.471496365712</v>
      </c>
      <c r="BC110" s="162"/>
      <c r="BD110" s="165">
        <v>32293</v>
      </c>
      <c r="BE110" s="165">
        <v>118523647</v>
      </c>
      <c r="BF110" s="165">
        <f>BE110/BD110</f>
        <v>3670.258167404701</v>
      </c>
      <c r="BG110" s="2"/>
      <c r="BH110" s="166">
        <v>62334</v>
      </c>
      <c r="BI110" s="165">
        <v>355854674</v>
      </c>
      <c r="BJ110" s="165">
        <f>BI110/BH110</f>
        <v>5708.837456283890</v>
      </c>
      <c r="BK110" s="2"/>
      <c r="BL110" s="165">
        <v>39785</v>
      </c>
      <c r="BM110" s="165">
        <v>79998672</v>
      </c>
      <c r="BN110" s="165">
        <f>BM110/BL110</f>
        <v>2010.774714088224</v>
      </c>
      <c r="BO110" s="2"/>
      <c r="BP110" s="165">
        <v>3353</v>
      </c>
      <c r="BQ110" s="165">
        <v>25596389</v>
      </c>
      <c r="BR110" s="165">
        <f>BQ110/BP110</f>
        <v>7633.876826722339</v>
      </c>
    </row>
    <row r="111" ht="14.25" customHeight="1">
      <c r="A111" s="79"/>
      <c r="B111" t="s" s="110">
        <v>112</v>
      </c>
      <c r="C111" s="161">
        <v>3875.5</v>
      </c>
      <c r="D111" s="161">
        <v>499.7</v>
      </c>
      <c r="E111" s="161">
        <v>705.2</v>
      </c>
      <c r="F111" s="161">
        <v>5874.6</v>
      </c>
      <c r="G111" s="161">
        <v>2603.3</v>
      </c>
      <c r="H111" s="161">
        <v>5304.5</v>
      </c>
      <c r="I111" s="161">
        <v>3159.2</v>
      </c>
      <c r="J111" s="161">
        <v>231.3</v>
      </c>
      <c r="K111" s="161"/>
      <c r="L111" s="161">
        <v>44538.6</v>
      </c>
      <c r="M111" s="161">
        <v>113482.3</v>
      </c>
      <c r="N111" s="161">
        <v>49691.1</v>
      </c>
      <c r="O111" s="161">
        <v>35187.4</v>
      </c>
      <c r="P111" s="161">
        <v>15105.6</v>
      </c>
      <c r="Q111" s="161">
        <v>44422.5</v>
      </c>
      <c r="R111" s="161">
        <v>10406.8</v>
      </c>
      <c r="S111" s="161">
        <v>68294.5</v>
      </c>
      <c r="T111" s="161">
        <v>3228.2</v>
      </c>
      <c r="U111" s="161">
        <v>3670.9</v>
      </c>
      <c r="V111" s="79"/>
      <c r="W111" s="161">
        <f>AVERAGE(C100:C111)</f>
        <v>3544.833333333333</v>
      </c>
      <c r="X111" s="161">
        <f>AVERAGE(D100:D111)</f>
        <v>370.2083333333333</v>
      </c>
      <c r="Y111" s="161">
        <f>AVERAGE(E100:E111)</f>
        <v>751.5500000000002</v>
      </c>
      <c r="Z111" s="161">
        <f>AVERAGE(F100:F111)</f>
        <v>5539.683333333333</v>
      </c>
      <c r="AA111" s="161">
        <f>AVERAGE(G100:G111)</f>
        <v>5675.791666666667</v>
      </c>
      <c r="AB111" s="161">
        <f>AVERAGE(H100:H111)</f>
        <v>6791.75</v>
      </c>
      <c r="AC111" s="161">
        <f>AVERAGE(I100:I111)</f>
        <v>1702.258333333333</v>
      </c>
      <c r="AD111" s="161">
        <f>AVERAGE(J100:J111)</f>
        <v>403.05</v>
      </c>
      <c r="AE111" s="161"/>
      <c r="AF111" s="161">
        <f>AVERAGE(L100:L111)</f>
        <v>37325.3</v>
      </c>
      <c r="AG111" s="161">
        <f>AVERAGE(M100:M111)</f>
        <v>103586.1833333333</v>
      </c>
      <c r="AH111" s="161">
        <f>AVERAGE(N100:N111)</f>
        <v>48944.216666666667</v>
      </c>
      <c r="AI111" s="161">
        <f>AVERAGE(O100:O111)</f>
        <v>31802.283333333336</v>
      </c>
      <c r="AJ111" s="161">
        <f>AVERAGE(P100:P111)</f>
        <v>13574.391666666668</v>
      </c>
      <c r="AK111" s="161">
        <f>AVERAGE(Q100:Q111)</f>
        <v>46816.541666666664</v>
      </c>
      <c r="AL111" s="161">
        <f>AVERAGE(R100:R111)</f>
        <v>10509.333333333334</v>
      </c>
      <c r="AM111" s="161">
        <f>AVERAGE(S100:S111)</f>
        <v>61102.433333333342</v>
      </c>
      <c r="AN111" s="161">
        <f>AVERAGE(T100:T111)</f>
        <v>3206.225</v>
      </c>
      <c r="AO111" s="161">
        <f>AVERAGE(U100:U111)</f>
        <v>3802.508333333333</v>
      </c>
      <c r="AP111" s="79"/>
      <c r="AQ111" s="79"/>
      <c r="AR111" s="79"/>
      <c r="AS111" s="79"/>
      <c r="AT111" s="79"/>
      <c r="AU111" t="s" s="109">
        <v>209</v>
      </c>
      <c r="AV111" s="165">
        <v>7853</v>
      </c>
      <c r="AW111" s="165">
        <v>36888708</v>
      </c>
      <c r="AX111" s="165">
        <f>AW111/AV111</f>
        <v>4697.403285368649</v>
      </c>
      <c r="AY111" s="162"/>
      <c r="AZ111" s="165">
        <v>49691</v>
      </c>
      <c r="BA111" s="165">
        <v>144650871</v>
      </c>
      <c r="BB111" s="165">
        <f>BA111/AZ111</f>
        <v>2911.007446016381</v>
      </c>
      <c r="BC111" s="162"/>
      <c r="BD111" s="165">
        <v>35188</v>
      </c>
      <c r="BE111" s="165">
        <v>134361161</v>
      </c>
      <c r="BF111" s="165">
        <f>BE111/BD111</f>
        <v>3818.380158008412</v>
      </c>
      <c r="BG111" s="2"/>
      <c r="BH111" s="166">
        <v>68294</v>
      </c>
      <c r="BI111" s="165">
        <v>394814139</v>
      </c>
      <c r="BJ111" s="165">
        <f>BI111/BH111</f>
        <v>5781.095542800246</v>
      </c>
      <c r="BK111" s="2"/>
      <c r="BL111" s="165">
        <v>44424</v>
      </c>
      <c r="BM111" s="165">
        <v>95629889</v>
      </c>
      <c r="BN111" s="165">
        <f>BM111/BL111</f>
        <v>2152.662727354583</v>
      </c>
      <c r="BO111" s="2"/>
      <c r="BP111" s="165">
        <v>3228</v>
      </c>
      <c r="BQ111" s="165">
        <v>26706942</v>
      </c>
      <c r="BR111" s="165">
        <f>BQ111/BP111</f>
        <v>8273.526022304834</v>
      </c>
    </row>
    <row r="112" ht="14.25" customHeight="1">
      <c r="A112" s="79"/>
      <c r="B112" t="s" s="110">
        <v>113</v>
      </c>
      <c r="C112" s="161">
        <v>2958.4</v>
      </c>
      <c r="D112" s="161">
        <v>641.1</v>
      </c>
      <c r="E112" s="161">
        <v>591.8</v>
      </c>
      <c r="F112" s="161">
        <v>5961.4</v>
      </c>
      <c r="G112" s="161">
        <v>1283</v>
      </c>
      <c r="H112" s="161">
        <v>5359.1</v>
      </c>
      <c r="I112" s="161">
        <v>1886.8</v>
      </c>
      <c r="J112" s="161">
        <v>439.3</v>
      </c>
      <c r="K112" s="161"/>
      <c r="L112" s="161">
        <v>36207.8</v>
      </c>
      <c r="M112" s="161">
        <v>93036.100000000006</v>
      </c>
      <c r="N112" s="161">
        <v>40964.3</v>
      </c>
      <c r="O112" s="161">
        <v>28116</v>
      </c>
      <c r="P112" s="161">
        <v>12708</v>
      </c>
      <c r="Q112" s="161">
        <v>43806.7</v>
      </c>
      <c r="R112" s="161">
        <v>10789.3</v>
      </c>
      <c r="S112" s="161">
        <v>67519.399999999994</v>
      </c>
      <c r="T112" s="161">
        <v>2349.1</v>
      </c>
      <c r="U112" s="161">
        <v>3465</v>
      </c>
      <c r="V112" s="79"/>
      <c r="W112" s="161">
        <f>AVERAGE(C101:C112)</f>
        <v>3529.35</v>
      </c>
      <c r="X112" s="161">
        <f>AVERAGE(D101:D112)</f>
        <v>384.475</v>
      </c>
      <c r="Y112" s="161">
        <f>AVERAGE(E101:E112)</f>
        <v>746.2083333333334</v>
      </c>
      <c r="Z112" s="161">
        <f>AVERAGE(F101:F112)</f>
        <v>5655.174999999999</v>
      </c>
      <c r="AA112" s="161">
        <f>AVERAGE(G101:G112)</f>
        <v>5477.691666666666</v>
      </c>
      <c r="AB112" s="161">
        <f>AVERAGE(H101:H112)</f>
        <v>6591.691666666667</v>
      </c>
      <c r="AC112" s="161">
        <f>AVERAGE(I101:I112)</f>
        <v>1699.975</v>
      </c>
      <c r="AD112" s="161">
        <f>AVERAGE(J101:J112)</f>
        <v>396.5166666666667</v>
      </c>
      <c r="AE112" s="161"/>
      <c r="AF112" s="161">
        <f>AVERAGE(L101:L112)</f>
        <v>37863.574999999990</v>
      </c>
      <c r="AG112" s="161">
        <f>AVERAGE(M101:M112)</f>
        <v>103208.0416666667</v>
      </c>
      <c r="AH112" s="161">
        <f>AVERAGE(N101:N112)</f>
        <v>48364.025</v>
      </c>
      <c r="AI112" s="161">
        <f>AVERAGE(O101:O112)</f>
        <v>31684.925</v>
      </c>
      <c r="AJ112" s="161">
        <f>AVERAGE(P101:P112)</f>
        <v>13524.058333333334</v>
      </c>
      <c r="AK112" s="161">
        <f>AVERAGE(Q101:Q112)</f>
        <v>46650.783333333333</v>
      </c>
      <c r="AL112" s="161">
        <f>AVERAGE(R101:R112)</f>
        <v>10737.233333333334</v>
      </c>
      <c r="AM112" s="161">
        <f>AVERAGE(S101:S112)</f>
        <v>61688.991666666676</v>
      </c>
      <c r="AN112" s="161">
        <f>AVERAGE(T101:T112)</f>
        <v>3080.966666666667</v>
      </c>
      <c r="AO112" s="161">
        <f>AVERAGE(U101:U112)</f>
        <v>3795.716666666667</v>
      </c>
      <c r="AP112" s="79"/>
      <c r="AQ112" s="79"/>
      <c r="AR112" s="79"/>
      <c r="AS112" s="79"/>
      <c r="AT112" s="79"/>
      <c r="AU112" t="s" s="109">
        <v>210</v>
      </c>
      <c r="AV112" s="165">
        <v>7900</v>
      </c>
      <c r="AW112" s="165">
        <v>39903788</v>
      </c>
      <c r="AX112" s="165">
        <f>AW112/AV112</f>
        <v>5051.112405063292</v>
      </c>
      <c r="AY112" s="162"/>
      <c r="AZ112" s="165">
        <v>40964</v>
      </c>
      <c r="BA112" s="165">
        <v>125232936</v>
      </c>
      <c r="BB112" s="165">
        <f>BA112/AZ112</f>
        <v>3057.146177131140</v>
      </c>
      <c r="BC112" s="162"/>
      <c r="BD112" s="165">
        <v>28116</v>
      </c>
      <c r="BE112" s="165">
        <v>109307514</v>
      </c>
      <c r="BF112" s="165">
        <f>BE112/BD112</f>
        <v>3887.733461374306</v>
      </c>
      <c r="BG112" s="2"/>
      <c r="BH112" s="166">
        <v>67514</v>
      </c>
      <c r="BI112" s="165">
        <v>395365853</v>
      </c>
      <c r="BJ112" s="165">
        <f>BI112/BH112</f>
        <v>5856.057306632699</v>
      </c>
      <c r="BK112" s="2"/>
      <c r="BL112" s="165">
        <v>43807</v>
      </c>
      <c r="BM112" s="165">
        <v>93291291</v>
      </c>
      <c r="BN112" s="165">
        <f>BM112/BL112</f>
        <v>2129.597804003926</v>
      </c>
      <c r="BO112" s="2"/>
      <c r="BP112" s="165">
        <v>2349</v>
      </c>
      <c r="BQ112" s="165">
        <v>19451827</v>
      </c>
      <c r="BR112" s="165">
        <f>BQ112/BP112</f>
        <v>8280.896977437207</v>
      </c>
    </row>
    <row r="113" ht="14.25" customHeight="1">
      <c r="A113" s="79"/>
      <c r="B113" t="s" s="110">
        <v>114</v>
      </c>
      <c r="C113" s="161">
        <v>1831.5</v>
      </c>
      <c r="D113" s="161">
        <v>669.1</v>
      </c>
      <c r="E113" s="161">
        <v>592.4</v>
      </c>
      <c r="F113" s="161">
        <v>5999.3</v>
      </c>
      <c r="G113" s="161">
        <v>1045.5</v>
      </c>
      <c r="H113" s="161">
        <v>6282</v>
      </c>
      <c r="I113" s="161">
        <v>2249.6</v>
      </c>
      <c r="J113" s="161">
        <v>243.6</v>
      </c>
      <c r="K113" s="161"/>
      <c r="L113" s="161">
        <v>41979.9</v>
      </c>
      <c r="M113" s="161">
        <v>88982.600000000006</v>
      </c>
      <c r="N113" s="161">
        <v>31236.3</v>
      </c>
      <c r="O113" s="161">
        <v>30005.2</v>
      </c>
      <c r="P113" s="161">
        <v>15066.1</v>
      </c>
      <c r="Q113" s="161">
        <v>48083.4</v>
      </c>
      <c r="R113" s="161">
        <v>10685.4</v>
      </c>
      <c r="S113" s="161">
        <v>74422.8</v>
      </c>
      <c r="T113" s="161">
        <v>3118.2</v>
      </c>
      <c r="U113" s="161">
        <v>3537.9</v>
      </c>
      <c r="V113" s="79"/>
      <c r="W113" s="161">
        <f>AVERAGE(C102:C113)</f>
        <v>3407.533333333333</v>
      </c>
      <c r="X113" s="161">
        <f>AVERAGE(D102:D113)</f>
        <v>422.8666666666667</v>
      </c>
      <c r="Y113" s="161">
        <f>AVERAGE(E102:E113)</f>
        <v>748.9083333333333</v>
      </c>
      <c r="Z113" s="161">
        <f>AVERAGE(F102:F113)</f>
        <v>5763.283333333333</v>
      </c>
      <c r="AA113" s="161">
        <f>AVERAGE(G102:G113)</f>
        <v>5273.541666666666</v>
      </c>
      <c r="AB113" s="161">
        <f>AVERAGE(H102:H113)</f>
        <v>6475.200000000001</v>
      </c>
      <c r="AC113" s="161">
        <f>AVERAGE(I102:I113)</f>
        <v>1787.816666666667</v>
      </c>
      <c r="AD113" s="161">
        <f>AVERAGE(J102:J113)</f>
        <v>378.2500000000001</v>
      </c>
      <c r="AE113" s="161"/>
      <c r="AF113" s="161">
        <f>AVERAGE(L102:L113)</f>
        <v>38932.024999999994</v>
      </c>
      <c r="AG113" s="161">
        <f>AVERAGE(M102:M113)</f>
        <v>101945.5083333333</v>
      </c>
      <c r="AH113" s="161">
        <f>AVERAGE(N102:N113)</f>
        <v>46417.908333333333</v>
      </c>
      <c r="AI113" s="161">
        <f>AVERAGE(O102:O113)</f>
        <v>31919.216666666671</v>
      </c>
      <c r="AJ113" s="161">
        <f>AVERAGE(P102:P113)</f>
        <v>13795.958333333334</v>
      </c>
      <c r="AK113" s="161">
        <f>AVERAGE(Q102:Q113)</f>
        <v>46937.391666666670</v>
      </c>
      <c r="AL113" s="161">
        <f>AVERAGE(R102:R113)</f>
        <v>10817.558333333332</v>
      </c>
      <c r="AM113" s="161">
        <f>AVERAGE(S102:S113)</f>
        <v>62808.500000000007</v>
      </c>
      <c r="AN113" s="161">
        <f>AVERAGE(T102:T113)</f>
        <v>3072.566666666667</v>
      </c>
      <c r="AO113" s="161">
        <f>AVERAGE(U102:U113)</f>
        <v>3773.233333333334</v>
      </c>
      <c r="AP113" s="79"/>
      <c r="AQ113" s="79"/>
      <c r="AR113" s="79"/>
      <c r="AS113" s="79"/>
      <c r="AT113" s="79"/>
      <c r="AU113" t="s" s="109">
        <v>211</v>
      </c>
      <c r="AV113" s="165">
        <v>8637</v>
      </c>
      <c r="AW113" s="165">
        <v>43387781</v>
      </c>
      <c r="AX113" s="165">
        <f>AW113/AV113</f>
        <v>5023.478175292347</v>
      </c>
      <c r="AY113" s="162"/>
      <c r="AZ113" s="165">
        <v>31236</v>
      </c>
      <c r="BA113" s="165">
        <v>99209998</v>
      </c>
      <c r="BB113" s="165">
        <f>BA113/AZ113</f>
        <v>3176.142847995902</v>
      </c>
      <c r="BC113" s="162"/>
      <c r="BD113" s="165">
        <v>30006</v>
      </c>
      <c r="BE113" s="165">
        <v>121087795</v>
      </c>
      <c r="BF113" s="165">
        <f>BE113/BD113</f>
        <v>4035.452742784777</v>
      </c>
      <c r="BG113" s="2"/>
      <c r="BH113" s="166">
        <v>74412</v>
      </c>
      <c r="BI113" s="165">
        <v>458917483</v>
      </c>
      <c r="BJ113" s="165">
        <f>BI113/BH113</f>
        <v>6167.251021340644</v>
      </c>
      <c r="BK113" s="2"/>
      <c r="BL113" s="165">
        <v>48084</v>
      </c>
      <c r="BM113" s="165">
        <v>104931506</v>
      </c>
      <c r="BN113" s="165">
        <f>BM113/BL113</f>
        <v>2182.254096996922</v>
      </c>
      <c r="BO113" s="2"/>
      <c r="BP113" s="165">
        <v>3118</v>
      </c>
      <c r="BQ113" s="165">
        <v>27160265</v>
      </c>
      <c r="BR113" s="165">
        <f>BQ113/BP113</f>
        <v>8710.796985246952</v>
      </c>
    </row>
    <row r="114" ht="14.25" customHeight="1">
      <c r="A114" s="79"/>
      <c r="B114" t="s" s="110">
        <v>115</v>
      </c>
      <c r="C114" s="161">
        <v>1398.7</v>
      </c>
      <c r="D114" s="161">
        <v>432.4</v>
      </c>
      <c r="E114" s="161">
        <v>467.6</v>
      </c>
      <c r="F114" s="161">
        <v>5533.8</v>
      </c>
      <c r="G114" s="161">
        <v>2904.5</v>
      </c>
      <c r="H114" s="161">
        <v>6030.6</v>
      </c>
      <c r="I114" s="161">
        <v>2248</v>
      </c>
      <c r="J114" s="161">
        <v>290.7</v>
      </c>
      <c r="K114" s="161"/>
      <c r="L114" s="161">
        <v>46966</v>
      </c>
      <c r="M114" s="161">
        <v>82647.399999999994</v>
      </c>
      <c r="N114" s="161">
        <v>31652.1</v>
      </c>
      <c r="O114" s="161">
        <v>24112.9</v>
      </c>
      <c r="P114" s="161">
        <v>14770.6</v>
      </c>
      <c r="Q114" s="161">
        <v>42158.8</v>
      </c>
      <c r="R114" s="161">
        <v>11814</v>
      </c>
      <c r="S114" s="161">
        <v>74382.3</v>
      </c>
      <c r="T114" s="161">
        <v>2535.4</v>
      </c>
      <c r="U114" s="161">
        <v>3372</v>
      </c>
      <c r="V114" s="79"/>
      <c r="W114" s="161">
        <f>AVERAGE(C103:C114)</f>
        <v>3206.475</v>
      </c>
      <c r="X114" s="161">
        <f>AVERAGE(D103:D114)</f>
        <v>419.1916666666666</v>
      </c>
      <c r="Y114" s="161">
        <f>AVERAGE(E103:E114)</f>
        <v>746.5500000000001</v>
      </c>
      <c r="Z114" s="161">
        <f>AVERAGE(F103:F114)</f>
        <v>5838.275000000001</v>
      </c>
      <c r="AA114" s="161">
        <f>AVERAGE(G103:G114)</f>
        <v>4872.041666666667</v>
      </c>
      <c r="AB114" s="161">
        <f>AVERAGE(H103:H114)</f>
        <v>6374.916666666667</v>
      </c>
      <c r="AC114" s="161">
        <f>AVERAGE(I103:I114)</f>
        <v>1908.041666666667</v>
      </c>
      <c r="AD114" s="161">
        <f>AVERAGE(J103:J114)</f>
        <v>366.425</v>
      </c>
      <c r="AE114" s="161"/>
      <c r="AF114" s="161">
        <f>AVERAGE(L103:L114)</f>
        <v>40034.983333333330</v>
      </c>
      <c r="AG114" s="161">
        <f>AVERAGE(M103:M114)</f>
        <v>101089.6416666667</v>
      </c>
      <c r="AH114" s="161">
        <f>AVERAGE(N103:N114)</f>
        <v>45072.233333333330</v>
      </c>
      <c r="AI114" s="161">
        <f>AVERAGE(O103:O114)</f>
        <v>31854.508333333335</v>
      </c>
      <c r="AJ114" s="161">
        <f>AVERAGE(P103:P114)</f>
        <v>13944.216666666669</v>
      </c>
      <c r="AK114" s="161">
        <f>AVERAGE(Q103:Q114)</f>
        <v>46372.708333333336</v>
      </c>
      <c r="AL114" s="161">
        <f>AVERAGE(R103:R114)</f>
        <v>10820.925</v>
      </c>
      <c r="AM114" s="161">
        <f>AVERAGE(S103:S114)</f>
        <v>63606.750000000007</v>
      </c>
      <c r="AN114" s="161">
        <f>AVERAGE(T103:T114)</f>
        <v>3040.75</v>
      </c>
      <c r="AO114" s="161">
        <f>AVERAGE(U103:U114)</f>
        <v>3778.716666666667</v>
      </c>
      <c r="AP114" s="79"/>
      <c r="AQ114" s="79"/>
      <c r="AR114" s="79"/>
      <c r="AS114" s="79"/>
      <c r="AT114" s="79"/>
      <c r="AU114" t="s" s="109">
        <v>212</v>
      </c>
      <c r="AV114" s="165">
        <v>9490</v>
      </c>
      <c r="AW114" s="165">
        <v>48117287</v>
      </c>
      <c r="AX114" s="165">
        <f>AW114/AV114</f>
        <v>5070.314752370917</v>
      </c>
      <c r="AY114" s="162"/>
      <c r="AZ114" s="165">
        <v>31652</v>
      </c>
      <c r="BA114" s="165">
        <v>110779010</v>
      </c>
      <c r="BB114" s="165">
        <f>BA114/AZ114</f>
        <v>3499.905535195248</v>
      </c>
      <c r="BC114" s="162"/>
      <c r="BD114" s="165">
        <v>24113</v>
      </c>
      <c r="BE114" s="165">
        <v>99949627</v>
      </c>
      <c r="BF114" s="165">
        <f>BE114/BD114</f>
        <v>4145.051507485588</v>
      </c>
      <c r="BG114" s="2"/>
      <c r="BH114" s="166">
        <v>74377</v>
      </c>
      <c r="BI114" s="165">
        <v>448033919</v>
      </c>
      <c r="BJ114" s="165">
        <f>BI114/BH114</f>
        <v>6023.823480376998</v>
      </c>
      <c r="BK114" s="2"/>
      <c r="BL114" s="165">
        <v>42158</v>
      </c>
      <c r="BM114" s="165">
        <v>94657252</v>
      </c>
      <c r="BN114" s="165">
        <f>BM114/BL114</f>
        <v>2245.297499881398</v>
      </c>
      <c r="BO114" s="2"/>
      <c r="BP114" s="165">
        <v>2536</v>
      </c>
      <c r="BQ114" s="165">
        <v>20516645</v>
      </c>
      <c r="BR114" s="165">
        <f>BQ114/BP114</f>
        <v>8090.159700315457</v>
      </c>
    </row>
    <row r="115" ht="14.25" customHeight="1">
      <c r="A115" s="79"/>
      <c r="B115" t="s" s="110">
        <v>116</v>
      </c>
      <c r="C115" s="161">
        <v>1860.2</v>
      </c>
      <c r="D115" s="161">
        <v>688.6</v>
      </c>
      <c r="E115" s="161">
        <v>462.7</v>
      </c>
      <c r="F115" s="161">
        <v>5043.8</v>
      </c>
      <c r="G115" s="161">
        <v>1740.1</v>
      </c>
      <c r="H115" s="161">
        <v>7744</v>
      </c>
      <c r="I115" s="161">
        <v>1053</v>
      </c>
      <c r="J115" s="161">
        <v>297.7</v>
      </c>
      <c r="K115" s="161"/>
      <c r="L115" s="161">
        <v>39282.5</v>
      </c>
      <c r="M115" s="161">
        <v>70149.2</v>
      </c>
      <c r="N115" s="161">
        <v>22898.5</v>
      </c>
      <c r="O115" s="161">
        <v>21881</v>
      </c>
      <c r="P115" s="161">
        <v>12726.2</v>
      </c>
      <c r="Q115" s="161">
        <v>38250.2</v>
      </c>
      <c r="R115" s="161">
        <v>7198.3</v>
      </c>
      <c r="S115" s="161">
        <v>61159.7</v>
      </c>
      <c r="T115" s="161">
        <v>1929.2</v>
      </c>
      <c r="U115" s="161">
        <v>2897</v>
      </c>
      <c r="V115" s="80"/>
      <c r="W115" s="161">
        <f>AVERAGE(C104:C115)</f>
        <v>3074.9</v>
      </c>
      <c r="X115" s="161">
        <f>AVERAGE(D104:D115)</f>
        <v>440.5666666666667</v>
      </c>
      <c r="Y115" s="161">
        <f>AVERAGE(E104:E115)</f>
        <v>732.4083333333333</v>
      </c>
      <c r="Z115" s="161">
        <f>AVERAGE(F104:F115)</f>
        <v>5920.650000000001</v>
      </c>
      <c r="AA115" s="161">
        <f>AVERAGE(G104:G115)</f>
        <v>4573.849999999999</v>
      </c>
      <c r="AB115" s="161">
        <f>AVERAGE(H104:H115)</f>
        <v>6506.708333333333</v>
      </c>
      <c r="AC115" s="161">
        <f>AVERAGE(I104:I115)</f>
        <v>1919.891666666667</v>
      </c>
      <c r="AD115" s="161">
        <f>AVERAGE(J104:J115)</f>
        <v>367.2666666666667</v>
      </c>
      <c r="AE115" s="161"/>
      <c r="AF115" s="161">
        <f>AVERAGE(L104:L115)</f>
        <v>40560.141666666670</v>
      </c>
      <c r="AG115" s="161">
        <f>AVERAGE(M104:M115)</f>
        <v>99490.766666666663</v>
      </c>
      <c r="AH115" s="161">
        <f>AVERAGE(N104:N115)</f>
        <v>43369.649999999987</v>
      </c>
      <c r="AI115" s="161">
        <f>AVERAGE(O104:O115)</f>
        <v>31599.766666666674</v>
      </c>
      <c r="AJ115" s="161">
        <f>AVERAGE(P104:P115)</f>
        <v>13991.641666666668</v>
      </c>
      <c r="AK115" s="161">
        <f>AVERAGE(Q104:Q115)</f>
        <v>45312.233333333330</v>
      </c>
      <c r="AL115" s="161">
        <f>AVERAGE(R104:R115)</f>
        <v>10571.391666666666</v>
      </c>
      <c r="AM115" s="161">
        <f>AVERAGE(S104:S115)</f>
        <v>63971.975000000006</v>
      </c>
      <c r="AN115" s="161">
        <f>AVERAGE(T104:T115)</f>
        <v>2968.975</v>
      </c>
      <c r="AO115" s="161">
        <f>AVERAGE(U104:U115)</f>
        <v>3747.550000000001</v>
      </c>
      <c r="AP115" s="80"/>
      <c r="AQ115" s="80"/>
      <c r="AR115" s="80"/>
      <c r="AS115" s="80"/>
      <c r="AT115" s="80"/>
      <c r="AU115" t="s" s="109">
        <v>213</v>
      </c>
      <c r="AV115" s="165">
        <v>5687</v>
      </c>
      <c r="AW115" s="165">
        <v>30872864</v>
      </c>
      <c r="AX115" s="165">
        <f>AW115/AV115</f>
        <v>5428.673114119923</v>
      </c>
      <c r="AY115" s="162"/>
      <c r="AZ115" s="165">
        <v>22899</v>
      </c>
      <c r="BA115" s="165">
        <v>83531179</v>
      </c>
      <c r="BB115" s="165">
        <f>BA115/AZ115</f>
        <v>3647.809030962051</v>
      </c>
      <c r="BC115" s="162"/>
      <c r="BD115" s="165">
        <v>21881</v>
      </c>
      <c r="BE115" s="165">
        <v>95892714</v>
      </c>
      <c r="BF115" s="165">
        <f>BE115/BD115</f>
        <v>4382.464878204835</v>
      </c>
      <c r="BG115" s="2"/>
      <c r="BH115" s="166">
        <v>61153</v>
      </c>
      <c r="BI115" s="165">
        <v>379102708</v>
      </c>
      <c r="BJ115" s="165">
        <f>BI115/BH115</f>
        <v>6199.249554396351</v>
      </c>
      <c r="BK115" s="2"/>
      <c r="BL115" s="165">
        <v>38250</v>
      </c>
      <c r="BM115" s="165">
        <v>87819793</v>
      </c>
      <c r="BN115" s="165">
        <f>BM115/BL115</f>
        <v>2295.942300653595</v>
      </c>
      <c r="BO115" s="2"/>
      <c r="BP115" s="165">
        <v>1929</v>
      </c>
      <c r="BQ115" s="165">
        <v>16545132</v>
      </c>
      <c r="BR115" s="165">
        <f>BQ115/BP115</f>
        <v>8577.051321928460</v>
      </c>
    </row>
    <row r="116" ht="14.25" customHeight="1">
      <c r="A116" s="79">
        <v>2013</v>
      </c>
      <c r="B116" t="s" s="110">
        <v>105</v>
      </c>
      <c r="C116" s="161">
        <v>2761.5</v>
      </c>
      <c r="D116" s="161">
        <v>754.5</v>
      </c>
      <c r="E116" s="161">
        <v>652</v>
      </c>
      <c r="F116" s="161">
        <v>5783.4</v>
      </c>
      <c r="G116" s="161">
        <v>1557</v>
      </c>
      <c r="H116" s="161">
        <v>6457</v>
      </c>
      <c r="I116" s="161">
        <v>1401.7</v>
      </c>
      <c r="J116" s="161">
        <v>301.7</v>
      </c>
      <c r="K116" s="161"/>
      <c r="L116" s="161">
        <v>47590</v>
      </c>
      <c r="M116" s="161">
        <v>88763.399999999994</v>
      </c>
      <c r="N116" s="161">
        <v>35206.1</v>
      </c>
      <c r="O116" s="161">
        <v>25760</v>
      </c>
      <c r="P116" s="161">
        <v>13996.9</v>
      </c>
      <c r="Q116" s="161">
        <v>45730.9</v>
      </c>
      <c r="R116" s="161">
        <v>10634.9</v>
      </c>
      <c r="S116" s="161">
        <v>62549.4</v>
      </c>
      <c r="T116" s="161">
        <v>1938.2</v>
      </c>
      <c r="U116" s="161">
        <v>2868.9</v>
      </c>
      <c r="V116" s="80"/>
      <c r="W116" s="161">
        <f>AVERAGE(C105:C116)</f>
        <v>3029.425</v>
      </c>
      <c r="X116" s="161">
        <f>AVERAGE(D105:D116)</f>
        <v>442.8833333333334</v>
      </c>
      <c r="Y116" s="161">
        <f>AVERAGE(E105:E116)</f>
        <v>718.8166666666666</v>
      </c>
      <c r="Z116" s="161">
        <f>AVERAGE(F105:F116)</f>
        <v>5961.483333333334</v>
      </c>
      <c r="AA116" s="161">
        <f>AVERAGE(G105:G116)</f>
        <v>3874.033333333333</v>
      </c>
      <c r="AB116" s="161">
        <f>AVERAGE(H105:H116)</f>
        <v>6516.808333333333</v>
      </c>
      <c r="AC116" s="161">
        <f>AVERAGE(I105:I116)</f>
        <v>1939.875</v>
      </c>
      <c r="AD116" s="161">
        <f>AVERAGE(J105:J116)</f>
        <v>347.225</v>
      </c>
      <c r="AE116" s="161"/>
      <c r="AF116" s="161">
        <f>AVERAGE(L105:L116)</f>
        <v>41594.758333333339</v>
      </c>
      <c r="AG116" s="161">
        <f>AVERAGE(M105:M116)</f>
        <v>99205.441666666651</v>
      </c>
      <c r="AH116" s="161">
        <f>AVERAGE(N105:N116)</f>
        <v>42808.008333333324</v>
      </c>
      <c r="AI116" s="161">
        <f>AVERAGE(O105:O116)</f>
        <v>31310.375</v>
      </c>
      <c r="AJ116" s="161">
        <f>AVERAGE(P105:P116)</f>
        <v>14074.433333333334</v>
      </c>
      <c r="AK116" s="161">
        <f>AVERAGE(Q105:Q116)</f>
        <v>45256.658333333333</v>
      </c>
      <c r="AL116" s="161">
        <f>AVERAGE(R105:R116)</f>
        <v>10685.041666666666</v>
      </c>
      <c r="AM116" s="161">
        <f>AVERAGE(S105:S116)</f>
        <v>64955.158333333333</v>
      </c>
      <c r="AN116" s="161">
        <f>AVERAGE(T105:T116)</f>
        <v>2878.208333333333</v>
      </c>
      <c r="AO116" s="161">
        <f>AVERAGE(U105:U116)</f>
        <v>3671.825000000001</v>
      </c>
      <c r="AP116" s="80"/>
      <c r="AQ116" s="80"/>
      <c r="AR116" s="80"/>
      <c r="AS116" s="80"/>
      <c r="AT116" s="80"/>
      <c r="AU116" t="s" s="109">
        <v>214</v>
      </c>
      <c r="AV116" s="165">
        <v>8319</v>
      </c>
      <c r="AW116" s="165">
        <v>45168663</v>
      </c>
      <c r="AX116" s="165">
        <f>AW116/AV116</f>
        <v>5429.578434908042</v>
      </c>
      <c r="AY116" s="162"/>
      <c r="AZ116" s="165">
        <v>35258</v>
      </c>
      <c r="BA116" s="165">
        <v>127810943</v>
      </c>
      <c r="BB116" s="165">
        <f>BA116/AZ116</f>
        <v>3625.019655113733</v>
      </c>
      <c r="BC116" s="162"/>
      <c r="BD116" s="165">
        <v>25760</v>
      </c>
      <c r="BE116" s="165">
        <v>113270362</v>
      </c>
      <c r="BF116" s="165">
        <f>BE116/BD116</f>
        <v>4397.141381987578</v>
      </c>
      <c r="BG116" s="2"/>
      <c r="BH116" s="166">
        <v>62558</v>
      </c>
      <c r="BI116" s="165">
        <v>388534739</v>
      </c>
      <c r="BJ116" s="165">
        <f>BI116/BH116</f>
        <v>6210.792208830206</v>
      </c>
      <c r="BK116" s="2"/>
      <c r="BL116" s="165">
        <v>45738</v>
      </c>
      <c r="BM116" s="165">
        <v>105631724</v>
      </c>
      <c r="BN116" s="165">
        <f>BM116/BL116</f>
        <v>2309.495911495912</v>
      </c>
      <c r="BO116" s="2"/>
      <c r="BP116" s="165">
        <v>1938</v>
      </c>
      <c r="BQ116" s="165">
        <v>17077547</v>
      </c>
      <c r="BR116" s="165">
        <f>BQ116/BP116</f>
        <v>8811.943756449948</v>
      </c>
    </row>
    <row r="117" ht="14.25" customHeight="1">
      <c r="A117" s="79"/>
      <c r="B117" t="s" s="110">
        <v>106</v>
      </c>
      <c r="C117" s="161">
        <v>1543.3</v>
      </c>
      <c r="D117" s="161">
        <v>767</v>
      </c>
      <c r="E117" s="161">
        <v>446.9</v>
      </c>
      <c r="F117" s="161">
        <v>5263.2</v>
      </c>
      <c r="G117" s="161">
        <v>5154.6</v>
      </c>
      <c r="H117" s="161">
        <v>6235.6</v>
      </c>
      <c r="I117" s="161">
        <v>1194</v>
      </c>
      <c r="J117" s="161">
        <v>346.2</v>
      </c>
      <c r="K117" s="161"/>
      <c r="L117" s="161">
        <v>44605.3</v>
      </c>
      <c r="M117" s="161">
        <v>78880.3</v>
      </c>
      <c r="N117" s="161">
        <v>27736.6</v>
      </c>
      <c r="O117" s="161">
        <v>27528.4</v>
      </c>
      <c r="P117" s="161">
        <v>14902.3</v>
      </c>
      <c r="Q117" s="161">
        <v>40410.5</v>
      </c>
      <c r="R117" s="161">
        <v>10214</v>
      </c>
      <c r="S117" s="161">
        <v>61120.2</v>
      </c>
      <c r="T117" s="161">
        <v>1558.8</v>
      </c>
      <c r="U117" s="161">
        <v>2732.4</v>
      </c>
      <c r="V117" s="80"/>
      <c r="W117" s="161">
        <f>AVERAGE(C106:C117)</f>
        <v>2867.133333333334</v>
      </c>
      <c r="X117" s="161">
        <f>AVERAGE(D106:D117)</f>
        <v>483.925</v>
      </c>
      <c r="Y117" s="161">
        <f>AVERAGE(E106:E117)</f>
        <v>703.4416666666666</v>
      </c>
      <c r="Z117" s="161">
        <f>AVERAGE(F106:F117)</f>
        <v>5965.716666666667</v>
      </c>
      <c r="AA117" s="161">
        <f>AVERAGE(G106:G117)</f>
        <v>3221.408333333333</v>
      </c>
      <c r="AB117" s="161">
        <f>AVERAGE(H106:H117)</f>
        <v>6400.091666666667</v>
      </c>
      <c r="AC117" s="161">
        <f>AVERAGE(I106:I117)</f>
        <v>1925.775</v>
      </c>
      <c r="AD117" s="161">
        <f>AVERAGE(J106:J117)</f>
        <v>315.2166666666666</v>
      </c>
      <c r="AE117" s="161"/>
      <c r="AF117" s="161">
        <f>AVERAGE(L106:L117)</f>
        <v>42390.2</v>
      </c>
      <c r="AG117" s="161">
        <f>AVERAGE(M106:M117)</f>
        <v>97644.299999999988</v>
      </c>
      <c r="AH117" s="161">
        <f>AVERAGE(N106:N117)</f>
        <v>41190.925</v>
      </c>
      <c r="AI117" s="161">
        <f>AVERAGE(O106:O117)</f>
        <v>31240.075</v>
      </c>
      <c r="AJ117" s="161">
        <f>AVERAGE(P106:P117)</f>
        <v>14215.391666666668</v>
      </c>
      <c r="AK117" s="161">
        <f>AVERAGE(Q106:Q117)</f>
        <v>44650.283333333347</v>
      </c>
      <c r="AL117" s="161">
        <f>AVERAGE(R106:R117)</f>
        <v>10784.108333333332</v>
      </c>
      <c r="AM117" s="161">
        <f>AVERAGE(S106:S117)</f>
        <v>65286.058333333327</v>
      </c>
      <c r="AN117" s="161">
        <f>AVERAGE(T106:T117)</f>
        <v>2756.358333333334</v>
      </c>
      <c r="AO117" s="161">
        <f>AVERAGE(U106:U117)</f>
        <v>3554.641666666667</v>
      </c>
      <c r="AP117" s="80"/>
      <c r="AQ117" s="80"/>
      <c r="AR117" s="80"/>
      <c r="AS117" s="80"/>
      <c r="AT117" s="80"/>
      <c r="AU117" t="s" s="109">
        <v>215</v>
      </c>
      <c r="AV117" s="165">
        <v>7561</v>
      </c>
      <c r="AW117" s="165">
        <v>41782263</v>
      </c>
      <c r="AX117" s="165">
        <f>AW117/AV117</f>
        <v>5526.023409601905</v>
      </c>
      <c r="AY117" s="162"/>
      <c r="AZ117" s="165">
        <v>27782</v>
      </c>
      <c r="BA117" s="165">
        <v>102176330</v>
      </c>
      <c r="BB117" s="165">
        <f>BA117/AZ117</f>
        <v>3677.788856093874</v>
      </c>
      <c r="BC117" s="162"/>
      <c r="BD117" s="165">
        <v>27529</v>
      </c>
      <c r="BE117" s="165">
        <v>121023068</v>
      </c>
      <c r="BF117" s="165">
        <f>BE117/BD117</f>
        <v>4396.202840640779</v>
      </c>
      <c r="BG117" s="2"/>
      <c r="BH117" s="166">
        <v>61121</v>
      </c>
      <c r="BI117" s="165">
        <v>381821967</v>
      </c>
      <c r="BJ117" s="165">
        <f>BI117/BH117</f>
        <v>6246.984947890251</v>
      </c>
      <c r="BK117" s="2"/>
      <c r="BL117" s="165">
        <v>40411</v>
      </c>
      <c r="BM117" s="165">
        <v>94342922</v>
      </c>
      <c r="BN117" s="165">
        <f>BM117/BL117</f>
        <v>2334.585187201505</v>
      </c>
      <c r="BO117" s="2"/>
      <c r="BP117" s="165">
        <v>1559</v>
      </c>
      <c r="BQ117" s="165">
        <v>13956384</v>
      </c>
      <c r="BR117" s="165">
        <f>BQ117/BP117</f>
        <v>8952.138550352791</v>
      </c>
    </row>
    <row r="118" ht="14.25" customHeight="1">
      <c r="A118" s="79"/>
      <c r="B118" t="s" s="110">
        <v>107</v>
      </c>
      <c r="C118" s="161">
        <v>2636.2</v>
      </c>
      <c r="D118" s="161">
        <v>821.5</v>
      </c>
      <c r="E118" s="161">
        <v>500.6</v>
      </c>
      <c r="F118" s="161">
        <v>6675</v>
      </c>
      <c r="G118" s="161">
        <v>7162.1</v>
      </c>
      <c r="H118" s="161">
        <v>7010.7</v>
      </c>
      <c r="I118" s="161">
        <v>835.8</v>
      </c>
      <c r="J118" s="161">
        <v>522.6</v>
      </c>
      <c r="K118" s="161"/>
      <c r="L118" s="161">
        <v>46135.1</v>
      </c>
      <c r="M118" s="161">
        <v>74127.7</v>
      </c>
      <c r="N118" s="161">
        <v>29615.7</v>
      </c>
      <c r="O118" s="161">
        <v>24368.4</v>
      </c>
      <c r="P118" s="161">
        <v>14636.7</v>
      </c>
      <c r="Q118" s="161">
        <v>44810.9</v>
      </c>
      <c r="R118" s="161">
        <v>11901.1</v>
      </c>
      <c r="S118" s="161">
        <v>65543.600000000006</v>
      </c>
      <c r="T118" s="161">
        <v>1827.2</v>
      </c>
      <c r="U118" s="161">
        <v>3033.5</v>
      </c>
      <c r="V118" s="80"/>
      <c r="W118" s="161">
        <f>AVERAGE(C107:C118)</f>
        <v>2779.191666666667</v>
      </c>
      <c r="X118" s="161">
        <f>AVERAGE(D107:D118)</f>
        <v>533.4250000000001</v>
      </c>
      <c r="Y118" s="161">
        <f>AVERAGE(E107:E118)</f>
        <v>667.4</v>
      </c>
      <c r="Z118" s="161">
        <f>AVERAGE(F107:F118)</f>
        <v>6086.8</v>
      </c>
      <c r="AA118" s="161">
        <f>AVERAGE(G107:G118)</f>
        <v>2784.866666666667</v>
      </c>
      <c r="AB118" s="161">
        <f>AVERAGE(H107:H118)</f>
        <v>6362.141666666666</v>
      </c>
      <c r="AC118" s="161">
        <f>AVERAGE(I107:I118)</f>
        <v>1862.416666666667</v>
      </c>
      <c r="AD118" s="161">
        <f>AVERAGE(J107:J118)</f>
        <v>328.2999999999999</v>
      </c>
      <c r="AE118" s="161"/>
      <c r="AF118" s="161">
        <f>AVERAGE(L107:L118)</f>
        <v>43272.241666666669</v>
      </c>
      <c r="AG118" s="161">
        <f>AVERAGE(M107:M118)</f>
        <v>94626.158333333326</v>
      </c>
      <c r="AH118" s="161">
        <f>AVERAGE(N107:N118)</f>
        <v>39214.95</v>
      </c>
      <c r="AI118" s="161">
        <f>AVERAGE(O107:O118)</f>
        <v>30312.491666666672</v>
      </c>
      <c r="AJ118" s="161">
        <f>AVERAGE(P107:P118)</f>
        <v>14288.316666666668</v>
      </c>
      <c r="AK118" s="161">
        <f>AVERAGE(Q107:Q118)</f>
        <v>44267.483333333337</v>
      </c>
      <c r="AL118" s="161">
        <f>AVERAGE(R107:R118)</f>
        <v>10955.675</v>
      </c>
      <c r="AM118" s="161">
        <f>AVERAGE(S107:S118)</f>
        <v>65575.241666666654</v>
      </c>
      <c r="AN118" s="161">
        <f>AVERAGE(T107:T118)</f>
        <v>2673.008333333334</v>
      </c>
      <c r="AO118" s="161">
        <f>AVERAGE(U107:U118)</f>
        <v>3479.450000000001</v>
      </c>
      <c r="AP118" s="80"/>
      <c r="AQ118" s="80"/>
      <c r="AR118" s="80"/>
      <c r="AS118" s="80"/>
      <c r="AT118" s="80"/>
      <c r="AU118" t="s" s="109">
        <v>216</v>
      </c>
      <c r="AV118" s="165">
        <v>8793</v>
      </c>
      <c r="AW118" s="165">
        <v>47787347</v>
      </c>
      <c r="AX118" s="165">
        <f>AW118/AV118</f>
        <v>5434.703400432162</v>
      </c>
      <c r="AY118" s="162"/>
      <c r="AZ118" s="165">
        <v>29615</v>
      </c>
      <c r="BA118" s="165">
        <v>110802034</v>
      </c>
      <c r="BB118" s="165">
        <f>BA118/AZ118</f>
        <v>3741.415971635995</v>
      </c>
      <c r="BC118" s="162"/>
      <c r="BD118" s="165">
        <v>24370</v>
      </c>
      <c r="BE118" s="165">
        <v>108435107</v>
      </c>
      <c r="BF118" s="165">
        <f>BE118/BD118</f>
        <v>4449.532498974148</v>
      </c>
      <c r="BG118" s="2"/>
      <c r="BH118" s="166">
        <v>65527</v>
      </c>
      <c r="BI118" s="165">
        <v>394180191</v>
      </c>
      <c r="BJ118" s="165">
        <f>BI118/BH118</f>
        <v>6015.538495581974</v>
      </c>
      <c r="BK118" s="2"/>
      <c r="BL118" s="165">
        <v>44837</v>
      </c>
      <c r="BM118" s="165">
        <v>101215105</v>
      </c>
      <c r="BN118" s="165">
        <f>BM118/BL118</f>
        <v>2257.401364944131</v>
      </c>
      <c r="BO118" s="2"/>
      <c r="BP118" s="165">
        <v>1827</v>
      </c>
      <c r="BQ118" s="165">
        <v>15543587</v>
      </c>
      <c r="BR118" s="165">
        <f>BQ118/BP118</f>
        <v>8507.710454296661</v>
      </c>
    </row>
    <row r="119" ht="14.25" customHeight="1">
      <c r="A119" s="79"/>
      <c r="B119" t="s" s="110">
        <v>108</v>
      </c>
      <c r="C119" s="161">
        <v>2834.5</v>
      </c>
      <c r="D119" s="161">
        <v>581.1</v>
      </c>
      <c r="E119" s="161">
        <v>706.4</v>
      </c>
      <c r="F119" s="161">
        <v>7800.4</v>
      </c>
      <c r="G119" s="161">
        <v>4513.2</v>
      </c>
      <c r="H119" s="161">
        <v>6171</v>
      </c>
      <c r="I119" s="161">
        <v>1056</v>
      </c>
      <c r="J119" s="161">
        <v>367.1</v>
      </c>
      <c r="K119" s="161"/>
      <c r="L119" s="161">
        <v>50225.3</v>
      </c>
      <c r="M119" s="161">
        <v>84459.3</v>
      </c>
      <c r="N119" s="161">
        <v>35550.1</v>
      </c>
      <c r="O119" s="161">
        <v>28226.1</v>
      </c>
      <c r="P119" s="161">
        <v>16884.4</v>
      </c>
      <c r="Q119" s="161">
        <v>54059.5</v>
      </c>
      <c r="R119" s="161">
        <v>10957.1</v>
      </c>
      <c r="S119" s="161">
        <v>68138.7</v>
      </c>
      <c r="T119" s="161">
        <v>2221</v>
      </c>
      <c r="U119" s="161">
        <v>3661.2</v>
      </c>
      <c r="V119" s="80"/>
      <c r="W119" s="161">
        <f>AVERAGE(C108:C119)</f>
        <v>2723.466666666667</v>
      </c>
      <c r="X119" s="161">
        <f>AVERAGE(D108:D119)</f>
        <v>555.9333333333334</v>
      </c>
      <c r="Y119" s="161">
        <f>AVERAGE(E108:E119)</f>
        <v>627.3333333333333</v>
      </c>
      <c r="Z119" s="161">
        <f>AVERAGE(F108:F119)</f>
        <v>6205.991666666666</v>
      </c>
      <c r="AA119" s="161">
        <f>AVERAGE(G108:G119)</f>
        <v>2853.033333333333</v>
      </c>
      <c r="AB119" s="161">
        <f>AVERAGE(H108:H119)</f>
        <v>6331.916666666667</v>
      </c>
      <c r="AC119" s="161">
        <f>AVERAGE(I108:I119)</f>
        <v>1855.141666666666</v>
      </c>
      <c r="AD119" s="161">
        <f>AVERAGE(J108:J119)</f>
        <v>325.5499999999999</v>
      </c>
      <c r="AE119" s="161"/>
      <c r="AF119" s="161">
        <f>AVERAGE(L108:L119)</f>
        <v>44337.166666666664</v>
      </c>
      <c r="AG119" s="161">
        <f>AVERAGE(M108:M119)</f>
        <v>92456.858333333337</v>
      </c>
      <c r="AH119" s="161">
        <f>AVERAGE(N108:N119)</f>
        <v>37658.466666666660</v>
      </c>
      <c r="AI119" s="161">
        <f>AVERAGE(O108:O119)</f>
        <v>29863.05</v>
      </c>
      <c r="AJ119" s="161">
        <f>AVERAGE(P108:P119)</f>
        <v>14547.425</v>
      </c>
      <c r="AK119" s="161">
        <f>AVERAGE(Q108:Q119)</f>
        <v>44747.325000000012</v>
      </c>
      <c r="AL119" s="161">
        <f>AVERAGE(R108:R119)</f>
        <v>10976.558333333334</v>
      </c>
      <c r="AM119" s="161">
        <f>AVERAGE(S108:S119)</f>
        <v>66149.008333333317</v>
      </c>
      <c r="AN119" s="161">
        <f>AVERAGE(T108:T119)</f>
        <v>2564.733333333334</v>
      </c>
      <c r="AO119" s="161">
        <f>AVERAGE(U108:U119)</f>
        <v>3376.258333333333</v>
      </c>
      <c r="AP119" s="80"/>
      <c r="AQ119" s="80"/>
      <c r="AR119" s="80"/>
      <c r="AS119" s="80"/>
      <c r="AT119" s="80"/>
      <c r="AU119" t="s" s="109">
        <v>217</v>
      </c>
      <c r="AV119" s="165">
        <v>7835</v>
      </c>
      <c r="AW119" s="165">
        <v>43595613</v>
      </c>
      <c r="AX119" s="165">
        <f>AW119/AV119</f>
        <v>5564.213529036375</v>
      </c>
      <c r="AY119" s="162"/>
      <c r="AZ119" s="165">
        <v>35632</v>
      </c>
      <c r="BA119" s="165">
        <v>133116542</v>
      </c>
      <c r="BB119" s="165">
        <f>BA119/AZ119</f>
        <v>3735.870621912887</v>
      </c>
      <c r="BC119" s="162"/>
      <c r="BD119" s="165">
        <v>28228</v>
      </c>
      <c r="BE119" s="165">
        <v>127613844</v>
      </c>
      <c r="BF119" s="165">
        <f>BE119/BD119</f>
        <v>4520.824854754145</v>
      </c>
      <c r="BG119" s="2"/>
      <c r="BH119" s="166">
        <v>68165</v>
      </c>
      <c r="BI119" s="165">
        <v>416120824</v>
      </c>
      <c r="BJ119" s="165">
        <f>BI119/BH119</f>
        <v>6104.611222768282</v>
      </c>
      <c r="BK119" s="2"/>
      <c r="BL119" s="165">
        <v>54060</v>
      </c>
      <c r="BM119" s="165">
        <v>121628687</v>
      </c>
      <c r="BN119" s="165">
        <f>BM119/BL119</f>
        <v>2249.883222345542</v>
      </c>
      <c r="BO119" s="2"/>
      <c r="BP119" s="165">
        <v>2223</v>
      </c>
      <c r="BQ119" s="165">
        <v>19950458</v>
      </c>
      <c r="BR119" s="165">
        <f>BQ119/BP119</f>
        <v>8974.565002249214</v>
      </c>
    </row>
    <row r="120" ht="14.25" customHeight="1">
      <c r="A120" s="79"/>
      <c r="B120" t="s" s="110">
        <v>109</v>
      </c>
      <c r="C120" s="161">
        <v>3818.9</v>
      </c>
      <c r="D120" s="161">
        <v>404.6</v>
      </c>
      <c r="E120" s="161">
        <v>730.8</v>
      </c>
      <c r="F120" s="161">
        <v>7806.2</v>
      </c>
      <c r="G120" s="161">
        <v>4318.6</v>
      </c>
      <c r="H120" s="161">
        <v>6197</v>
      </c>
      <c r="I120" s="161">
        <v>1077</v>
      </c>
      <c r="J120" s="161">
        <v>348</v>
      </c>
      <c r="K120" s="161"/>
      <c r="L120" s="161">
        <v>45250.3</v>
      </c>
      <c r="M120" s="161">
        <v>96905.7</v>
      </c>
      <c r="N120" s="161">
        <v>41165.3</v>
      </c>
      <c r="O120" s="161">
        <v>35742.6</v>
      </c>
      <c r="P120" s="161">
        <v>17462.7</v>
      </c>
      <c r="Q120" s="161">
        <v>50994.1</v>
      </c>
      <c r="R120" s="161">
        <v>10564.1</v>
      </c>
      <c r="S120" s="161">
        <v>67481.399999999994</v>
      </c>
      <c r="T120" s="161">
        <v>3063.9</v>
      </c>
      <c r="U120" s="161">
        <v>3142.1</v>
      </c>
      <c r="V120" s="80"/>
      <c r="W120" s="161">
        <f>AVERAGE(C109:C120)</f>
        <v>2713.975</v>
      </c>
      <c r="X120" s="161">
        <f>AVERAGE(D109:D120)</f>
        <v>564.3000000000001</v>
      </c>
      <c r="Y120" s="161">
        <f>AVERAGE(E109:E120)</f>
        <v>595.2666666666667</v>
      </c>
      <c r="Z120" s="161">
        <f>AVERAGE(F109:F120)</f>
        <v>6246.458333333333</v>
      </c>
      <c r="AA120" s="161">
        <f>AVERAGE(G109:G120)</f>
        <v>2881.841666666667</v>
      </c>
      <c r="AB120" s="161">
        <f>AVERAGE(H109:H120)</f>
        <v>6295.266666666666</v>
      </c>
      <c r="AC120" s="161">
        <f>AVERAGE(I109:I120)</f>
        <v>1755.816666666667</v>
      </c>
      <c r="AD120" s="161">
        <f>AVERAGE(J109:J120)</f>
        <v>322.15</v>
      </c>
      <c r="AE120" s="161"/>
      <c r="AF120" s="161">
        <f>AVERAGE(L109:L120)</f>
        <v>44697.666666666664</v>
      </c>
      <c r="AG120" s="161">
        <f>AVERAGE(M109:M120)</f>
        <v>90179.183333333334</v>
      </c>
      <c r="AH120" s="161">
        <f>AVERAGE(N109:N120)</f>
        <v>36637.333333333321</v>
      </c>
      <c r="AI120" s="161">
        <f>AVERAGE(O109:O120)</f>
        <v>29096.208333333328</v>
      </c>
      <c r="AJ120" s="161">
        <f>AVERAGE(P109:P120)</f>
        <v>14799.191666666668</v>
      </c>
      <c r="AK120" s="161">
        <f>AVERAGE(Q109:Q120)</f>
        <v>44839.883333333339</v>
      </c>
      <c r="AL120" s="161">
        <f>AVERAGE(R109:R120)</f>
        <v>10745.175</v>
      </c>
      <c r="AM120" s="161">
        <f>AVERAGE(S109:S120)</f>
        <v>66327.008333333317</v>
      </c>
      <c r="AN120" s="161">
        <f>AVERAGE(T109:T120)</f>
        <v>2537.358333333334</v>
      </c>
      <c r="AO120" s="161">
        <f>AVERAGE(U109:U120)</f>
        <v>3351.583333333333</v>
      </c>
      <c r="AP120" s="80"/>
      <c r="AQ120" s="80"/>
      <c r="AR120" s="80"/>
      <c r="AS120" s="80"/>
      <c r="AT120" s="80"/>
      <c r="AU120" t="s" s="109">
        <v>218</v>
      </c>
      <c r="AV120" s="165">
        <v>7943</v>
      </c>
      <c r="AW120" s="165">
        <v>44336594</v>
      </c>
      <c r="AX120" s="165">
        <f>AW120/AV120</f>
        <v>5581.844894875991</v>
      </c>
      <c r="AY120" s="162"/>
      <c r="AZ120" s="165">
        <v>41291</v>
      </c>
      <c r="BA120" s="165">
        <v>161060451</v>
      </c>
      <c r="BB120" s="165">
        <f>BA120/AZ120</f>
        <v>3900.618803129011</v>
      </c>
      <c r="BC120" s="162"/>
      <c r="BD120" s="165">
        <v>35761</v>
      </c>
      <c r="BE120" s="165">
        <v>169805527</v>
      </c>
      <c r="BF120" s="165">
        <f>BE120/BD120</f>
        <v>4748.343922149828</v>
      </c>
      <c r="BG120" s="2"/>
      <c r="BH120" s="166">
        <v>67516</v>
      </c>
      <c r="BI120" s="165">
        <v>408091186</v>
      </c>
      <c r="BJ120" s="165">
        <f>BI120/BH120</f>
        <v>6044.362610344215</v>
      </c>
      <c r="BK120" s="2"/>
      <c r="BL120" s="165">
        <v>51114</v>
      </c>
      <c r="BM120" s="165">
        <v>123354313</v>
      </c>
      <c r="BN120" s="165">
        <f>BM120/BL120</f>
        <v>2413.317545095277</v>
      </c>
      <c r="BO120" s="2"/>
      <c r="BP120" s="165">
        <v>3064</v>
      </c>
      <c r="BQ120" s="165">
        <v>28752243</v>
      </c>
      <c r="BR120" s="165">
        <f>BQ120/BP120</f>
        <v>9383.891318537859</v>
      </c>
    </row>
    <row r="121" ht="14.25" customHeight="1">
      <c r="A121" s="79"/>
      <c r="B121" t="s" s="110">
        <v>110</v>
      </c>
      <c r="C121" s="161">
        <v>7116.1</v>
      </c>
      <c r="D121" s="161">
        <v>1083.1</v>
      </c>
      <c r="E121" s="161">
        <v>841</v>
      </c>
      <c r="F121" s="161">
        <v>6266.7</v>
      </c>
      <c r="G121" s="161">
        <v>2162.2</v>
      </c>
      <c r="H121" s="161">
        <v>5375.3</v>
      </c>
      <c r="I121" s="161">
        <v>960.3</v>
      </c>
      <c r="J121" s="161">
        <v>322.9</v>
      </c>
      <c r="K121" s="161"/>
      <c r="L121" s="161">
        <v>43981.3</v>
      </c>
      <c r="M121" s="161">
        <v>89894.2</v>
      </c>
      <c r="N121" s="161">
        <v>33706.7</v>
      </c>
      <c r="O121" s="161">
        <v>35569.7</v>
      </c>
      <c r="P121" s="161">
        <v>14845.2</v>
      </c>
      <c r="Q121" s="161">
        <v>48605</v>
      </c>
      <c r="R121" s="161">
        <v>8809.299999999999</v>
      </c>
      <c r="S121" s="161">
        <v>62121.7</v>
      </c>
      <c r="T121" s="161">
        <v>2845.9</v>
      </c>
      <c r="U121" s="161">
        <v>3022.2</v>
      </c>
      <c r="V121" s="80"/>
      <c r="W121" s="161">
        <f>AVERAGE(C110:C121)</f>
        <v>3027.241666666667</v>
      </c>
      <c r="X121" s="161">
        <f>AVERAGE(D110:D121)</f>
        <v>635.1083333333335</v>
      </c>
      <c r="Y121" s="161">
        <f>AVERAGE(E110:E121)</f>
        <v>615.9499999999999</v>
      </c>
      <c r="Z121" s="161">
        <f>AVERAGE(F110:F121)</f>
        <v>6250.775000000001</v>
      </c>
      <c r="AA121" s="161">
        <f>AVERAGE(G110:G121)</f>
        <v>2927.383333333333</v>
      </c>
      <c r="AB121" s="161">
        <f>AVERAGE(H110:H121)</f>
        <v>6149.633333333332</v>
      </c>
      <c r="AC121" s="161">
        <f>AVERAGE(I110:I121)</f>
        <v>1598.825</v>
      </c>
      <c r="AD121" s="161">
        <f>AVERAGE(J110:J121)</f>
        <v>319.0333333333334</v>
      </c>
      <c r="AE121" s="161"/>
      <c r="AF121" s="161">
        <f>AVERAGE(L110:L121)</f>
        <v>44903.141666666663</v>
      </c>
      <c r="AG121" s="161">
        <f>AVERAGE(M110:M121)</f>
        <v>89182.358333333337</v>
      </c>
      <c r="AH121" s="161">
        <f>AVERAGE(N110:N121)</f>
        <v>35780.3</v>
      </c>
      <c r="AI121" s="161">
        <f>AVERAGE(O110:O121)</f>
        <v>29065.816666666666</v>
      </c>
      <c r="AJ121" s="161">
        <f>AVERAGE(P110:P121)</f>
        <v>14819.166666666670</v>
      </c>
      <c r="AK121" s="161">
        <f>AVERAGE(Q110:Q121)</f>
        <v>45093.041666666664</v>
      </c>
      <c r="AL121" s="161">
        <f>AVERAGE(R110:R121)</f>
        <v>10481.975</v>
      </c>
      <c r="AM121" s="161">
        <f>AVERAGE(S110:S121)</f>
        <v>66255.766666666663</v>
      </c>
      <c r="AN121" s="161">
        <f>AVERAGE(T110:T121)</f>
        <v>2497.358333333334</v>
      </c>
      <c r="AO121" s="161">
        <f>AVERAGE(U110:U121)</f>
        <v>3274.608333333333</v>
      </c>
      <c r="AP121" s="80"/>
      <c r="AQ121" s="80"/>
      <c r="AR121" s="80"/>
      <c r="AS121" s="80"/>
      <c r="AT121" s="80"/>
      <c r="AU121" t="s" s="109">
        <v>219</v>
      </c>
      <c r="AV121" s="165">
        <v>6932</v>
      </c>
      <c r="AW121" s="165">
        <v>40241836</v>
      </c>
      <c r="AX121" s="165">
        <f>AW121/AV121</f>
        <v>5805.227351413733</v>
      </c>
      <c r="AY121" s="162"/>
      <c r="AZ121" s="165">
        <v>33707</v>
      </c>
      <c r="BA121" s="165">
        <v>136192723</v>
      </c>
      <c r="BB121" s="165">
        <f>BA121/AZ121</f>
        <v>4040.487821520752</v>
      </c>
      <c r="BC121" s="162"/>
      <c r="BD121" s="165">
        <v>35615</v>
      </c>
      <c r="BE121" s="165">
        <v>176433306</v>
      </c>
      <c r="BF121" s="165">
        <f>BE121/BD121</f>
        <v>4953.904422293977</v>
      </c>
      <c r="BG121" s="2"/>
      <c r="BH121" s="166">
        <v>62186</v>
      </c>
      <c r="BI121" s="165">
        <v>385352901</v>
      </c>
      <c r="BJ121" s="165">
        <f>BI121/BH121</f>
        <v>6196.779033866143</v>
      </c>
      <c r="BK121" s="2"/>
      <c r="BL121" s="165">
        <v>48420</v>
      </c>
      <c r="BM121" s="165">
        <v>115492674</v>
      </c>
      <c r="BN121" s="165">
        <f>BM121/BL121</f>
        <v>2385.226641883519</v>
      </c>
      <c r="BO121" s="2"/>
      <c r="BP121" s="165">
        <v>2846</v>
      </c>
      <c r="BQ121" s="165">
        <v>27762582</v>
      </c>
      <c r="BR121" s="165">
        <f>BQ121/BP121</f>
        <v>9754.947997189038</v>
      </c>
    </row>
    <row r="122" ht="14.25" customHeight="1">
      <c r="A122" s="79"/>
      <c r="B122" t="s" s="110">
        <v>111</v>
      </c>
      <c r="C122" s="161">
        <v>423.2</v>
      </c>
      <c r="D122" s="161">
        <v>1136.3</v>
      </c>
      <c r="E122" s="161">
        <v>579.5</v>
      </c>
      <c r="F122" s="161">
        <v>6765.6</v>
      </c>
      <c r="G122" s="161">
        <v>2916.1</v>
      </c>
      <c r="H122" s="161">
        <v>6142.7</v>
      </c>
      <c r="I122" s="161">
        <v>1613.8</v>
      </c>
      <c r="J122" s="161">
        <v>121.1</v>
      </c>
      <c r="K122" s="161"/>
      <c r="L122" s="161">
        <v>42967.2</v>
      </c>
      <c r="M122" s="161">
        <v>91628.2</v>
      </c>
      <c r="N122" s="161">
        <v>35989.8</v>
      </c>
      <c r="O122" s="161">
        <v>35123.2</v>
      </c>
      <c r="P122" s="161">
        <v>15081.3</v>
      </c>
      <c r="Q122" s="161">
        <v>54255.3</v>
      </c>
      <c r="R122" s="161">
        <v>9497.9</v>
      </c>
      <c r="S122" s="161">
        <v>65744</v>
      </c>
      <c r="T122" s="161">
        <v>3230.4</v>
      </c>
      <c r="U122" s="161">
        <v>3142.8</v>
      </c>
      <c r="V122" s="80"/>
      <c r="W122" s="161">
        <f>AVERAGE(C111:C122)</f>
        <v>2754.833333333333</v>
      </c>
      <c r="X122" s="161">
        <f>AVERAGE(D111:D122)</f>
        <v>706.5833333333334</v>
      </c>
      <c r="Y122" s="161">
        <f>AVERAGE(E111:E122)</f>
        <v>606.4083333333333</v>
      </c>
      <c r="Z122" s="161">
        <f>AVERAGE(F111:F122)</f>
        <v>6231.116666666666</v>
      </c>
      <c r="AA122" s="161">
        <f>AVERAGE(G111:G122)</f>
        <v>3113.35</v>
      </c>
      <c r="AB122" s="161">
        <f>AVERAGE(H111:H122)</f>
        <v>6192.458333333332</v>
      </c>
      <c r="AC122" s="161">
        <f>AVERAGE(I111:I122)</f>
        <v>1561.266666666667</v>
      </c>
      <c r="AD122" s="161">
        <f>AVERAGE(J111:J122)</f>
        <v>319.35</v>
      </c>
      <c r="AE122" s="161"/>
      <c r="AF122" s="161">
        <f>AVERAGE(L111:L122)</f>
        <v>44144.108333333330</v>
      </c>
      <c r="AG122" s="161">
        <f>AVERAGE(M111:M122)</f>
        <v>87746.366666666654</v>
      </c>
      <c r="AH122" s="161">
        <f>AVERAGE(N111:N122)</f>
        <v>34617.716666666667</v>
      </c>
      <c r="AI122" s="161">
        <f>AVERAGE(O111:O122)</f>
        <v>29301.741666666669</v>
      </c>
      <c r="AJ122" s="161">
        <f>AVERAGE(P111:P122)</f>
        <v>14848.833333333334</v>
      </c>
      <c r="AK122" s="161">
        <f>AVERAGE(Q111:Q122)</f>
        <v>46298.983333333337</v>
      </c>
      <c r="AL122" s="161">
        <f>AVERAGE(R111:R122)</f>
        <v>10289.35</v>
      </c>
      <c r="AM122" s="161">
        <f>AVERAGE(S111:S122)</f>
        <v>66539.808333333334</v>
      </c>
      <c r="AN122" s="161">
        <f>AVERAGE(T111:T122)</f>
        <v>2487.125</v>
      </c>
      <c r="AO122" s="161">
        <f>AVERAGE(U111:U122)</f>
        <v>3212.158333333333</v>
      </c>
      <c r="AP122" s="80"/>
      <c r="AQ122" s="80"/>
      <c r="AR122" s="80"/>
      <c r="AS122" s="80"/>
      <c r="AT122" s="80"/>
      <c r="AU122" t="s" s="109">
        <v>220</v>
      </c>
      <c r="AV122" s="165">
        <v>6960</v>
      </c>
      <c r="AW122" s="165">
        <v>42098521</v>
      </c>
      <c r="AX122" s="165">
        <f>AW122/AV122</f>
        <v>6048.638074712644</v>
      </c>
      <c r="AY122" s="162"/>
      <c r="AZ122" s="165">
        <v>35991</v>
      </c>
      <c r="BA122" s="165">
        <v>149036550</v>
      </c>
      <c r="BB122" s="165">
        <f>BA122/AZ122</f>
        <v>4140.939401517046</v>
      </c>
      <c r="BC122" s="162"/>
      <c r="BD122" s="165">
        <v>35075</v>
      </c>
      <c r="BE122" s="165">
        <v>180778510</v>
      </c>
      <c r="BF122" s="165">
        <f>BE122/BD122</f>
        <v>5154.055880256593</v>
      </c>
      <c r="BG122" s="2"/>
      <c r="BH122" s="166">
        <v>65738</v>
      </c>
      <c r="BI122" s="165">
        <v>413089241</v>
      </c>
      <c r="BJ122" s="165">
        <f>BI122/BH122</f>
        <v>6283.872965408135</v>
      </c>
      <c r="BK122" s="2"/>
      <c r="BL122" s="165">
        <v>53538</v>
      </c>
      <c r="BM122" s="165">
        <v>128880900</v>
      </c>
      <c r="BN122" s="165">
        <f>BM122/BL122</f>
        <v>2407.278942059845</v>
      </c>
      <c r="BO122" s="2"/>
      <c r="BP122" s="165">
        <v>3250</v>
      </c>
      <c r="BQ122" s="165">
        <v>31837529</v>
      </c>
      <c r="BR122" s="165">
        <f>BQ122/BP122</f>
        <v>9796.162769230768</v>
      </c>
    </row>
    <row r="123" ht="14.25" customHeight="1">
      <c r="A123" s="79"/>
      <c r="B123" t="s" s="110">
        <v>112</v>
      </c>
      <c r="C123" s="161">
        <v>463.8</v>
      </c>
      <c r="D123" s="161">
        <v>1284.1</v>
      </c>
      <c r="E123" s="161">
        <v>692.5</v>
      </c>
      <c r="F123" s="161">
        <v>5855.3</v>
      </c>
      <c r="G123" s="161">
        <v>4293.1</v>
      </c>
      <c r="H123" s="161">
        <v>5834.3</v>
      </c>
      <c r="I123" s="161">
        <v>1174.9</v>
      </c>
      <c r="J123" s="161">
        <v>235.2</v>
      </c>
      <c r="K123" s="161"/>
      <c r="L123" s="161">
        <v>41353.2</v>
      </c>
      <c r="M123" s="161">
        <v>85639.5</v>
      </c>
      <c r="N123" s="161">
        <v>32626.3</v>
      </c>
      <c r="O123" s="161">
        <v>32972.9</v>
      </c>
      <c r="P123" s="161">
        <v>14256.4</v>
      </c>
      <c r="Q123" s="161">
        <v>48031.2</v>
      </c>
      <c r="R123" s="161">
        <v>9118.5</v>
      </c>
      <c r="S123" s="161">
        <v>65651</v>
      </c>
      <c r="T123" s="161">
        <v>2351.5</v>
      </c>
      <c r="U123" s="161">
        <v>3980.6</v>
      </c>
      <c r="V123" s="80"/>
      <c r="W123" s="161">
        <f>AVERAGE(C112:C123)</f>
        <v>2470.525</v>
      </c>
      <c r="X123" s="161">
        <f>AVERAGE(D112:D123)</f>
        <v>771.9499999999999</v>
      </c>
      <c r="Y123" s="161">
        <f>AVERAGE(E112:E123)</f>
        <v>605.35</v>
      </c>
      <c r="Z123" s="161">
        <f>AVERAGE(F112:F123)</f>
        <v>6229.508333333332</v>
      </c>
      <c r="AA123" s="161">
        <f>AVERAGE(G112:G123)</f>
        <v>3254.166666666667</v>
      </c>
      <c r="AB123" s="161">
        <f>AVERAGE(H112:H123)</f>
        <v>6236.608333333334</v>
      </c>
      <c r="AC123" s="161">
        <f>AVERAGE(I112:I123)</f>
        <v>1395.908333333333</v>
      </c>
      <c r="AD123" s="161">
        <f>AVERAGE(J112:J123)</f>
        <v>319.675</v>
      </c>
      <c r="AE123" s="161"/>
      <c r="AF123" s="161">
        <f>AVERAGE(L112:L123)</f>
        <v>43878.658333333326</v>
      </c>
      <c r="AG123" s="161">
        <f>AVERAGE(M112:M123)</f>
        <v>85426.133333333317</v>
      </c>
      <c r="AH123" s="161">
        <f>AVERAGE(N112:N123)</f>
        <v>33195.65</v>
      </c>
      <c r="AI123" s="161">
        <f>AVERAGE(O112:O123)</f>
        <v>29117.2</v>
      </c>
      <c r="AJ123" s="161">
        <f>AVERAGE(P112:P123)</f>
        <v>14778.066666666666</v>
      </c>
      <c r="AK123" s="161">
        <f>AVERAGE(Q112:Q123)</f>
        <v>46599.708333333336</v>
      </c>
      <c r="AL123" s="161">
        <f>AVERAGE(R112:R123)</f>
        <v>10181.991666666667</v>
      </c>
      <c r="AM123" s="161">
        <f>AVERAGE(S112:S123)</f>
        <v>66319.516666666663</v>
      </c>
      <c r="AN123" s="161">
        <f>AVERAGE(T112:T123)</f>
        <v>2414.066666666667</v>
      </c>
      <c r="AO123" s="161">
        <f>AVERAGE(U112:U123)</f>
        <v>3237.966666666667</v>
      </c>
      <c r="AP123" s="80"/>
      <c r="AQ123" s="80"/>
      <c r="AR123" s="80"/>
      <c r="AS123" s="80"/>
      <c r="AT123" s="80"/>
      <c r="AU123" t="s" s="109">
        <v>221</v>
      </c>
      <c r="AV123" s="165">
        <v>7130</v>
      </c>
      <c r="AW123" s="165">
        <v>42654435</v>
      </c>
      <c r="AX123" s="165">
        <f>AW123/AV123</f>
        <v>5982.389200561010</v>
      </c>
      <c r="AY123" s="162"/>
      <c r="AZ123" s="165">
        <v>32119</v>
      </c>
      <c r="BA123" s="165">
        <v>139970641</v>
      </c>
      <c r="BB123" s="165">
        <f>BA123/AZ123</f>
        <v>4357.876677356082</v>
      </c>
      <c r="BC123" s="162"/>
      <c r="BD123" s="165">
        <v>32982</v>
      </c>
      <c r="BE123" s="165">
        <v>171340569</v>
      </c>
      <c r="BF123" s="165">
        <f>BE123/BD123</f>
        <v>5194.972075677642</v>
      </c>
      <c r="BG123" s="2"/>
      <c r="BH123" s="166">
        <v>65998</v>
      </c>
      <c r="BI123" s="165">
        <v>419031216</v>
      </c>
      <c r="BJ123" s="165">
        <f>BI123/BH123</f>
        <v>6349.150216673233</v>
      </c>
      <c r="BK123" s="2"/>
      <c r="BL123" s="165">
        <v>47626</v>
      </c>
      <c r="BM123" s="165">
        <v>113191354</v>
      </c>
      <c r="BN123" s="165">
        <f>BM123/BL123</f>
        <v>2376.671439969764</v>
      </c>
      <c r="BO123" s="2"/>
      <c r="BP123" s="165">
        <v>2352</v>
      </c>
      <c r="BQ123" s="165">
        <v>23955441</v>
      </c>
      <c r="BR123" s="165">
        <f>BQ123/BP123</f>
        <v>10185.136479591836</v>
      </c>
    </row>
    <row r="124" ht="14.25" customHeight="1">
      <c r="A124" s="79"/>
      <c r="B124" t="s" s="110">
        <v>113</v>
      </c>
      <c r="C124" s="161">
        <v>943.2</v>
      </c>
      <c r="D124" s="161">
        <v>1395.6</v>
      </c>
      <c r="E124" s="161">
        <v>539.4</v>
      </c>
      <c r="F124" s="161">
        <v>5402.1</v>
      </c>
      <c r="G124" s="161">
        <v>3898.5</v>
      </c>
      <c r="H124" s="161">
        <v>5440.8</v>
      </c>
      <c r="I124" s="161">
        <v>2138.6</v>
      </c>
      <c r="J124" s="161">
        <v>372.8</v>
      </c>
      <c r="K124" s="161"/>
      <c r="L124" s="161">
        <v>36967.7</v>
      </c>
      <c r="M124" s="161">
        <v>84180.3</v>
      </c>
      <c r="N124" s="161">
        <v>29947.9</v>
      </c>
      <c r="O124" s="161">
        <v>33241.7</v>
      </c>
      <c r="P124" s="161">
        <v>13977.7</v>
      </c>
      <c r="Q124" s="161">
        <v>48329.7</v>
      </c>
      <c r="R124" s="161">
        <v>10400.5</v>
      </c>
      <c r="S124" s="161">
        <v>67734.5</v>
      </c>
      <c r="T124" s="161">
        <v>2089</v>
      </c>
      <c r="U124" s="161">
        <v>2778.1</v>
      </c>
      <c r="V124" s="80"/>
      <c r="W124" s="161">
        <f>AVERAGE(C113:C124)</f>
        <v>2302.591666666667</v>
      </c>
      <c r="X124" s="161">
        <f>AVERAGE(D113:D124)</f>
        <v>834.8250000000002</v>
      </c>
      <c r="Y124" s="161">
        <f>AVERAGE(E113:E124)</f>
        <v>600.9833333333332</v>
      </c>
      <c r="Z124" s="161">
        <f>AVERAGE(F113:F124)</f>
        <v>6182.900000000001</v>
      </c>
      <c r="AA124" s="161">
        <f>AVERAGE(G113:G124)</f>
        <v>3472.125</v>
      </c>
      <c r="AB124" s="161">
        <f>AVERAGE(H113:H124)</f>
        <v>6243.416666666667</v>
      </c>
      <c r="AC124" s="161">
        <f>AVERAGE(I113:I124)</f>
        <v>1416.891666666666</v>
      </c>
      <c r="AD124" s="161">
        <f>AVERAGE(J113:J124)</f>
        <v>314.1333333333333</v>
      </c>
      <c r="AE124" s="161"/>
      <c r="AF124" s="161">
        <f>AVERAGE(L113:L124)</f>
        <v>43941.983333333330</v>
      </c>
      <c r="AG124" s="161">
        <f>AVERAGE(M113:M124)</f>
        <v>84688.149999999994</v>
      </c>
      <c r="AH124" s="161">
        <f>AVERAGE(N113:N124)</f>
        <v>32277.616666666669</v>
      </c>
      <c r="AI124" s="161">
        <f>AVERAGE(O113:O124)</f>
        <v>29544.341666666671</v>
      </c>
      <c r="AJ124" s="161">
        <f>AVERAGE(P113:P124)</f>
        <v>14883.875</v>
      </c>
      <c r="AK124" s="161">
        <f>AVERAGE(Q113:Q124)</f>
        <v>46976.625</v>
      </c>
      <c r="AL124" s="161">
        <f>AVERAGE(R113:R124)</f>
        <v>10149.591666666667</v>
      </c>
      <c r="AM124" s="161">
        <f>AVERAGE(S113:S124)</f>
        <v>66337.441666666666</v>
      </c>
      <c r="AN124" s="161">
        <f>AVERAGE(T113:T124)</f>
        <v>2392.391666666667</v>
      </c>
      <c r="AO124" s="161">
        <f>AVERAGE(U113:U124)</f>
        <v>3180.725</v>
      </c>
      <c r="AP124" s="80"/>
      <c r="AQ124" s="80"/>
      <c r="AR124" s="80"/>
      <c r="AS124" s="80"/>
      <c r="AT124" s="80"/>
      <c r="AU124" t="s" s="109">
        <v>222</v>
      </c>
      <c r="AV124" s="165">
        <v>7827</v>
      </c>
      <c r="AW124" s="165">
        <v>47326441</v>
      </c>
      <c r="AX124" s="165">
        <f>AW124/AV124</f>
        <v>6046.562028874409</v>
      </c>
      <c r="AY124" s="162"/>
      <c r="AZ124" s="165">
        <v>30102</v>
      </c>
      <c r="BA124" s="165">
        <v>132854090</v>
      </c>
      <c r="BB124" s="165">
        <f>BA124/AZ124</f>
        <v>4413.463889442562</v>
      </c>
      <c r="BC124" s="162"/>
      <c r="BD124" s="165">
        <v>33192</v>
      </c>
      <c r="BE124" s="165">
        <v>177557726</v>
      </c>
      <c r="BF124" s="165">
        <f>BE124/BD124</f>
        <v>5349.413292359604</v>
      </c>
      <c r="BG124" s="2"/>
      <c r="BH124" s="166">
        <v>67912</v>
      </c>
      <c r="BI124" s="165">
        <v>443596451</v>
      </c>
      <c r="BJ124" s="165">
        <f>BI124/BH124</f>
        <v>6531.930306867711</v>
      </c>
      <c r="BK124" s="2"/>
      <c r="BL124" s="165">
        <v>48425</v>
      </c>
      <c r="BM124" s="165">
        <v>113253231</v>
      </c>
      <c r="BN124" s="165">
        <f>BM124/BL124</f>
        <v>2338.734765100671</v>
      </c>
      <c r="BO124" s="2"/>
      <c r="BP124" s="165">
        <v>2089</v>
      </c>
      <c r="BQ124" s="165">
        <v>21267376</v>
      </c>
      <c r="BR124" s="165">
        <f>BQ124/BP124</f>
        <v>10180.649114408809</v>
      </c>
    </row>
    <row r="125" ht="14.25" customHeight="1">
      <c r="A125" s="79"/>
      <c r="B125" t="s" s="110">
        <v>114</v>
      </c>
      <c r="C125" s="161">
        <v>1334.5</v>
      </c>
      <c r="D125" s="161">
        <v>656.1</v>
      </c>
      <c r="E125" s="161">
        <v>847.8</v>
      </c>
      <c r="F125" s="161">
        <v>6424.6</v>
      </c>
      <c r="G125" s="161">
        <v>2914.1</v>
      </c>
      <c r="H125" s="161">
        <v>6665.4</v>
      </c>
      <c r="I125" s="161">
        <v>1507.3</v>
      </c>
      <c r="J125" s="161">
        <v>332.3</v>
      </c>
      <c r="K125" s="161"/>
      <c r="L125" s="161">
        <v>47327.9</v>
      </c>
      <c r="M125" s="161">
        <v>86857.100000000006</v>
      </c>
      <c r="N125" s="161">
        <v>35544.2</v>
      </c>
      <c r="O125" s="161">
        <v>30350.6</v>
      </c>
      <c r="P125" s="161">
        <v>13940.2</v>
      </c>
      <c r="Q125" s="161">
        <v>48893.3</v>
      </c>
      <c r="R125" s="161">
        <v>12591.5</v>
      </c>
      <c r="S125" s="161">
        <v>70519.3</v>
      </c>
      <c r="T125" s="161">
        <v>2175.6</v>
      </c>
      <c r="U125" s="161">
        <v>3214.2</v>
      </c>
      <c r="V125" s="80"/>
      <c r="W125" s="161">
        <f>AVERAGE(C114:C125)</f>
        <v>2261.175</v>
      </c>
      <c r="X125" s="161">
        <f>AVERAGE(D114:D125)</f>
        <v>833.7416666666667</v>
      </c>
      <c r="Y125" s="161">
        <f>AVERAGE(E114:E125)</f>
        <v>622.2666666666667</v>
      </c>
      <c r="Z125" s="161">
        <f>AVERAGE(F114:F125)</f>
        <v>6218.341666666667</v>
      </c>
      <c r="AA125" s="161">
        <f>AVERAGE(G114:G125)</f>
        <v>3627.841666666667</v>
      </c>
      <c r="AB125" s="161">
        <f>AVERAGE(H114:H125)</f>
        <v>6275.366666666666</v>
      </c>
      <c r="AC125" s="161">
        <f>AVERAGE(I114:I125)</f>
        <v>1355.033333333333</v>
      </c>
      <c r="AD125" s="161">
        <f>AVERAGE(J114:J125)</f>
        <v>321.525</v>
      </c>
      <c r="AE125" s="161"/>
      <c r="AF125" s="161">
        <f>AVERAGE(L114:L125)</f>
        <v>44387.65</v>
      </c>
      <c r="AG125" s="161">
        <f>AVERAGE(M114:M125)</f>
        <v>84511.024999999994</v>
      </c>
      <c r="AH125" s="161">
        <f>AVERAGE(N114:N125)</f>
        <v>32636.608333333337</v>
      </c>
      <c r="AI125" s="161">
        <f>AVERAGE(O114:O125)</f>
        <v>29573.125</v>
      </c>
      <c r="AJ125" s="161">
        <f>AVERAGE(P114:P125)</f>
        <v>14790.05</v>
      </c>
      <c r="AK125" s="161">
        <f>AVERAGE(Q114:Q125)</f>
        <v>47044.116666666669</v>
      </c>
      <c r="AL125" s="161">
        <f>AVERAGE(R114:R125)</f>
        <v>10308.433333333332</v>
      </c>
      <c r="AM125" s="161">
        <f>AVERAGE(S114:S125)</f>
        <v>66012.150000000009</v>
      </c>
      <c r="AN125" s="161">
        <f>AVERAGE(T114:T125)</f>
        <v>2313.841666666667</v>
      </c>
      <c r="AO125" s="161">
        <f>AVERAGE(U114:U125)</f>
        <v>3153.75</v>
      </c>
      <c r="AP125" s="80"/>
      <c r="AQ125" s="80"/>
      <c r="AR125" s="80"/>
      <c r="AS125" s="80"/>
      <c r="AT125" s="80"/>
      <c r="AU125" t="s" s="109">
        <v>223</v>
      </c>
      <c r="AV125" s="165">
        <v>9769</v>
      </c>
      <c r="AW125" s="165">
        <v>60644612</v>
      </c>
      <c r="AX125" s="165">
        <f>AW125/AV125</f>
        <v>6207.862831405466</v>
      </c>
      <c r="AY125" s="162"/>
      <c r="AZ125" s="165">
        <v>36305</v>
      </c>
      <c r="BA125" s="165">
        <v>167804657</v>
      </c>
      <c r="BB125" s="165">
        <f>BA125/AZ125</f>
        <v>4622.081173392095</v>
      </c>
      <c r="BC125" s="162"/>
      <c r="BD125" s="165">
        <v>30431</v>
      </c>
      <c r="BE125" s="165">
        <v>171363029</v>
      </c>
      <c r="BF125" s="165">
        <f>BE125/BD125</f>
        <v>5631.199401925668</v>
      </c>
      <c r="BG125" s="2"/>
      <c r="BH125" s="166">
        <v>70632</v>
      </c>
      <c r="BI125" s="165">
        <v>491520964</v>
      </c>
      <c r="BJ125" s="165">
        <f>BI125/BH125</f>
        <v>6958.899139200363</v>
      </c>
      <c r="BK125" s="2"/>
      <c r="BL125" s="165">
        <v>48977</v>
      </c>
      <c r="BM125" s="165">
        <v>114636362</v>
      </c>
      <c r="BN125" s="165">
        <f>BM125/BL125</f>
        <v>2340.616248443147</v>
      </c>
      <c r="BO125" s="2"/>
      <c r="BP125" s="165">
        <v>2176</v>
      </c>
      <c r="BQ125" s="165">
        <v>22707845</v>
      </c>
      <c r="BR125" s="165">
        <f>BQ125/BP125</f>
        <v>10435.590533088236</v>
      </c>
    </row>
    <row r="126" ht="14.25" customHeight="1">
      <c r="A126" s="79"/>
      <c r="B126" t="s" s="110">
        <v>115</v>
      </c>
      <c r="C126" s="161">
        <v>857.7</v>
      </c>
      <c r="D126" s="161">
        <v>246.2</v>
      </c>
      <c r="E126" s="161">
        <v>482</v>
      </c>
      <c r="F126" s="161">
        <v>5501.2</v>
      </c>
      <c r="G126" s="161">
        <v>1958.1</v>
      </c>
      <c r="H126" s="161">
        <v>6121.5</v>
      </c>
      <c r="I126" s="161">
        <v>1209.6</v>
      </c>
      <c r="J126" s="161">
        <v>429.4</v>
      </c>
      <c r="K126" s="161"/>
      <c r="L126" s="161">
        <v>41476.3</v>
      </c>
      <c r="M126" s="161">
        <v>79350</v>
      </c>
      <c r="N126" s="161">
        <v>33201.9</v>
      </c>
      <c r="O126" s="161">
        <v>28698</v>
      </c>
      <c r="P126" s="161">
        <v>12967.1</v>
      </c>
      <c r="Q126" s="161">
        <v>44142</v>
      </c>
      <c r="R126" s="161">
        <v>14647.6</v>
      </c>
      <c r="S126" s="161">
        <v>68861.7</v>
      </c>
      <c r="T126" s="161">
        <v>2023</v>
      </c>
      <c r="U126" s="161">
        <v>2993.1</v>
      </c>
      <c r="V126" s="80"/>
      <c r="W126" s="161">
        <f>AVERAGE(C115:C126)</f>
        <v>2216.091666666667</v>
      </c>
      <c r="X126" s="161">
        <f>AVERAGE(D115:D126)</f>
        <v>818.225</v>
      </c>
      <c r="Y126" s="161">
        <f>AVERAGE(E115:E126)</f>
        <v>623.4666666666666</v>
      </c>
      <c r="Z126" s="161">
        <f>AVERAGE(F115:F126)</f>
        <v>6215.625</v>
      </c>
      <c r="AA126" s="161">
        <f>AVERAGE(G115:G126)</f>
        <v>3548.975</v>
      </c>
      <c r="AB126" s="161">
        <f>AVERAGE(H115:H126)</f>
        <v>6282.941666666667</v>
      </c>
      <c r="AC126" s="161">
        <f>AVERAGE(I115:I126)</f>
        <v>1268.5</v>
      </c>
      <c r="AD126" s="161">
        <f>AVERAGE(J115:J126)</f>
        <v>333.0833333333333</v>
      </c>
      <c r="AE126" s="161"/>
      <c r="AF126" s="161">
        <f>AVERAGE(L115:L126)</f>
        <v>43930.175000000010</v>
      </c>
      <c r="AG126" s="161">
        <f>AVERAGE(M115:M126)</f>
        <v>84236.241666666654</v>
      </c>
      <c r="AH126" s="161">
        <f>AVERAGE(N115:N126)</f>
        <v>32765.758333333335</v>
      </c>
      <c r="AI126" s="161">
        <f>AVERAGE(O115:O126)</f>
        <v>29955.216666666671</v>
      </c>
      <c r="AJ126" s="161">
        <f>AVERAGE(P115:P126)</f>
        <v>14639.758333333337</v>
      </c>
      <c r="AK126" s="161">
        <f>AVERAGE(Q115:Q126)</f>
        <v>47209.383333333331</v>
      </c>
      <c r="AL126" s="161">
        <f>AVERAGE(R115:R126)</f>
        <v>10544.566666666668</v>
      </c>
      <c r="AM126" s="161">
        <f>AVERAGE(S115:S126)</f>
        <v>65552.099999999991</v>
      </c>
      <c r="AN126" s="161">
        <f>AVERAGE(T115:T126)</f>
        <v>2271.141666666666</v>
      </c>
      <c r="AO126" s="161">
        <f>AVERAGE(U115:U126)</f>
        <v>3122.174999999999</v>
      </c>
      <c r="AP126" s="80"/>
      <c r="AQ126" s="80"/>
      <c r="AR126" s="80"/>
      <c r="AS126" s="80"/>
      <c r="AT126" s="80"/>
      <c r="AU126" t="s" s="109">
        <v>224</v>
      </c>
      <c r="AV126" s="165">
        <v>11471</v>
      </c>
      <c r="AW126" s="165">
        <v>67272858</v>
      </c>
      <c r="AX126" s="165">
        <f>AW126/AV126</f>
        <v>5864.602737337634</v>
      </c>
      <c r="AY126" s="162"/>
      <c r="AZ126" s="165">
        <v>34164</v>
      </c>
      <c r="BA126" s="165">
        <v>155018052</v>
      </c>
      <c r="BB126" s="165">
        <f>BA126/AZ126</f>
        <v>4537.467860906217</v>
      </c>
      <c r="BC126" s="162"/>
      <c r="BD126" s="165">
        <v>28693</v>
      </c>
      <c r="BE126" s="165">
        <v>159033729</v>
      </c>
      <c r="BF126" s="165">
        <f>BE126/BD126</f>
        <v>5542.596765761684</v>
      </c>
      <c r="BG126" s="2"/>
      <c r="BH126" s="166">
        <v>68874</v>
      </c>
      <c r="BI126" s="165">
        <v>463424282</v>
      </c>
      <c r="BJ126" s="165">
        <f>BI126/BH126</f>
        <v>6728.580915875366</v>
      </c>
      <c r="BK126" s="2"/>
      <c r="BL126" s="165">
        <v>44136</v>
      </c>
      <c r="BM126" s="165"/>
      <c r="BN126" s="167"/>
      <c r="BO126" s="2"/>
      <c r="BP126" s="165">
        <v>2023</v>
      </c>
      <c r="BQ126" s="165">
        <v>20560082</v>
      </c>
      <c r="BR126" s="165">
        <f>BQ126/BP126</f>
        <v>10163.164607019278</v>
      </c>
    </row>
    <row r="127" ht="14.25" customHeight="1">
      <c r="A127" s="79"/>
      <c r="B127" t="s" s="110">
        <v>116</v>
      </c>
      <c r="C127" s="161">
        <v>1190.3</v>
      </c>
      <c r="D127" s="161">
        <v>90.8</v>
      </c>
      <c r="E127" s="161">
        <v>552.5</v>
      </c>
      <c r="F127" s="161">
        <v>5944.1</v>
      </c>
      <c r="G127" s="161">
        <v>1146</v>
      </c>
      <c r="H127" s="161">
        <v>7021.8</v>
      </c>
      <c r="I127" s="161">
        <v>1326.6</v>
      </c>
      <c r="J127" s="161">
        <v>287.1</v>
      </c>
      <c r="K127" s="161"/>
      <c r="L127" s="161">
        <v>41802.5</v>
      </c>
      <c r="M127" s="161">
        <v>90868</v>
      </c>
      <c r="N127" s="161">
        <v>36459.1</v>
      </c>
      <c r="O127" s="161">
        <v>28560.7</v>
      </c>
      <c r="P127" s="161">
        <v>11958.1</v>
      </c>
      <c r="Q127" s="161">
        <v>50984.2</v>
      </c>
      <c r="R127" s="161">
        <v>8242.1</v>
      </c>
      <c r="S127" s="161">
        <v>61222.3</v>
      </c>
      <c r="T127" s="161">
        <v>2360.5</v>
      </c>
      <c r="U127" s="161">
        <v>3364.8</v>
      </c>
      <c r="V127" s="80"/>
      <c r="W127" s="161">
        <f>AVERAGE(C116:C127)</f>
        <v>2160.266666666667</v>
      </c>
      <c r="X127" s="161">
        <f>AVERAGE(D116:D127)</f>
        <v>768.4083333333333</v>
      </c>
      <c r="Y127" s="161">
        <f>AVERAGE(E116:E127)</f>
        <v>630.9499999999999</v>
      </c>
      <c r="Z127" s="161">
        <f>AVERAGE(F116:F127)</f>
        <v>6290.650000000001</v>
      </c>
      <c r="AA127" s="161">
        <f>AVERAGE(G116:G127)</f>
        <v>3499.466666666667</v>
      </c>
      <c r="AB127" s="161">
        <f>AVERAGE(H116:H127)</f>
        <v>6222.758333333334</v>
      </c>
      <c r="AC127" s="161">
        <f>AVERAGE(I116:I127)</f>
        <v>1291.3</v>
      </c>
      <c r="AD127" s="161">
        <f>AVERAGE(J116:J127)</f>
        <v>332.2</v>
      </c>
      <c r="AE127" s="161"/>
      <c r="AF127" s="161">
        <f>AVERAGE(L116:L127)</f>
        <v>44140.175000000010</v>
      </c>
      <c r="AG127" s="161">
        <f>AVERAGE(M116:M127)</f>
        <v>85962.808333333334</v>
      </c>
      <c r="AH127" s="161">
        <f>AVERAGE(N116:N127)</f>
        <v>33895.808333333334</v>
      </c>
      <c r="AI127" s="161">
        <f>AVERAGE(O116:O127)</f>
        <v>30511.858333333334</v>
      </c>
      <c r="AJ127" s="161">
        <f>AVERAGE(P116:P127)</f>
        <v>14575.75</v>
      </c>
      <c r="AK127" s="161">
        <f>AVERAGE(Q116:Q127)</f>
        <v>48270.55</v>
      </c>
      <c r="AL127" s="161">
        <f>AVERAGE(R116:R127)</f>
        <v>10631.55</v>
      </c>
      <c r="AM127" s="161">
        <f>AVERAGE(S116:S127)</f>
        <v>65557.316666666666</v>
      </c>
      <c r="AN127" s="161">
        <f>AVERAGE(T116:T127)</f>
        <v>2307.083333333333</v>
      </c>
      <c r="AO127" s="161">
        <f>AVERAGE(U116:U127)</f>
        <v>3161.158333333333</v>
      </c>
      <c r="AP127" s="80"/>
      <c r="AQ127" s="80"/>
      <c r="AR127" s="80"/>
      <c r="AS127" s="80"/>
      <c r="AT127" s="80"/>
      <c r="AU127" s="88"/>
      <c r="AV127" s="165"/>
      <c r="AW127" s="165"/>
      <c r="AX127" s="165"/>
      <c r="AY127" s="162"/>
      <c r="AZ127" s="165"/>
      <c r="BA127" s="165"/>
      <c r="BB127" s="165"/>
      <c r="BC127" s="162"/>
      <c r="BD127" s="165"/>
      <c r="BE127" s="165"/>
      <c r="BF127" s="165"/>
      <c r="BG127" s="2"/>
      <c r="BH127" s="166"/>
      <c r="BI127" s="165"/>
      <c r="BJ127" s="165"/>
      <c r="BK127" s="2"/>
      <c r="BL127" s="165"/>
      <c r="BM127" s="165"/>
      <c r="BN127" s="167"/>
      <c r="BO127" s="2"/>
      <c r="BP127" s="165"/>
      <c r="BQ127" s="165"/>
      <c r="BR127" s="165"/>
    </row>
    <row r="128" ht="14.25" customHeight="1">
      <c r="A128" s="79">
        <v>2014</v>
      </c>
      <c r="B128" t="s" s="110">
        <v>105</v>
      </c>
      <c r="C128" s="161">
        <v>1518</v>
      </c>
      <c r="D128" s="161">
        <v>57.1</v>
      </c>
      <c r="E128" s="161">
        <v>867.9</v>
      </c>
      <c r="F128" s="161">
        <v>7587.2</v>
      </c>
      <c r="G128" s="161">
        <v>8527.6</v>
      </c>
      <c r="H128" s="161">
        <v>9052.5</v>
      </c>
      <c r="I128" s="161">
        <v>1497.6</v>
      </c>
      <c r="J128" s="161">
        <v>592.5</v>
      </c>
      <c r="K128" s="161"/>
      <c r="L128" s="161">
        <v>50388.1</v>
      </c>
      <c r="M128" s="161">
        <v>111601.2</v>
      </c>
      <c r="N128" s="161">
        <v>50551.5</v>
      </c>
      <c r="O128" s="161">
        <v>33129.8</v>
      </c>
      <c r="P128" s="161">
        <v>14148.8</v>
      </c>
      <c r="Q128" s="161">
        <v>46794.7</v>
      </c>
      <c r="R128" s="161">
        <v>12294</v>
      </c>
      <c r="S128" s="161">
        <v>59786.3</v>
      </c>
      <c r="T128" s="161">
        <v>2273.4</v>
      </c>
      <c r="U128" s="161">
        <v>2902.6</v>
      </c>
      <c r="V128" s="80"/>
      <c r="W128" s="161">
        <f>AVERAGE(C117:C128)</f>
        <v>2056.641666666667</v>
      </c>
      <c r="X128" s="161">
        <f>AVERAGE(D117:D128)</f>
        <v>710.2916666666666</v>
      </c>
      <c r="Y128" s="161">
        <f>AVERAGE(E117:E128)</f>
        <v>648.9416666666666</v>
      </c>
      <c r="Z128" s="161">
        <f>AVERAGE(F117:F128)</f>
        <v>6440.966666666666</v>
      </c>
      <c r="AA128" s="161">
        <f>AVERAGE(G117:G128)</f>
        <v>4080.35</v>
      </c>
      <c r="AB128" s="161">
        <f>AVERAGE(H117:H128)</f>
        <v>6439.05</v>
      </c>
      <c r="AC128" s="161">
        <f>AVERAGE(I117:I128)</f>
        <v>1299.291666666667</v>
      </c>
      <c r="AD128" s="161">
        <f>AVERAGE(J117:J128)</f>
        <v>356.4333333333334</v>
      </c>
      <c r="AE128" s="161"/>
      <c r="AF128" s="161">
        <f>AVERAGE(L117:L128)</f>
        <v>44373.350000000006</v>
      </c>
      <c r="AG128" s="161">
        <f>AVERAGE(M117:M128)</f>
        <v>87865.958333333328</v>
      </c>
      <c r="AH128" s="161">
        <f>AVERAGE(N117:N128)</f>
        <v>35174.591666666667</v>
      </c>
      <c r="AI128" s="161">
        <f>AVERAGE(O117:O128)</f>
        <v>31126.008333333331</v>
      </c>
      <c r="AJ128" s="161">
        <f>AVERAGE(P117:P128)</f>
        <v>14588.408333333333</v>
      </c>
      <c r="AK128" s="161">
        <f>AVERAGE(Q117:Q128)</f>
        <v>48359.199999999990</v>
      </c>
      <c r="AL128" s="161">
        <f>AVERAGE(R117:R128)</f>
        <v>10769.808333333334</v>
      </c>
      <c r="AM128" s="161">
        <f>AVERAGE(S117:S128)</f>
        <v>65327.058333333342</v>
      </c>
      <c r="AN128" s="161">
        <f>AVERAGE(T117:T128)</f>
        <v>2335.016666666666</v>
      </c>
      <c r="AO128" s="161">
        <f>AVERAGE(U117:U128)</f>
        <v>3163.966666666666</v>
      </c>
      <c r="AP128" s="80"/>
      <c r="AQ128" s="80"/>
      <c r="AR128" s="80"/>
      <c r="AS128" s="80"/>
      <c r="AT128" s="80"/>
      <c r="AU128" s="88"/>
      <c r="AV128" s="165"/>
      <c r="AW128" s="165"/>
      <c r="AX128" s="165"/>
      <c r="AY128" s="162"/>
      <c r="AZ128" s="165"/>
      <c r="BA128" s="165"/>
      <c r="BB128" s="165"/>
      <c r="BC128" s="162"/>
      <c r="BD128" s="165"/>
      <c r="BE128" s="165"/>
      <c r="BF128" s="165"/>
      <c r="BG128" s="2"/>
      <c r="BH128" s="166"/>
      <c r="BI128" s="165"/>
      <c r="BJ128" s="165"/>
      <c r="BK128" s="2"/>
      <c r="BL128" s="165"/>
      <c r="BM128" s="165"/>
      <c r="BN128" s="167"/>
      <c r="BO128" s="2"/>
      <c r="BP128" s="165"/>
      <c r="BQ128" s="165"/>
      <c r="BR128" s="165"/>
    </row>
    <row r="129" ht="14.25" customHeight="1">
      <c r="A129" s="79"/>
      <c r="B129" t="s" s="110">
        <v>106</v>
      </c>
      <c r="C129" s="161">
        <v>1698.5</v>
      </c>
      <c r="D129" s="161">
        <v>185.7</v>
      </c>
      <c r="E129" s="161">
        <v>566</v>
      </c>
      <c r="F129" s="161">
        <v>7350.5</v>
      </c>
      <c r="G129" s="161">
        <v>11746</v>
      </c>
      <c r="H129" s="161">
        <v>8403.4</v>
      </c>
      <c r="I129" s="161">
        <v>1029.2</v>
      </c>
      <c r="J129" s="161">
        <v>544.8</v>
      </c>
      <c r="K129" s="161"/>
      <c r="L129" s="161">
        <v>51520.4</v>
      </c>
      <c r="M129" s="161">
        <v>98864.5</v>
      </c>
      <c r="N129" s="161">
        <v>44276.5</v>
      </c>
      <c r="O129" s="161">
        <v>32631.9</v>
      </c>
      <c r="P129" s="161">
        <v>14532.5</v>
      </c>
      <c r="Q129" s="161">
        <v>47787.2</v>
      </c>
      <c r="R129" s="161">
        <v>13144</v>
      </c>
      <c r="S129" s="161">
        <v>63889.1</v>
      </c>
      <c r="T129" s="161">
        <v>2212.4</v>
      </c>
      <c r="U129" s="161">
        <v>3120.6</v>
      </c>
      <c r="V129" s="80"/>
      <c r="W129" s="161">
        <f>AVERAGE(C118:C129)</f>
        <v>2069.575</v>
      </c>
      <c r="X129" s="161">
        <f>AVERAGE(D118:D129)</f>
        <v>661.85</v>
      </c>
      <c r="Y129" s="161">
        <f>AVERAGE(E118:E129)</f>
        <v>658.8666666666667</v>
      </c>
      <c r="Z129" s="161">
        <f>AVERAGE(F118:F129)</f>
        <v>6614.908333333333</v>
      </c>
      <c r="AA129" s="161">
        <f>AVERAGE(G118:G129)</f>
        <v>4629.633333333332</v>
      </c>
      <c r="AB129" s="161">
        <f>AVERAGE(H118:H129)</f>
        <v>6619.7</v>
      </c>
      <c r="AC129" s="161">
        <f>AVERAGE(I118:I129)</f>
        <v>1285.558333333334</v>
      </c>
      <c r="AD129" s="161">
        <f>AVERAGE(J118:J129)</f>
        <v>372.9833333333333</v>
      </c>
      <c r="AE129" s="161"/>
      <c r="AF129" s="161">
        <f>AVERAGE(L118:L129)</f>
        <v>44949.608333333337</v>
      </c>
      <c r="AG129" s="161">
        <f>AVERAGE(M118:M129)</f>
        <v>89531.308333333334</v>
      </c>
      <c r="AH129" s="161">
        <f>AVERAGE(N118:N129)</f>
        <v>36552.916666666664</v>
      </c>
      <c r="AI129" s="161">
        <f>AVERAGE(O118:O129)</f>
        <v>31551.3</v>
      </c>
      <c r="AJ129" s="161">
        <f>AVERAGE(P118:P129)</f>
        <v>14557.591666666665</v>
      </c>
      <c r="AK129" s="161">
        <f>AVERAGE(Q118:Q129)</f>
        <v>48973.925</v>
      </c>
      <c r="AL129" s="161">
        <f>AVERAGE(R118:R129)</f>
        <v>11013.975</v>
      </c>
      <c r="AM129" s="161">
        <f>AVERAGE(S118:S129)</f>
        <v>65557.8</v>
      </c>
      <c r="AN129" s="161">
        <f>AVERAGE(T118:T129)</f>
        <v>2389.483333333334</v>
      </c>
      <c r="AO129" s="161">
        <f>AVERAGE(U118:U129)</f>
        <v>3196.316666666666</v>
      </c>
      <c r="AP129" s="80"/>
      <c r="AQ129" s="80"/>
      <c r="AR129" s="80"/>
      <c r="AS129" s="80"/>
      <c r="AT129" s="80"/>
      <c r="AU129" s="88"/>
      <c r="AV129" s="165"/>
      <c r="AW129" s="165"/>
      <c r="AX129" s="165"/>
      <c r="AY129" s="162"/>
      <c r="AZ129" s="165"/>
      <c r="BA129" s="165"/>
      <c r="BB129" s="165"/>
      <c r="BC129" s="162"/>
      <c r="BD129" s="165"/>
      <c r="BE129" s="165"/>
      <c r="BF129" s="165"/>
      <c r="BG129" s="2"/>
      <c r="BH129" s="166"/>
      <c r="BI129" s="165"/>
      <c r="BJ129" s="165"/>
      <c r="BK129" s="2"/>
      <c r="BL129" s="165"/>
      <c r="BM129" s="165"/>
      <c r="BN129" s="167"/>
      <c r="BO129" s="2"/>
      <c r="BP129" s="165"/>
      <c r="BQ129" s="165"/>
      <c r="BR129" s="165"/>
    </row>
    <row r="130" ht="14.25" customHeight="1">
      <c r="A130" s="79"/>
      <c r="B130" t="s" s="110">
        <v>107</v>
      </c>
      <c r="C130" s="161">
        <v>1308.3</v>
      </c>
      <c r="D130" s="161">
        <v>189.9</v>
      </c>
      <c r="E130" s="161">
        <v>740.3</v>
      </c>
      <c r="F130" s="161">
        <v>8428.5</v>
      </c>
      <c r="G130" s="161">
        <v>6331.1</v>
      </c>
      <c r="H130" s="161">
        <v>7949.3</v>
      </c>
      <c r="I130" s="161">
        <v>1289.9</v>
      </c>
      <c r="J130" s="161">
        <v>706.8</v>
      </c>
      <c r="K130" s="161"/>
      <c r="L130" s="161">
        <v>59384</v>
      </c>
      <c r="M130" s="161">
        <v>111236.4</v>
      </c>
      <c r="N130" s="161">
        <v>52447.4</v>
      </c>
      <c r="O130" s="161">
        <v>35980.6</v>
      </c>
      <c r="P130" s="161">
        <v>13597.9</v>
      </c>
      <c r="Q130" s="161">
        <v>47818.8</v>
      </c>
      <c r="R130" s="161">
        <v>13296.4</v>
      </c>
      <c r="S130" s="161">
        <v>63762.3</v>
      </c>
      <c r="T130" s="161">
        <v>2842.6</v>
      </c>
      <c r="U130" s="161">
        <v>3211</v>
      </c>
      <c r="V130" s="80"/>
      <c r="W130" s="161">
        <f>AVERAGE(C119:C130)</f>
        <v>1958.916666666667</v>
      </c>
      <c r="X130" s="161">
        <f>AVERAGE(D119:D130)</f>
        <v>609.2166666666668</v>
      </c>
      <c r="Y130" s="161">
        <f>AVERAGE(E119:E130)</f>
        <v>678.8416666666666</v>
      </c>
      <c r="Z130" s="161">
        <f>AVERAGE(F119:F130)</f>
        <v>6761.033333333333</v>
      </c>
      <c r="AA130" s="161">
        <f>AVERAGE(G119:G130)</f>
        <v>4560.383333333333</v>
      </c>
      <c r="AB130" s="161">
        <f>AVERAGE(H119:H130)</f>
        <v>6697.916666666667</v>
      </c>
      <c r="AC130" s="161">
        <f>AVERAGE(I119:I130)</f>
        <v>1323.4</v>
      </c>
      <c r="AD130" s="161">
        <f>AVERAGE(J119:J130)</f>
        <v>388.3333333333333</v>
      </c>
      <c r="AE130" s="161"/>
      <c r="AF130" s="161">
        <f>AVERAGE(L119:L130)</f>
        <v>46053.683333333342</v>
      </c>
      <c r="AG130" s="161">
        <f>AVERAGE(M119:M130)</f>
        <v>92623.7</v>
      </c>
      <c r="AH130" s="161">
        <f>AVERAGE(N119:N130)</f>
        <v>38455.558333333334</v>
      </c>
      <c r="AI130" s="161">
        <f>AVERAGE(O119:O130)</f>
        <v>32518.983333333326</v>
      </c>
      <c r="AJ130" s="161">
        <f>AVERAGE(P119:P130)</f>
        <v>14471.025</v>
      </c>
      <c r="AK130" s="161">
        <f>AVERAGE(Q119:Q130)</f>
        <v>49224.583333333343</v>
      </c>
      <c r="AL130" s="161">
        <f>AVERAGE(R119:R130)</f>
        <v>11130.25</v>
      </c>
      <c r="AM130" s="161">
        <f>AVERAGE(S119:S130)</f>
        <v>65409.358333333337</v>
      </c>
      <c r="AN130" s="161">
        <f>AVERAGE(T119:T130)</f>
        <v>2474.1</v>
      </c>
      <c r="AO130" s="161">
        <f>AVERAGE(U119:U130)</f>
        <v>3211.108333333333</v>
      </c>
      <c r="AP130" s="80"/>
      <c r="AQ130" s="80"/>
      <c r="AR130" s="80"/>
      <c r="AS130" s="80"/>
      <c r="AT130" s="80"/>
      <c r="AU130" s="88"/>
      <c r="AV130" s="165"/>
      <c r="AW130" s="165"/>
      <c r="AX130" s="165"/>
      <c r="AY130" s="162"/>
      <c r="AZ130" s="165"/>
      <c r="BA130" s="165"/>
      <c r="BB130" s="165"/>
      <c r="BC130" s="162"/>
      <c r="BD130" s="165"/>
      <c r="BE130" s="165"/>
      <c r="BF130" s="165"/>
      <c r="BG130" s="2"/>
      <c r="BH130" s="166"/>
      <c r="BI130" s="165"/>
      <c r="BJ130" s="165"/>
      <c r="BK130" s="2"/>
      <c r="BL130" s="165"/>
      <c r="BM130" s="165"/>
      <c r="BN130" s="167"/>
      <c r="BO130" s="2"/>
      <c r="BP130" s="165"/>
      <c r="BQ130" s="165"/>
      <c r="BR130" s="165"/>
    </row>
    <row r="131" ht="14.25" customHeight="1">
      <c r="A131" s="79"/>
      <c r="B131" t="s" s="110">
        <v>108</v>
      </c>
      <c r="C131" s="161">
        <v>909.8</v>
      </c>
      <c r="D131" s="161">
        <v>208.1</v>
      </c>
      <c r="E131" s="161">
        <v>864.1</v>
      </c>
      <c r="F131" s="161">
        <v>9539.6</v>
      </c>
      <c r="G131" s="161">
        <v>3955.5</v>
      </c>
      <c r="H131" s="161">
        <v>8370.4</v>
      </c>
      <c r="I131" s="161">
        <v>1073.5</v>
      </c>
      <c r="J131" s="161">
        <v>357.6</v>
      </c>
      <c r="K131" s="161"/>
      <c r="L131" s="161">
        <v>58338.5</v>
      </c>
      <c r="M131" s="161">
        <v>129876.1</v>
      </c>
      <c r="N131" s="161">
        <v>66497.5</v>
      </c>
      <c r="O131" s="161">
        <v>37825.5</v>
      </c>
      <c r="P131" s="161">
        <v>14227.5</v>
      </c>
      <c r="Q131" s="161">
        <v>55456.8</v>
      </c>
      <c r="R131" s="161">
        <v>15158.6</v>
      </c>
      <c r="S131" s="161">
        <v>66602.2</v>
      </c>
      <c r="T131" s="161">
        <v>3546.7</v>
      </c>
      <c r="U131" s="161">
        <v>3252.9</v>
      </c>
      <c r="V131" s="80"/>
      <c r="W131" s="161">
        <f>AVERAGE(C120:C131)</f>
        <v>1798.525</v>
      </c>
      <c r="X131" s="161">
        <f>AVERAGE(D120:D131)</f>
        <v>578.1333333333333</v>
      </c>
      <c r="Y131" s="161">
        <f>AVERAGE(E120:E131)</f>
        <v>691.9833333333332</v>
      </c>
      <c r="Z131" s="161">
        <f>AVERAGE(F120:F131)</f>
        <v>6905.966666666667</v>
      </c>
      <c r="AA131" s="161">
        <f>AVERAGE(G120:G131)</f>
        <v>4513.908333333333</v>
      </c>
      <c r="AB131" s="161">
        <f>AVERAGE(H120:H131)</f>
        <v>6881.2</v>
      </c>
      <c r="AC131" s="161">
        <f>AVERAGE(I120:I131)</f>
        <v>1324.858333333333</v>
      </c>
      <c r="AD131" s="161">
        <f>AVERAGE(J120:J131)</f>
        <v>387.5416666666667</v>
      </c>
      <c r="AE131" s="161"/>
      <c r="AF131" s="161">
        <f>AVERAGE(L120:L131)</f>
        <v>46729.783333333333</v>
      </c>
      <c r="AG131" s="161">
        <f>AVERAGE(M120:M131)</f>
        <v>96408.433333333334</v>
      </c>
      <c r="AH131" s="161">
        <f>AVERAGE(N120:N131)</f>
        <v>41034.508333333339</v>
      </c>
      <c r="AI131" s="161">
        <f>AVERAGE(O120:O131)</f>
        <v>33318.933333333334</v>
      </c>
      <c r="AJ131" s="161">
        <f>AVERAGE(P120:P131)</f>
        <v>14249.616666666667</v>
      </c>
      <c r="AK131" s="161">
        <f>AVERAGE(Q120:Q131)</f>
        <v>49341.025000000016</v>
      </c>
      <c r="AL131" s="161">
        <f>AVERAGE(R120:R131)</f>
        <v>11480.375</v>
      </c>
      <c r="AM131" s="161">
        <f>AVERAGE(S120:S131)</f>
        <v>65281.316666666673</v>
      </c>
      <c r="AN131" s="161">
        <f>AVERAGE(T120:T131)</f>
        <v>2584.575</v>
      </c>
      <c r="AO131" s="161">
        <f>AVERAGE(U120:U131)</f>
        <v>3177.083333333333</v>
      </c>
      <c r="AP131" s="80"/>
      <c r="AQ131" s="80"/>
      <c r="AR131" s="80"/>
      <c r="AS131" s="80"/>
      <c r="AT131" s="80"/>
      <c r="AU131" s="88"/>
      <c r="AV131" s="165"/>
      <c r="AW131" s="165"/>
      <c r="AX131" s="165"/>
      <c r="AY131" s="162"/>
      <c r="AZ131" s="165"/>
      <c r="BA131" s="165"/>
      <c r="BB131" s="165"/>
      <c r="BC131" s="162"/>
      <c r="BD131" s="165"/>
      <c r="BE131" s="165"/>
      <c r="BF131" s="165"/>
      <c r="BG131" s="2"/>
      <c r="BH131" s="166"/>
      <c r="BI131" s="165"/>
      <c r="BJ131" s="165"/>
      <c r="BK131" s="2"/>
      <c r="BL131" s="165"/>
      <c r="BM131" s="165"/>
      <c r="BN131" s="167"/>
      <c r="BO131" s="2"/>
      <c r="BP131" s="165"/>
      <c r="BQ131" s="165"/>
      <c r="BR131" s="165"/>
    </row>
    <row r="132" ht="14.25" customHeight="1">
      <c r="A132" s="79"/>
      <c r="B132" t="s" s="110">
        <v>109</v>
      </c>
      <c r="C132" s="161">
        <v>896.1</v>
      </c>
      <c r="D132" s="161">
        <v>196.8</v>
      </c>
      <c r="E132" s="161">
        <v>583.2</v>
      </c>
      <c r="F132" s="161">
        <v>8504.9</v>
      </c>
      <c r="G132" s="161">
        <v>2376.4</v>
      </c>
      <c r="H132" s="161">
        <v>6448.4</v>
      </c>
      <c r="I132" s="161">
        <v>1200.6</v>
      </c>
      <c r="J132" s="161">
        <v>490.3</v>
      </c>
      <c r="K132" s="161"/>
      <c r="L132" s="161">
        <v>58009</v>
      </c>
      <c r="M132" s="161">
        <v>127359.1</v>
      </c>
      <c r="N132" s="161">
        <v>59267.8</v>
      </c>
      <c r="O132" s="161">
        <v>38362.1</v>
      </c>
      <c r="P132" s="161">
        <v>15678.8</v>
      </c>
      <c r="Q132" s="161">
        <v>53025.3</v>
      </c>
      <c r="R132" s="161">
        <v>12295.5</v>
      </c>
      <c r="S132" s="161">
        <v>64545.1</v>
      </c>
      <c r="T132" s="161">
        <v>3379.8</v>
      </c>
      <c r="U132" s="161">
        <v>2484.3</v>
      </c>
      <c r="V132" s="80"/>
      <c r="W132" s="161">
        <f>AVERAGE(C121:C132)</f>
        <v>1554.958333333333</v>
      </c>
      <c r="X132" s="161">
        <f>AVERAGE(D121:D132)</f>
        <v>560.8166666666667</v>
      </c>
      <c r="Y132" s="161">
        <f>AVERAGE(E121:E132)</f>
        <v>679.6833333333333</v>
      </c>
      <c r="Z132" s="161">
        <f>AVERAGE(F121:F132)</f>
        <v>6964.191666666666</v>
      </c>
      <c r="AA132" s="161">
        <f>AVERAGE(G121:G132)</f>
        <v>4352.058333333333</v>
      </c>
      <c r="AB132" s="161">
        <f>AVERAGE(H121:H132)</f>
        <v>6902.149999999999</v>
      </c>
      <c r="AC132" s="161">
        <f>AVERAGE(I121:I132)</f>
        <v>1335.158333333334</v>
      </c>
      <c r="AD132" s="161">
        <f>AVERAGE(J121:J132)</f>
        <v>399.4</v>
      </c>
      <c r="AE132" s="161"/>
      <c r="AF132" s="161">
        <f>AVERAGE(L121:L132)</f>
        <v>47793.008333333331</v>
      </c>
      <c r="AG132" s="161">
        <f>AVERAGE(M121:M132)</f>
        <v>98946.216666666674</v>
      </c>
      <c r="AH132" s="161">
        <f>AVERAGE(N121:N132)</f>
        <v>42543.05</v>
      </c>
      <c r="AI132" s="161">
        <f>AVERAGE(O121:O132)</f>
        <v>33537.225</v>
      </c>
      <c r="AJ132" s="161">
        <f>AVERAGE(P121:P132)</f>
        <v>14100.958333333334</v>
      </c>
      <c r="AK132" s="161">
        <f>AVERAGE(Q121:Q132)</f>
        <v>49510.291666666679</v>
      </c>
      <c r="AL132" s="161">
        <f>AVERAGE(R121:R132)</f>
        <v>11624.658333333333</v>
      </c>
      <c r="AM132" s="161">
        <f>AVERAGE(S121:S132)</f>
        <v>65036.625</v>
      </c>
      <c r="AN132" s="161">
        <f>AVERAGE(T121:T132)</f>
        <v>2610.9</v>
      </c>
      <c r="AO132" s="161">
        <f>AVERAGE(U121:U132)</f>
        <v>3122.266666666666</v>
      </c>
      <c r="AP132" s="80"/>
      <c r="AQ132" s="80"/>
      <c r="AR132" s="80"/>
      <c r="AS132" s="80"/>
      <c r="AT132" s="80"/>
      <c r="AU132" s="88"/>
      <c r="AV132" s="165"/>
      <c r="AW132" s="165"/>
      <c r="AX132" s="165"/>
      <c r="AY132" s="162"/>
      <c r="AZ132" s="165"/>
      <c r="BA132" s="165"/>
      <c r="BB132" s="165"/>
      <c r="BC132" s="162"/>
      <c r="BD132" s="165"/>
      <c r="BE132" s="165"/>
      <c r="BF132" s="165"/>
      <c r="BG132" s="2"/>
      <c r="BH132" s="166"/>
      <c r="BI132" s="165"/>
      <c r="BJ132" s="165"/>
      <c r="BK132" s="2"/>
      <c r="BL132" s="165"/>
      <c r="BM132" s="165"/>
      <c r="BN132" s="167"/>
      <c r="BO132" s="2"/>
      <c r="BP132" s="165"/>
      <c r="BQ132" s="165"/>
      <c r="BR132" s="165"/>
    </row>
    <row r="133" ht="14.25" customHeight="1">
      <c r="A133" s="79"/>
      <c r="B133" t="s" s="110">
        <v>110</v>
      </c>
      <c r="C133" s="161">
        <v>917</v>
      </c>
      <c r="D133" s="161">
        <v>241.9</v>
      </c>
      <c r="E133" s="161">
        <v>405.1</v>
      </c>
      <c r="F133" s="161">
        <v>8056.6</v>
      </c>
      <c r="G133" s="161">
        <v>1715.2</v>
      </c>
      <c r="H133" s="161">
        <v>5047.2</v>
      </c>
      <c r="I133" s="161">
        <v>1604.3</v>
      </c>
      <c r="J133" s="161">
        <v>308.6</v>
      </c>
      <c r="K133" s="161"/>
      <c r="L133" s="161">
        <v>52183.9</v>
      </c>
      <c r="M133" s="161">
        <v>118717.8</v>
      </c>
      <c r="N133" s="161">
        <v>56566.5</v>
      </c>
      <c r="O133" s="161">
        <v>34734.8</v>
      </c>
      <c r="P133" s="161">
        <v>13923.1</v>
      </c>
      <c r="Q133" s="161">
        <v>44283.3</v>
      </c>
      <c r="R133" s="161">
        <v>12189.7</v>
      </c>
      <c r="S133" s="161">
        <v>63952.9</v>
      </c>
      <c r="T133" s="161">
        <v>4742.6</v>
      </c>
      <c r="U133" s="161">
        <v>3653.1</v>
      </c>
      <c r="V133" s="80"/>
      <c r="W133" s="161">
        <f>AVERAGE(C122:C133)</f>
        <v>1038.366666666667</v>
      </c>
      <c r="X133" s="161">
        <f>AVERAGE(D122:D133)</f>
        <v>490.7166666666666</v>
      </c>
      <c r="Y133" s="161">
        <f>AVERAGE(E122:E133)</f>
        <v>643.3583333333333</v>
      </c>
      <c r="Z133" s="161">
        <f>AVERAGE(F122:F133)</f>
        <v>7113.349999999999</v>
      </c>
      <c r="AA133" s="161">
        <f>AVERAGE(G122:G133)</f>
        <v>4314.808333333333</v>
      </c>
      <c r="AB133" s="161">
        <f>AVERAGE(H122:H133)</f>
        <v>6874.808333333333</v>
      </c>
      <c r="AC133" s="161">
        <f>AVERAGE(I122:I133)</f>
        <v>1388.825</v>
      </c>
      <c r="AD133" s="161">
        <f>AVERAGE(J122:J133)</f>
        <v>398.2083333333333</v>
      </c>
      <c r="AE133" s="161"/>
      <c r="AF133" s="161">
        <f>AVERAGE(L122:L133)</f>
        <v>48476.558333333342</v>
      </c>
      <c r="AG133" s="161">
        <f>AVERAGE(M122:M133)</f>
        <v>101348.1833333333</v>
      </c>
      <c r="AH133" s="161">
        <f>AVERAGE(N122:N133)</f>
        <v>44448.033333333333</v>
      </c>
      <c r="AI133" s="161">
        <f>AVERAGE(O122:O133)</f>
        <v>33467.65</v>
      </c>
      <c r="AJ133" s="161">
        <f>AVERAGE(P122:P133)</f>
        <v>14024.116666666667</v>
      </c>
      <c r="AK133" s="161">
        <f>AVERAGE(Q122:Q133)</f>
        <v>49150.15</v>
      </c>
      <c r="AL133" s="161">
        <f>AVERAGE(R122:R133)</f>
        <v>11906.358333333335</v>
      </c>
      <c r="AM133" s="161">
        <f>AVERAGE(S122:S133)</f>
        <v>65189.225</v>
      </c>
      <c r="AN133" s="161">
        <f>AVERAGE(T122:T133)</f>
        <v>2768.958333333333</v>
      </c>
      <c r="AO133" s="161">
        <f>AVERAGE(U122:U133)</f>
        <v>3174.841666666667</v>
      </c>
      <c r="AP133" s="80"/>
      <c r="AQ133" s="80"/>
      <c r="AR133" s="80"/>
      <c r="AS133" s="80"/>
      <c r="AT133" s="80"/>
      <c r="AU133" s="88"/>
      <c r="AV133" s="165"/>
      <c r="AW133" s="165"/>
      <c r="AX133" s="165"/>
      <c r="AY133" s="162"/>
      <c r="AZ133" s="165"/>
      <c r="BA133" s="165"/>
      <c r="BB133" s="165"/>
      <c r="BC133" s="162"/>
      <c r="BD133" s="165"/>
      <c r="BE133" s="165"/>
      <c r="BF133" s="165"/>
      <c r="BG133" s="2"/>
      <c r="BH133" s="166"/>
      <c r="BI133" s="165"/>
      <c r="BJ133" s="165"/>
      <c r="BK133" s="2"/>
      <c r="BL133" s="165"/>
      <c r="BM133" s="165"/>
      <c r="BN133" s="167"/>
      <c r="BO133" s="2"/>
      <c r="BP133" s="165"/>
      <c r="BQ133" s="165"/>
      <c r="BR133" s="165"/>
    </row>
    <row r="134" ht="14.25" customHeight="1">
      <c r="A134" s="79"/>
      <c r="B134" t="s" s="110">
        <v>111</v>
      </c>
      <c r="C134" s="161">
        <v>1446.5</v>
      </c>
      <c r="D134" s="161">
        <v>154.9</v>
      </c>
      <c r="E134" s="161">
        <v>504.1</v>
      </c>
      <c r="F134" s="161">
        <v>7678.4</v>
      </c>
      <c r="G134" s="161">
        <v>1913.6</v>
      </c>
      <c r="H134" s="161">
        <v>4839.5</v>
      </c>
      <c r="I134" s="161">
        <v>2181.2</v>
      </c>
      <c r="J134" s="161">
        <v>187.8</v>
      </c>
      <c r="K134" s="161"/>
      <c r="L134" s="161">
        <v>66324.8</v>
      </c>
      <c r="M134" s="161">
        <v>106279.4</v>
      </c>
      <c r="N134" s="161">
        <v>53841.9</v>
      </c>
      <c r="O134" s="161">
        <v>29173.1</v>
      </c>
      <c r="P134" s="161">
        <v>15464.5</v>
      </c>
      <c r="Q134" s="161">
        <v>49860</v>
      </c>
      <c r="R134" s="161">
        <v>13525.2</v>
      </c>
      <c r="S134" s="161">
        <v>70748.5</v>
      </c>
      <c r="T134" s="161">
        <v>3390.4</v>
      </c>
      <c r="U134" s="161">
        <v>4144.7</v>
      </c>
      <c r="V134" s="80"/>
      <c r="W134" s="161">
        <f>AVERAGE(C123:C134)</f>
        <v>1123.641666666667</v>
      </c>
      <c r="X134" s="161">
        <f>AVERAGE(D123:D134)</f>
        <v>408.9333333333332</v>
      </c>
      <c r="Y134" s="161">
        <f>AVERAGE(E123:E134)</f>
        <v>637.0750000000002</v>
      </c>
      <c r="Z134" s="161">
        <f>AVERAGE(F123:F134)</f>
        <v>7189.416666666667</v>
      </c>
      <c r="AA134" s="161">
        <f>AVERAGE(G123:G134)</f>
        <v>4231.266666666666</v>
      </c>
      <c r="AB134" s="161">
        <f>AVERAGE(H123:H134)</f>
        <v>6766.208333333333</v>
      </c>
      <c r="AC134" s="161">
        <f>AVERAGE(I123:I134)</f>
        <v>1436.108333333333</v>
      </c>
      <c r="AD134" s="161">
        <f>AVERAGE(J123:J134)</f>
        <v>403.7666666666667</v>
      </c>
      <c r="AE134" s="161"/>
      <c r="AF134" s="161">
        <f>AVERAGE(L123:L134)</f>
        <v>50423.025</v>
      </c>
      <c r="AG134" s="161">
        <f>AVERAGE(M123:M134)</f>
        <v>102569.1166666667</v>
      </c>
      <c r="AH134" s="161">
        <f>AVERAGE(N123:N134)</f>
        <v>45935.708333333336</v>
      </c>
      <c r="AI134" s="161">
        <f>AVERAGE(O123:O134)</f>
        <v>32971.808333333327</v>
      </c>
      <c r="AJ134" s="161">
        <f>AVERAGE(P123:P134)</f>
        <v>14056.05</v>
      </c>
      <c r="AK134" s="161">
        <f>AVERAGE(Q123:Q134)</f>
        <v>48783.875</v>
      </c>
      <c r="AL134" s="161">
        <f>AVERAGE(R123:R134)</f>
        <v>12241.966666666667</v>
      </c>
      <c r="AM134" s="161">
        <f>AVERAGE(S123:S134)</f>
        <v>65606.266666666663</v>
      </c>
      <c r="AN134" s="161">
        <f>AVERAGE(T123:T134)</f>
        <v>2782.291666666667</v>
      </c>
      <c r="AO134" s="161">
        <f>AVERAGE(U123:U134)</f>
        <v>3258.333333333333</v>
      </c>
      <c r="AP134" s="80"/>
      <c r="AQ134" s="80"/>
      <c r="AR134" s="80"/>
      <c r="AS134" s="80"/>
      <c r="AT134" s="80"/>
      <c r="AU134" s="88"/>
      <c r="AV134" s="165"/>
      <c r="AW134" s="165"/>
      <c r="AX134" s="165"/>
      <c r="AY134" s="162"/>
      <c r="AZ134" s="165"/>
      <c r="BA134" s="165"/>
      <c r="BB134" s="165"/>
      <c r="BC134" s="162"/>
      <c r="BD134" s="165"/>
      <c r="BE134" s="165"/>
      <c r="BF134" s="165"/>
      <c r="BG134" s="2"/>
      <c r="BH134" s="166"/>
      <c r="BI134" s="165"/>
      <c r="BJ134" s="165"/>
      <c r="BK134" s="2"/>
      <c r="BL134" s="165"/>
      <c r="BM134" s="165"/>
      <c r="BN134" s="167"/>
      <c r="BO134" s="2"/>
      <c r="BP134" s="165"/>
      <c r="BQ134" s="165"/>
      <c r="BR134" s="165"/>
    </row>
    <row r="135" ht="14.25" customHeight="1">
      <c r="A135" s="79"/>
      <c r="B135" t="s" s="110">
        <v>112</v>
      </c>
      <c r="C135" s="161">
        <v>1142.5</v>
      </c>
      <c r="D135" s="161">
        <v>738.5</v>
      </c>
      <c r="E135" s="161">
        <v>449.1</v>
      </c>
      <c r="F135" s="161">
        <v>7068.7</v>
      </c>
      <c r="G135" s="161">
        <v>2143.2</v>
      </c>
      <c r="H135" s="161">
        <v>4331.1</v>
      </c>
      <c r="I135" s="161">
        <v>1018.1</v>
      </c>
      <c r="J135" s="161">
        <v>226.9</v>
      </c>
      <c r="K135" s="161"/>
      <c r="L135" s="161">
        <v>48479</v>
      </c>
      <c r="M135" s="161">
        <v>91447.600000000006</v>
      </c>
      <c r="N135" s="161">
        <v>46924.2</v>
      </c>
      <c r="O135" s="161">
        <v>24979.5</v>
      </c>
      <c r="P135" s="161">
        <v>11537.8</v>
      </c>
      <c r="Q135" s="161">
        <v>43056.1</v>
      </c>
      <c r="R135" s="161">
        <v>9829.6</v>
      </c>
      <c r="S135" s="161">
        <v>46598.1</v>
      </c>
      <c r="T135" s="161">
        <v>3984.5</v>
      </c>
      <c r="U135" s="161">
        <v>3337.2</v>
      </c>
      <c r="V135" s="80"/>
      <c r="W135" s="161">
        <f>AVERAGE(C124:C135)</f>
        <v>1180.2</v>
      </c>
      <c r="X135" s="161">
        <f>AVERAGE(D124:D135)</f>
        <v>363.4666666666667</v>
      </c>
      <c r="Y135" s="161">
        <f>AVERAGE(E124:E135)</f>
        <v>616.7916666666667</v>
      </c>
      <c r="Z135" s="161">
        <f>AVERAGE(F124:F135)</f>
        <v>7290.533333333333</v>
      </c>
      <c r="AA135" s="161">
        <f>AVERAGE(G124:G135)</f>
        <v>4052.108333333333</v>
      </c>
      <c r="AB135" s="161">
        <f>AVERAGE(H124:H135)</f>
        <v>6640.941666666668</v>
      </c>
      <c r="AC135" s="161">
        <f>AVERAGE(I124:I135)</f>
        <v>1423.041666666667</v>
      </c>
      <c r="AD135" s="161">
        <f>AVERAGE(J124:J135)</f>
        <v>403.075</v>
      </c>
      <c r="AE135" s="161"/>
      <c r="AF135" s="161">
        <f>AVERAGE(L124:L135)</f>
        <v>51016.841666666674</v>
      </c>
      <c r="AG135" s="161">
        <f>AVERAGE(M124:M135)</f>
        <v>103053.125</v>
      </c>
      <c r="AH135" s="161">
        <f>AVERAGE(N124:N135)</f>
        <v>47127.2</v>
      </c>
      <c r="AI135" s="161">
        <f>AVERAGE(O124:O135)</f>
        <v>32305.691666666662</v>
      </c>
      <c r="AJ135" s="161">
        <f>AVERAGE(P124:P135)</f>
        <v>13829.5</v>
      </c>
      <c r="AK135" s="161">
        <f>AVERAGE(Q124:Q135)</f>
        <v>48369.283333333333</v>
      </c>
      <c r="AL135" s="161">
        <f>AVERAGE(R124:R135)</f>
        <v>12301.225</v>
      </c>
      <c r="AM135" s="161">
        <f>AVERAGE(S124:S135)</f>
        <v>64018.524999999994</v>
      </c>
      <c r="AN135" s="161">
        <f>AVERAGE(T124:T135)</f>
        <v>2918.375</v>
      </c>
      <c r="AO135" s="161">
        <f>AVERAGE(U124:U135)</f>
        <v>3204.716666666667</v>
      </c>
      <c r="AP135" s="80"/>
      <c r="AQ135" s="80"/>
      <c r="AR135" s="80"/>
      <c r="AS135" s="80"/>
      <c r="AT135" s="80"/>
      <c r="AU135" s="88"/>
      <c r="AV135" s="165"/>
      <c r="AW135" s="165"/>
      <c r="AX135" s="165"/>
      <c r="AY135" s="162"/>
      <c r="AZ135" s="165"/>
      <c r="BA135" s="165"/>
      <c r="BB135" s="165"/>
      <c r="BC135" s="162"/>
      <c r="BD135" s="165"/>
      <c r="BE135" s="165"/>
      <c r="BF135" s="165"/>
      <c r="BG135" s="2"/>
      <c r="BH135" s="166"/>
      <c r="BI135" s="165"/>
      <c r="BJ135" s="165"/>
      <c r="BK135" s="2"/>
      <c r="BL135" s="165"/>
      <c r="BM135" s="165"/>
      <c r="BN135" s="167"/>
      <c r="BO135" s="2"/>
      <c r="BP135" s="165"/>
      <c r="BQ135" s="165"/>
      <c r="BR135" s="165"/>
    </row>
    <row r="136" ht="14.25" customHeight="1">
      <c r="A136" s="79"/>
      <c r="B136" t="s" s="110">
        <v>113</v>
      </c>
      <c r="C136" s="161">
        <v>909.2</v>
      </c>
      <c r="D136" s="161">
        <v>1222.1</v>
      </c>
      <c r="E136" s="161">
        <v>473</v>
      </c>
      <c r="F136" s="161">
        <v>6606.7</v>
      </c>
      <c r="G136" s="161">
        <v>2406.2</v>
      </c>
      <c r="H136" s="161">
        <v>5114.4</v>
      </c>
      <c r="I136" s="161">
        <v>1668.1</v>
      </c>
      <c r="J136" s="161">
        <v>351.7</v>
      </c>
      <c r="K136" s="161"/>
      <c r="L136" s="161">
        <v>63390.5</v>
      </c>
      <c r="M136" s="161">
        <v>96310.899999999994</v>
      </c>
      <c r="N136" s="161">
        <v>47223.6</v>
      </c>
      <c r="O136" s="161">
        <v>27889.3</v>
      </c>
      <c r="P136" s="161">
        <v>12162.6</v>
      </c>
      <c r="Q136" s="161">
        <v>46290.3</v>
      </c>
      <c r="R136" s="161">
        <v>10958.9</v>
      </c>
      <c r="S136" s="161">
        <v>51040.9</v>
      </c>
      <c r="T136" s="161">
        <v>3192.7</v>
      </c>
      <c r="U136" s="161">
        <v>3262</v>
      </c>
      <c r="V136" s="80"/>
      <c r="W136" s="161">
        <f>AVERAGE(C125:C136)</f>
        <v>1177.366666666667</v>
      </c>
      <c r="X136" s="161">
        <f>AVERAGE(D125:D136)</f>
        <v>349.0083333333334</v>
      </c>
      <c r="Y136" s="161">
        <f>AVERAGE(E125:E136)</f>
        <v>611.2583333333334</v>
      </c>
      <c r="Z136" s="161">
        <f>AVERAGE(F125:F136)</f>
        <v>7390.916666666667</v>
      </c>
      <c r="AA136" s="161">
        <f>AVERAGE(G125:G136)</f>
        <v>3927.75</v>
      </c>
      <c r="AB136" s="161">
        <f>AVERAGE(H125:H136)</f>
        <v>6613.741666666666</v>
      </c>
      <c r="AC136" s="161">
        <f>AVERAGE(I125:I136)</f>
        <v>1383.833333333333</v>
      </c>
      <c r="AD136" s="161">
        <f>AVERAGE(J125:J136)</f>
        <v>401.3166666666667</v>
      </c>
      <c r="AE136" s="161"/>
      <c r="AF136" s="161">
        <f>AVERAGE(L125:L136)</f>
        <v>53218.741666666669</v>
      </c>
      <c r="AG136" s="161">
        <f>AVERAGE(M125:M136)</f>
        <v>104064.0083333333</v>
      </c>
      <c r="AH136" s="161">
        <f>AVERAGE(N125:N136)</f>
        <v>48566.841666666667</v>
      </c>
      <c r="AI136" s="161">
        <f>AVERAGE(O125:O136)</f>
        <v>31859.658333333329</v>
      </c>
      <c r="AJ136" s="161">
        <f>AVERAGE(P125:P136)</f>
        <v>13678.241666666667</v>
      </c>
      <c r="AK136" s="161">
        <f>AVERAGE(Q125:Q136)</f>
        <v>48199.333333333336</v>
      </c>
      <c r="AL136" s="161">
        <f>AVERAGE(R125:R136)</f>
        <v>12347.758333333331</v>
      </c>
      <c r="AM136" s="161">
        <f>AVERAGE(S125:S136)</f>
        <v>62627.391666666663</v>
      </c>
      <c r="AN136" s="161">
        <f>AVERAGE(T125:T136)</f>
        <v>3010.35</v>
      </c>
      <c r="AO136" s="161">
        <f>AVERAGE(U125:U136)</f>
        <v>3245.041666666667</v>
      </c>
      <c r="AP136" s="80"/>
      <c r="AQ136" s="80"/>
      <c r="AR136" s="80"/>
      <c r="AS136" s="80"/>
      <c r="AT136" s="80"/>
      <c r="AU136" s="88"/>
      <c r="AV136" s="165"/>
      <c r="AW136" s="165"/>
      <c r="AX136" s="165"/>
      <c r="AY136" s="162"/>
      <c r="AZ136" s="165"/>
      <c r="BA136" s="165"/>
      <c r="BB136" s="165"/>
      <c r="BC136" s="162"/>
      <c r="BD136" s="165"/>
      <c r="BE136" s="165"/>
      <c r="BF136" s="165"/>
      <c r="BG136" s="2"/>
      <c r="BH136" s="166"/>
      <c r="BI136" s="165"/>
      <c r="BJ136" s="165"/>
      <c r="BK136" s="2"/>
      <c r="BL136" s="165"/>
      <c r="BM136" s="165"/>
      <c r="BN136" s="167"/>
      <c r="BO136" s="2"/>
      <c r="BP136" s="165"/>
      <c r="BQ136" s="165"/>
      <c r="BR136" s="165"/>
    </row>
    <row r="137" ht="14.25" customHeight="1">
      <c r="A137" s="79"/>
      <c r="B137" t="s" s="110">
        <v>114</v>
      </c>
      <c r="C137" s="161">
        <v>558.6</v>
      </c>
      <c r="D137" s="161">
        <v>466.7</v>
      </c>
      <c r="E137" s="161">
        <v>320.2</v>
      </c>
      <c r="F137" s="161">
        <v>7857.7</v>
      </c>
      <c r="G137" s="161">
        <v>2115.4</v>
      </c>
      <c r="H137" s="161">
        <v>5247.3</v>
      </c>
      <c r="I137" s="161">
        <v>2540.5</v>
      </c>
      <c r="J137" s="161">
        <v>334.6</v>
      </c>
      <c r="K137" s="161"/>
      <c r="L137" s="161">
        <v>77974.8</v>
      </c>
      <c r="M137" s="161">
        <v>113952.2</v>
      </c>
      <c r="N137" s="161">
        <v>50666.7</v>
      </c>
      <c r="O137" s="161">
        <v>30773.3</v>
      </c>
      <c r="P137" s="161">
        <v>12261.4</v>
      </c>
      <c r="Q137" s="161">
        <v>45313.4</v>
      </c>
      <c r="R137" s="161">
        <v>12396.5</v>
      </c>
      <c r="S137" s="161">
        <v>57061.2</v>
      </c>
      <c r="T137" s="161">
        <v>3370.2</v>
      </c>
      <c r="U137" s="161">
        <v>3705</v>
      </c>
      <c r="V137" s="80"/>
      <c r="W137" s="161">
        <f>AVERAGE(C126:C137)</f>
        <v>1112.708333333333</v>
      </c>
      <c r="X137" s="161">
        <f>AVERAGE(D126:D137)</f>
        <v>333.225</v>
      </c>
      <c r="Y137" s="161">
        <f>AVERAGE(E126:E137)</f>
        <v>567.2916666666667</v>
      </c>
      <c r="Z137" s="161">
        <f>AVERAGE(F126:F137)</f>
        <v>7510.341666666666</v>
      </c>
      <c r="AA137" s="161">
        <f>AVERAGE(G126:G137)</f>
        <v>3861.191666666666</v>
      </c>
      <c r="AB137" s="161">
        <f>AVERAGE(H126:H137)</f>
        <v>6495.566666666667</v>
      </c>
      <c r="AC137" s="161">
        <f>AVERAGE(I126:I137)</f>
        <v>1469.933333333333</v>
      </c>
      <c r="AD137" s="161">
        <f>AVERAGE(J126:J137)</f>
        <v>401.5083333333334</v>
      </c>
      <c r="AE137" s="161"/>
      <c r="AF137" s="161">
        <f>AVERAGE(L126:L137)</f>
        <v>55772.65</v>
      </c>
      <c r="AG137" s="161">
        <f>AVERAGE(M126:M137)</f>
        <v>106321.9333333333</v>
      </c>
      <c r="AH137" s="161">
        <f>AVERAGE(N126:N137)</f>
        <v>49827.05</v>
      </c>
      <c r="AI137" s="161">
        <f>AVERAGE(O126:O137)</f>
        <v>31894.883333333331</v>
      </c>
      <c r="AJ137" s="161">
        <f>AVERAGE(P126:P137)</f>
        <v>13538.341666666667</v>
      </c>
      <c r="AK137" s="161">
        <f>AVERAGE(Q126:Q137)</f>
        <v>47901.008333333331</v>
      </c>
      <c r="AL137" s="161">
        <f>AVERAGE(R126:R137)</f>
        <v>12331.508333333333</v>
      </c>
      <c r="AM137" s="161">
        <f>AVERAGE(S126:S137)</f>
        <v>61505.883333333331</v>
      </c>
      <c r="AN137" s="161">
        <f>AVERAGE(T126:T137)</f>
        <v>3109.9</v>
      </c>
      <c r="AO137" s="161">
        <f>AVERAGE(U126:U137)</f>
        <v>3285.941666666667</v>
      </c>
      <c r="AP137" s="80"/>
      <c r="AQ137" s="80"/>
      <c r="AR137" s="80"/>
      <c r="AS137" s="80"/>
      <c r="AT137" s="80"/>
      <c r="AU137" s="88"/>
      <c r="AV137" s="165"/>
      <c r="AW137" s="165"/>
      <c r="AX137" s="165"/>
      <c r="AY137" s="162"/>
      <c r="AZ137" s="165"/>
      <c r="BA137" s="165"/>
      <c r="BB137" s="165"/>
      <c r="BC137" s="162"/>
      <c r="BD137" s="165"/>
      <c r="BE137" s="165"/>
      <c r="BF137" s="165"/>
      <c r="BG137" s="2"/>
      <c r="BH137" s="166"/>
      <c r="BI137" s="165"/>
      <c r="BJ137" s="165"/>
      <c r="BK137" s="2"/>
      <c r="BL137" s="165"/>
      <c r="BM137" s="165"/>
      <c r="BN137" s="167"/>
      <c r="BO137" s="2"/>
      <c r="BP137" s="165"/>
      <c r="BQ137" s="165"/>
      <c r="BR137" s="165"/>
    </row>
    <row r="138" ht="14.25" customHeight="1">
      <c r="A138" s="79"/>
      <c r="B138" t="s" s="110">
        <v>115</v>
      </c>
      <c r="C138" s="161">
        <v>442.7</v>
      </c>
      <c r="D138" s="161">
        <v>291.7</v>
      </c>
      <c r="E138" s="161">
        <v>493.5</v>
      </c>
      <c r="F138" s="161">
        <v>6252.9</v>
      </c>
      <c r="G138" s="161">
        <v>4736</v>
      </c>
      <c r="H138" s="161">
        <v>5671.4</v>
      </c>
      <c r="I138" s="161">
        <v>3587.1</v>
      </c>
      <c r="J138" s="161">
        <v>449</v>
      </c>
      <c r="K138" s="161"/>
      <c r="L138" s="161">
        <v>61734.7</v>
      </c>
      <c r="M138" s="161">
        <v>111183.5</v>
      </c>
      <c r="N138" s="161">
        <v>58063.9</v>
      </c>
      <c r="O138" s="161">
        <v>26117.5</v>
      </c>
      <c r="P138" s="161">
        <v>11095.3</v>
      </c>
      <c r="Q138" s="161">
        <v>41010.8</v>
      </c>
      <c r="R138" s="161">
        <v>12538.3</v>
      </c>
      <c r="S138" s="161">
        <v>54694.3</v>
      </c>
      <c r="T138" s="161">
        <v>3057.8</v>
      </c>
      <c r="U138" s="161">
        <v>2723.1</v>
      </c>
      <c r="V138" s="80"/>
      <c r="W138" s="161">
        <f>AVERAGE(C127:C138)</f>
        <v>1078.125</v>
      </c>
      <c r="X138" s="161">
        <f>AVERAGE(D127:D138)</f>
        <v>337.0166666666667</v>
      </c>
      <c r="Y138" s="161">
        <f>AVERAGE(E127:E138)</f>
        <v>568.2500000000001</v>
      </c>
      <c r="Z138" s="161">
        <f>AVERAGE(F127:F138)</f>
        <v>7572.983333333333</v>
      </c>
      <c r="AA138" s="161">
        <f>AVERAGE(G127:G138)</f>
        <v>4092.683333333332</v>
      </c>
      <c r="AB138" s="161">
        <f>AVERAGE(H127:H138)</f>
        <v>6458.058333333332</v>
      </c>
      <c r="AC138" s="161">
        <f>AVERAGE(I127:I138)</f>
        <v>1668.058333333333</v>
      </c>
      <c r="AD138" s="161">
        <f>AVERAGE(J127:J138)</f>
        <v>403.1416666666667</v>
      </c>
      <c r="AE138" s="161"/>
      <c r="AF138" s="161">
        <f>AVERAGE(L127:L138)</f>
        <v>57460.85</v>
      </c>
      <c r="AG138" s="161">
        <f>AVERAGE(M127:M138)</f>
        <v>108974.725</v>
      </c>
      <c r="AH138" s="161">
        <f>AVERAGE(N127:N138)</f>
        <v>51898.883333333331</v>
      </c>
      <c r="AI138" s="161">
        <f>AVERAGE(O127:O138)</f>
        <v>31679.841666666664</v>
      </c>
      <c r="AJ138" s="161">
        <f>AVERAGE(P127:P138)</f>
        <v>13382.358333333332</v>
      </c>
      <c r="AK138" s="161">
        <f>AVERAGE(Q127:Q138)</f>
        <v>47640.074999999990</v>
      </c>
      <c r="AL138" s="161">
        <f>AVERAGE(R127:R138)</f>
        <v>12155.733333333332</v>
      </c>
      <c r="AM138" s="161">
        <f>AVERAGE(S127:S138)</f>
        <v>60325.266666666670</v>
      </c>
      <c r="AN138" s="161">
        <f>AVERAGE(T127:T138)</f>
        <v>3196.133333333334</v>
      </c>
      <c r="AO138" s="161">
        <f>AVERAGE(U127:U138)</f>
        <v>3263.441666666666</v>
      </c>
      <c r="AP138" s="80"/>
      <c r="AQ138" s="80"/>
      <c r="AR138" s="80"/>
      <c r="AS138" s="80"/>
      <c r="AT138" s="80"/>
      <c r="AU138" s="88"/>
      <c r="AV138" s="165"/>
      <c r="AW138" s="165"/>
      <c r="AX138" s="165"/>
      <c r="AY138" s="162"/>
      <c r="AZ138" s="165"/>
      <c r="BA138" s="165"/>
      <c r="BB138" s="165"/>
      <c r="BC138" s="162"/>
      <c r="BD138" s="165"/>
      <c r="BE138" s="165"/>
      <c r="BF138" s="165"/>
      <c r="BG138" s="2"/>
      <c r="BH138" s="166"/>
      <c r="BI138" s="165"/>
      <c r="BJ138" s="165"/>
      <c r="BK138" s="2"/>
      <c r="BL138" s="165"/>
      <c r="BM138" s="165"/>
      <c r="BN138" s="167"/>
      <c r="BO138" s="2"/>
      <c r="BP138" s="165"/>
      <c r="BQ138" s="165"/>
      <c r="BR138" s="165"/>
    </row>
    <row r="139" ht="14.25" customHeight="1">
      <c r="A139" s="79"/>
      <c r="B139" t="s" s="110">
        <v>116</v>
      </c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80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80"/>
      <c r="AQ139" s="80"/>
      <c r="AR139" s="80"/>
      <c r="AS139" s="80"/>
      <c r="AT139" s="80"/>
      <c r="AU139" s="88"/>
      <c r="AV139" s="165"/>
      <c r="AW139" s="165"/>
      <c r="AX139" s="165"/>
      <c r="AY139" s="162"/>
      <c r="AZ139" s="165"/>
      <c r="BA139" s="165"/>
      <c r="BB139" s="165"/>
      <c r="BC139" s="162"/>
      <c r="BD139" s="165"/>
      <c r="BE139" s="165"/>
      <c r="BF139" s="165"/>
      <c r="BG139" s="2"/>
      <c r="BH139" s="166"/>
      <c r="BI139" s="165"/>
      <c r="BJ139" s="165"/>
      <c r="BK139" s="2"/>
      <c r="BL139" s="165"/>
      <c r="BM139" s="165"/>
      <c r="BN139" s="167"/>
      <c r="BO139" s="2"/>
      <c r="BP139" s="165"/>
      <c r="BQ139" s="165"/>
      <c r="BR139" s="165"/>
    </row>
    <row r="140" ht="14.25" customHeight="1">
      <c r="A140" s="79"/>
      <c r="B140" s="79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79"/>
      <c r="AV140" s="79"/>
      <c r="AW140" s="79"/>
      <c r="AX140" s="79"/>
      <c r="AY140" s="79"/>
      <c r="AZ140" s="79"/>
      <c r="BA140" s="79"/>
      <c r="BB140" s="79"/>
      <c r="BC140" s="79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</row>
    <row r="141" ht="14.25" customHeight="1">
      <c r="A141" s="79"/>
      <c r="B141" s="79"/>
      <c r="C141" s="168">
        <f>C138/C126-1</f>
        <v>-0.4838521627608722</v>
      </c>
      <c r="D141" s="168">
        <f>D138/D126-1</f>
        <v>0.1848090982940698</v>
      </c>
      <c r="E141" s="168">
        <f>E138/E126-1</f>
        <v>0.02385892116182564</v>
      </c>
      <c r="F141" s="168">
        <f>F138/F126-1</f>
        <v>0.1366429142732495</v>
      </c>
      <c r="G141" s="168">
        <f>G138/G126-1</f>
        <v>1.418671160819161</v>
      </c>
      <c r="H141" s="168">
        <f>H138/H126-1</f>
        <v>-0.07352773013150382</v>
      </c>
      <c r="I141" s="168">
        <f>I138/I126-1</f>
        <v>1.965525793650794</v>
      </c>
      <c r="J141" s="168">
        <f>J138/J126-1</f>
        <v>0.04564508616674434</v>
      </c>
      <c r="K141" s="161"/>
      <c r="L141" s="168">
        <f>L126/L114-1</f>
        <v>-0.1168866839841587</v>
      </c>
      <c r="M141" s="168">
        <f>M126/M114-1</f>
        <v>-0.03989720184784995</v>
      </c>
      <c r="N141" s="168">
        <f>N126/N114-1</f>
        <v>0.04896357587648215</v>
      </c>
      <c r="O141" s="168">
        <f>O126/O114-1</f>
        <v>0.190151329786131</v>
      </c>
      <c r="P141" s="168">
        <f>P126/P114-1</f>
        <v>-0.1221006594180332</v>
      </c>
      <c r="Q141" s="168">
        <f>Q126/Q114-1</f>
        <v>0.04704118713056338</v>
      </c>
      <c r="R141" s="168">
        <f>R126/R114-1</f>
        <v>0.2398510242085661</v>
      </c>
      <c r="S141" s="168">
        <f>S126/S114-1</f>
        <v>-0.07421926990695371</v>
      </c>
      <c r="T141" s="168">
        <f>T126/T114-1</f>
        <v>-0.2020982882385423</v>
      </c>
      <c r="U141" s="168">
        <f>U126/U114-1</f>
        <v>-0.1123665480427046</v>
      </c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79"/>
      <c r="AV141" s="79"/>
      <c r="AW141" s="79"/>
      <c r="AX141" s="79"/>
      <c r="AY141" s="79"/>
      <c r="AZ141" s="79"/>
      <c r="BA141" s="79"/>
      <c r="BB141" s="79"/>
      <c r="BC141" s="79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</row>
    <row r="142" ht="14.25" customHeight="1">
      <c r="A142" s="79"/>
      <c r="B142" s="79"/>
      <c r="C142" s="161"/>
      <c r="D142" s="160"/>
      <c r="E142" s="160"/>
      <c r="F142" s="160"/>
      <c r="G142" s="160"/>
      <c r="H142" s="160"/>
      <c r="I142" s="160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</row>
    <row r="143" ht="14.25" customHeight="1">
      <c r="A143" s="79">
        <v>2004</v>
      </c>
      <c r="B143" t="s" s="110">
        <v>225</v>
      </c>
      <c r="C143" s="160">
        <f>SUM(C8:C10)</f>
        <v>983.9000000000001</v>
      </c>
      <c r="D143" s="160">
        <f>SUM(D8:D10)</f>
        <v>11588.9</v>
      </c>
      <c r="E143" s="160">
        <f>SUM(E8:E10)</f>
        <v>3238.9</v>
      </c>
      <c r="F143" s="160">
        <f>SUM(F8:F10)</f>
        <v>11972</v>
      </c>
      <c r="G143" s="160">
        <f>SUM(G8:G10)</f>
        <v>25569.4</v>
      </c>
      <c r="H143" s="160">
        <f>SUM(H8:H10)</f>
        <v>25897</v>
      </c>
      <c r="I143" s="160">
        <f>SUM(I8:I10)</f>
        <v>6765.800000000001</v>
      </c>
      <c r="J143" s="160">
        <f>SUM(J8:J10)</f>
        <v>1751.9</v>
      </c>
      <c r="K143" s="79"/>
      <c r="L143" s="160">
        <f>SUM(L8:L10)</f>
        <v>62261.999999999993</v>
      </c>
      <c r="M143" s="160">
        <f>SUM(M8:M10)</f>
        <v>249581.9</v>
      </c>
      <c r="N143" s="160">
        <f>SUM(N8:N10)</f>
        <v>81935.399999999994</v>
      </c>
      <c r="O143" s="160">
        <f>SUM(O8:O10)</f>
        <v>121826.1</v>
      </c>
      <c r="P143" s="160">
        <f>SUM(P8:P10)</f>
        <v>22614.9</v>
      </c>
      <c r="Q143" s="160">
        <f>SUM(Q8:Q10)</f>
        <v>74332.399999999994</v>
      </c>
      <c r="R143" s="160">
        <f>SUM(R8:R10)</f>
        <v>90948</v>
      </c>
      <c r="S143" s="160">
        <f>SUM(S8:S10)</f>
        <v>139290.3</v>
      </c>
      <c r="T143" s="160">
        <f>SUM(T8:T10)</f>
        <v>8852.1</v>
      </c>
      <c r="U143" s="160">
        <f>SUM(U8:U10)</f>
        <v>8630.099999999999</v>
      </c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163"/>
      <c r="BC143" s="163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</row>
    <row r="144" ht="14.25" customHeight="1">
      <c r="A144" s="79"/>
      <c r="B144" t="s" s="110">
        <v>226</v>
      </c>
      <c r="C144" s="160">
        <f>SUM(C11:C13)</f>
        <v>3792.2</v>
      </c>
      <c r="D144" s="160">
        <f>SUM(D11:D13)</f>
        <v>13502.3</v>
      </c>
      <c r="E144" s="160">
        <f>SUM(E11:E13)</f>
        <v>3852.2</v>
      </c>
      <c r="F144" s="160">
        <f>SUM(F11:F13)</f>
        <v>15493.4</v>
      </c>
      <c r="G144" s="160">
        <f>SUM(G11:G13)</f>
        <v>25976.5</v>
      </c>
      <c r="H144" s="160">
        <f>SUM(H11:H13)</f>
        <v>25991.9</v>
      </c>
      <c r="I144" s="160">
        <f>SUM(I11:I13)</f>
        <v>10814.3</v>
      </c>
      <c r="J144" s="160">
        <f>SUM(J11:J13)</f>
        <v>1605.3</v>
      </c>
      <c r="K144" s="79"/>
      <c r="L144" s="160">
        <f>SUM(L11:L13)</f>
        <v>51885.8</v>
      </c>
      <c r="M144" s="160">
        <f>SUM(M11:M13)</f>
        <v>324115</v>
      </c>
      <c r="N144" s="160">
        <f>SUM(N11:N13)</f>
        <v>103272.2</v>
      </c>
      <c r="O144" s="160">
        <f>SUM(O11:O13)</f>
        <v>168566.4</v>
      </c>
      <c r="P144" s="160">
        <f>SUM(P11:P13)</f>
        <v>28561.5</v>
      </c>
      <c r="Q144" s="160">
        <f>SUM(Q11:Q13)</f>
        <v>97368</v>
      </c>
      <c r="R144" s="160">
        <f>SUM(R11:R13)</f>
        <v>88850.5</v>
      </c>
      <c r="S144" s="160">
        <f>SUM(S11:S13)</f>
        <v>156273.5</v>
      </c>
      <c r="T144" s="160">
        <f>SUM(T11:T13)</f>
        <v>13856.3</v>
      </c>
      <c r="U144" s="160">
        <f>SUM(U11:U13)</f>
        <v>10544.2</v>
      </c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163"/>
      <c r="BC144" s="163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</row>
    <row r="145" ht="14.25" customHeight="1">
      <c r="A145" s="79"/>
      <c r="B145" t="s" s="110">
        <v>227</v>
      </c>
      <c r="C145" s="160">
        <f>SUM(C14:C16)</f>
        <v>2099.5</v>
      </c>
      <c r="D145" s="160">
        <f>SUM(D14:D16)</f>
        <v>3768</v>
      </c>
      <c r="E145" s="160">
        <f>SUM(E14:E16)</f>
        <v>3103.1</v>
      </c>
      <c r="F145" s="160">
        <f>SUM(F14:F16)</f>
        <v>10695.2</v>
      </c>
      <c r="G145" s="160">
        <f>SUM(G14:G16)</f>
        <v>21532</v>
      </c>
      <c r="H145" s="160">
        <f>SUM(H14:H16)</f>
        <v>26100.4</v>
      </c>
      <c r="I145" s="160">
        <f>SUM(I14:I16)</f>
        <v>13519.5</v>
      </c>
      <c r="J145" s="160">
        <f>SUM(J14:J16)</f>
        <v>1343.1</v>
      </c>
      <c r="K145" s="162"/>
      <c r="L145" s="160">
        <f>SUM(L14:L16)</f>
        <v>54616.5</v>
      </c>
      <c r="M145" s="160">
        <f>SUM(M14:M16)</f>
        <v>216148.8</v>
      </c>
      <c r="N145" s="160">
        <f>SUM(N14:N16)</f>
        <v>51029.4</v>
      </c>
      <c r="O145" s="160">
        <f>SUM(O14:O16)</f>
        <v>112659.3</v>
      </c>
      <c r="P145" s="160">
        <f>SUM(P14:P16)</f>
        <v>24389.6</v>
      </c>
      <c r="Q145" s="160">
        <f>SUM(Q14:Q16)</f>
        <v>92862</v>
      </c>
      <c r="R145" s="160">
        <f>SUM(R14:R16)</f>
        <v>55332.8</v>
      </c>
      <c r="S145" s="160">
        <f>SUM(S14:S16)</f>
        <v>141842.9</v>
      </c>
      <c r="T145" s="160">
        <f>SUM(T14:T16)</f>
        <v>15510.9</v>
      </c>
      <c r="U145" s="160">
        <f>SUM(U14:U16)</f>
        <v>11041.6</v>
      </c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163"/>
      <c r="BC145" s="163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</row>
    <row r="146" ht="14.25" customHeight="1">
      <c r="A146" s="79"/>
      <c r="B146" t="s" s="110">
        <v>228</v>
      </c>
      <c r="C146" s="160">
        <f>SUM(C17:C19)</f>
        <v>1893.7</v>
      </c>
      <c r="D146" s="160">
        <f>SUM(D17:D19)</f>
        <v>6929.8</v>
      </c>
      <c r="E146" s="160">
        <f>SUM(E17:E19)</f>
        <v>3274.5</v>
      </c>
      <c r="F146" s="160">
        <f>SUM(F17:F19)</f>
        <v>10170.6</v>
      </c>
      <c r="G146" s="160">
        <f>SUM(G17:G19)</f>
        <v>18503.4</v>
      </c>
      <c r="H146" s="160">
        <f>SUM(H17:H19)</f>
        <v>27975.6</v>
      </c>
      <c r="I146" s="160">
        <f>SUM(I17:I19)</f>
        <v>13174.7</v>
      </c>
      <c r="J146" s="160">
        <f>SUM(J17:J19)</f>
        <v>1788.5</v>
      </c>
      <c r="K146" s="162"/>
      <c r="L146" s="160">
        <f>SUM(L17:L19)</f>
        <v>64115.899999999994</v>
      </c>
      <c r="M146" s="160">
        <f>SUM(M17:M19)</f>
        <v>198837.7</v>
      </c>
      <c r="N146" s="160">
        <f>SUM(N17:N19)</f>
        <v>40504</v>
      </c>
      <c r="O146" s="160">
        <f>SUM(O17:O19)</f>
        <v>107755.5</v>
      </c>
      <c r="P146" s="160">
        <f>SUM(P17:P19)</f>
        <v>22079.9</v>
      </c>
      <c r="Q146" s="160">
        <f>SUM(Q17:Q19)</f>
        <v>80377.2</v>
      </c>
      <c r="R146" s="160">
        <f>SUM(R17:R19)</f>
        <v>92439.3</v>
      </c>
      <c r="S146" s="160">
        <f>SUM(S17:S19)</f>
        <v>144954.1</v>
      </c>
      <c r="T146" s="160">
        <f>SUM(T17:T19)</f>
        <v>11901</v>
      </c>
      <c r="U146" s="160">
        <f>SUM(U17:U19)</f>
        <v>9145.299999999999</v>
      </c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163"/>
      <c r="BC146" s="163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</row>
    <row r="147" ht="14.25" customHeight="1">
      <c r="A147" s="79">
        <v>2005</v>
      </c>
      <c r="B147" t="s" s="110">
        <v>225</v>
      </c>
      <c r="C147" s="160">
        <f>SUM(C20:C22)</f>
        <v>1042.2</v>
      </c>
      <c r="D147" s="160">
        <f>SUM(D20:D22)</f>
        <v>3835.1</v>
      </c>
      <c r="E147" s="160">
        <f>SUM(E20:E22)</f>
        <v>3013.4</v>
      </c>
      <c r="F147" s="160">
        <f>SUM(F20:F22)</f>
        <v>9760</v>
      </c>
      <c r="G147" s="160">
        <f>SUM(G20:G22)</f>
        <v>25278</v>
      </c>
      <c r="H147" s="160">
        <f>SUM(H20:H22)</f>
        <v>22771.5</v>
      </c>
      <c r="I147" s="160">
        <f>SUM(I20:I22)</f>
        <v>6548.299999999999</v>
      </c>
      <c r="J147" s="160">
        <f>SUM(J20:J22)</f>
        <v>1224.1</v>
      </c>
      <c r="K147" s="162"/>
      <c r="L147" s="160">
        <f>SUM(L20:L22)</f>
        <v>48890.600000000006</v>
      </c>
      <c r="M147" s="160">
        <f>SUM(M20:M22)</f>
        <v>197875.1</v>
      </c>
      <c r="N147" s="160">
        <f>SUM(N20:N22)</f>
        <v>41088.5</v>
      </c>
      <c r="O147" s="160">
        <f>SUM(O20:O22)</f>
        <v>107631.1</v>
      </c>
      <c r="P147" s="160">
        <f>SUM(P20:P22)</f>
        <v>23775.2</v>
      </c>
      <c r="Q147" s="160">
        <f>SUM(Q20:Q22)</f>
        <v>83116.3</v>
      </c>
      <c r="R147" s="160">
        <f>SUM(R20:R22)</f>
        <v>84400.7</v>
      </c>
      <c r="S147" s="160">
        <f>SUM(S20:S22)</f>
        <v>127170.5</v>
      </c>
      <c r="T147" s="160">
        <f>SUM(T20:T22)</f>
        <v>9285.199999999999</v>
      </c>
      <c r="U147" s="160">
        <f>SUM(U20:U22)</f>
        <v>11660.1</v>
      </c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163"/>
      <c r="BC147" s="163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</row>
    <row r="148" ht="14.25" customHeight="1">
      <c r="A148" s="79"/>
      <c r="B148" t="s" s="110">
        <v>226</v>
      </c>
      <c r="C148" s="160">
        <f>SUM(C23:C25)</f>
        <v>6392.299999999999</v>
      </c>
      <c r="D148" s="160">
        <f>SUM(D23:D25)</f>
        <v>4975.700000000001</v>
      </c>
      <c r="E148" s="160">
        <f>SUM(E23:E25)</f>
        <v>3172.6</v>
      </c>
      <c r="F148" s="160">
        <f>SUM(F23:F25)</f>
        <v>13342.9</v>
      </c>
      <c r="G148" s="160">
        <f>SUM(G23:G25)</f>
        <v>17012.4</v>
      </c>
      <c r="H148" s="160">
        <f>SUM(H23:H25)</f>
        <v>22939.7</v>
      </c>
      <c r="I148" s="160">
        <f>SUM(I23:I25)</f>
        <v>10033.2</v>
      </c>
      <c r="J148" s="160">
        <f>SUM(J23:J25)</f>
        <v>1663</v>
      </c>
      <c r="K148" s="162"/>
      <c r="L148" s="160">
        <f>SUM(L23:L25)</f>
        <v>46443.1</v>
      </c>
      <c r="M148" s="160">
        <f>SUM(M23:M25)</f>
        <v>307563.4</v>
      </c>
      <c r="N148" s="160">
        <f>SUM(N23:N25)</f>
        <v>83703</v>
      </c>
      <c r="O148" s="160">
        <f>SUM(O23:O25)</f>
        <v>170202.4</v>
      </c>
      <c r="P148" s="160">
        <f>SUM(P23:P25)</f>
        <v>26869.1</v>
      </c>
      <c r="Q148" s="160">
        <f>SUM(Q23:Q25)</f>
        <v>85598.2</v>
      </c>
      <c r="R148" s="160">
        <f>SUM(R23:R25)</f>
        <v>123442.6</v>
      </c>
      <c r="S148" s="160">
        <f>SUM(S23:S25)</f>
        <v>143545.6</v>
      </c>
      <c r="T148" s="160">
        <f>SUM(T23:T25)</f>
        <v>12683.9</v>
      </c>
      <c r="U148" s="160">
        <f>SUM(U23:U25)</f>
        <v>11426.2</v>
      </c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163"/>
      <c r="BC148" s="163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</row>
    <row r="149" ht="14.25" customHeight="1">
      <c r="A149" s="79"/>
      <c r="B149" t="s" s="110">
        <v>227</v>
      </c>
      <c r="C149" s="160">
        <f>SUM(C26:C28)</f>
        <v>3739.1</v>
      </c>
      <c r="D149" s="160">
        <f>SUM(D26:D28)</f>
        <v>3222.2</v>
      </c>
      <c r="E149" s="160">
        <f>SUM(E26:E28)</f>
        <v>1883.7</v>
      </c>
      <c r="F149" s="160">
        <f>SUM(F26:F28)</f>
        <v>9624.599999999999</v>
      </c>
      <c r="G149" s="160">
        <f>SUM(G26:G28)</f>
        <v>21292.9</v>
      </c>
      <c r="H149" s="160">
        <f>SUM(H26:H28)</f>
        <v>21856.5</v>
      </c>
      <c r="I149" s="160">
        <f>SUM(I26:I28)</f>
        <v>12203.5</v>
      </c>
      <c r="J149" s="160">
        <f>SUM(J26:J28)</f>
        <v>1069.2</v>
      </c>
      <c r="K149" s="162"/>
      <c r="L149" s="160">
        <f>SUM(L26:L28)</f>
        <v>49679.8</v>
      </c>
      <c r="M149" s="160">
        <f>SUM(M26:M28)</f>
        <v>195904.8</v>
      </c>
      <c r="N149" s="160">
        <f>SUM(N26:N28)</f>
        <v>30844.1</v>
      </c>
      <c r="O149" s="160">
        <f>SUM(O26:O28)</f>
        <v>112513.6</v>
      </c>
      <c r="P149" s="160">
        <f>SUM(P26:P28)</f>
        <v>20539.5</v>
      </c>
      <c r="Q149" s="160">
        <f>SUM(Q26:Q28)</f>
        <v>97149.799999999988</v>
      </c>
      <c r="R149" s="160">
        <f>SUM(R26:R28)</f>
        <v>45338</v>
      </c>
      <c r="S149" s="160">
        <f>SUM(S26:S28)</f>
        <v>133781.5</v>
      </c>
      <c r="T149" s="160">
        <f>SUM(T26:T28)</f>
        <v>14324.8</v>
      </c>
      <c r="U149" s="160">
        <f>SUM(U26:U28)</f>
        <v>10761.8</v>
      </c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163"/>
      <c r="BC149" s="163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</row>
    <row r="150" ht="14.25" customHeight="1">
      <c r="A150" s="79"/>
      <c r="B150" t="s" s="110">
        <v>228</v>
      </c>
      <c r="C150" s="160">
        <f>SUM(C29:C31)</f>
        <v>4123.9</v>
      </c>
      <c r="D150" s="160">
        <f>SUM(D29:D31)</f>
        <v>2118.1</v>
      </c>
      <c r="E150" s="160">
        <f>SUM(E29:E31)</f>
        <v>1781.4</v>
      </c>
      <c r="F150" s="160">
        <f>SUM(F29:F31)</f>
        <v>9163.700000000001</v>
      </c>
      <c r="G150" s="160">
        <f>SUM(G29:G31)</f>
        <v>16247.4</v>
      </c>
      <c r="H150" s="160">
        <f>SUM(H29:H31)</f>
        <v>26409.7</v>
      </c>
      <c r="I150" s="160">
        <f>SUM(I29:I31)</f>
        <v>7073.599999999999</v>
      </c>
      <c r="J150" s="160">
        <f>SUM(J29:J31)</f>
        <v>992.3</v>
      </c>
      <c r="K150" s="162"/>
      <c r="L150" s="160">
        <f>SUM(L29:L31)</f>
        <v>45588</v>
      </c>
      <c r="M150" s="160">
        <f>SUM(M29:M31)</f>
        <v>180818.2</v>
      </c>
      <c r="N150" s="160">
        <f>SUM(N29:N31)</f>
        <v>34279.4</v>
      </c>
      <c r="O150" s="160">
        <f>SUM(O29:O31)</f>
        <v>100192.4</v>
      </c>
      <c r="P150" s="160">
        <f>SUM(P29:P31)</f>
        <v>20989.2</v>
      </c>
      <c r="Q150" s="160">
        <f>SUM(Q29:Q31)</f>
        <v>82935.100000000006</v>
      </c>
      <c r="R150" s="160">
        <f>SUM(R29:R31)</f>
        <v>63741.899999999994</v>
      </c>
      <c r="S150" s="160">
        <f>SUM(S29:S31)</f>
        <v>146656.7</v>
      </c>
      <c r="T150" s="160">
        <f>SUM(T29:T31)</f>
        <v>10270.4</v>
      </c>
      <c r="U150" s="160">
        <f>SUM(U29:U31)</f>
        <v>10345.8</v>
      </c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163"/>
      <c r="BC150" s="163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</row>
    <row r="151" ht="14.25" customHeight="1">
      <c r="A151" s="79">
        <v>2006</v>
      </c>
      <c r="B151" t="s" s="110">
        <v>225</v>
      </c>
      <c r="C151" s="160">
        <f>SUM(C32:C34)</f>
        <v>2918.8</v>
      </c>
      <c r="D151" s="160">
        <f>SUM(D32:D34)</f>
        <v>3775.8</v>
      </c>
      <c r="E151" s="160">
        <f>SUM(E32:E34)</f>
        <v>1936.2</v>
      </c>
      <c r="F151" s="160">
        <f>SUM(F32:F34)</f>
        <v>10030.8</v>
      </c>
      <c r="G151" s="160">
        <f>SUM(G32:G34)</f>
        <v>25230.1</v>
      </c>
      <c r="H151" s="160">
        <f>SUM(H32:H34)</f>
        <v>20189.8</v>
      </c>
      <c r="I151" s="160">
        <f>SUM(I32:I34)</f>
        <v>6322</v>
      </c>
      <c r="J151" s="160">
        <f>SUM(J32:J34)</f>
        <v>1219.2</v>
      </c>
      <c r="K151" s="162"/>
      <c r="L151" s="160">
        <f>SUM(L32:L34)</f>
        <v>47134.3</v>
      </c>
      <c r="M151" s="160">
        <f>SUM(M32:M34)</f>
        <v>205311.3</v>
      </c>
      <c r="N151" s="160">
        <f>SUM(N32:N34)</f>
        <v>39242.8</v>
      </c>
      <c r="O151" s="160">
        <f>SUM(O32:O34)</f>
        <v>109906.6</v>
      </c>
      <c r="P151" s="160">
        <f>SUM(P32:P34)</f>
        <v>19891.7</v>
      </c>
      <c r="Q151" s="160">
        <f>SUM(Q32:Q34)</f>
        <v>90285</v>
      </c>
      <c r="R151" s="160">
        <f>SUM(R32:R34)</f>
        <v>67464.900000000009</v>
      </c>
      <c r="S151" s="160">
        <f>SUM(S32:S34)</f>
        <v>128770</v>
      </c>
      <c r="T151" s="160">
        <f>SUM(T32:T34)</f>
        <v>7409.6</v>
      </c>
      <c r="U151" s="160">
        <f>SUM(U32:U34)</f>
        <v>10774.1</v>
      </c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163"/>
      <c r="BC151" s="163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</row>
    <row r="152" ht="14.25" customHeight="1">
      <c r="A152" s="79"/>
      <c r="B152" t="s" s="110">
        <v>226</v>
      </c>
      <c r="C152" s="160">
        <f>SUM(C35:C37)</f>
        <v>7324.700000000001</v>
      </c>
      <c r="D152" s="160">
        <f>SUM(D35:D37)</f>
        <v>4289.1</v>
      </c>
      <c r="E152" s="160">
        <f>SUM(E35:E37)</f>
        <v>2225</v>
      </c>
      <c r="F152" s="160">
        <f>SUM(F35:F37)</f>
        <v>16047.4</v>
      </c>
      <c r="G152" s="160">
        <f>SUM(G35:G37)</f>
        <v>21770.3</v>
      </c>
      <c r="H152" s="160">
        <f>SUM(H35:H37)</f>
        <v>24905.2</v>
      </c>
      <c r="I152" s="160">
        <f>SUM(I35:I37)</f>
        <v>9716.4</v>
      </c>
      <c r="J152" s="160">
        <f>SUM(J35:J37)</f>
        <v>906</v>
      </c>
      <c r="K152" s="162"/>
      <c r="L152" s="160">
        <f>SUM(L35:L37)</f>
        <v>48337.7</v>
      </c>
      <c r="M152" s="160">
        <f>SUM(M35:M37)</f>
        <v>209411.8</v>
      </c>
      <c r="N152" s="160">
        <f>SUM(N35:N37)</f>
        <v>25035.3</v>
      </c>
      <c r="O152" s="160">
        <f>SUM(O35:O37)</f>
        <v>134737.5</v>
      </c>
      <c r="P152" s="160">
        <f>SUM(P35:P37)</f>
        <v>24047.1</v>
      </c>
      <c r="Q152" s="160">
        <f>SUM(Q35:Q37)</f>
        <v>88973</v>
      </c>
      <c r="R152" s="160">
        <f>SUM(R35:R37)</f>
        <v>67490.600000000006</v>
      </c>
      <c r="S152" s="160">
        <f>SUM(S35:S37)</f>
        <v>143449.2</v>
      </c>
      <c r="T152" s="160">
        <f>SUM(T35:T37)</f>
        <v>9717.700000000001</v>
      </c>
      <c r="U152" s="160">
        <f>SUM(U35:U37)</f>
        <v>10095.8</v>
      </c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163"/>
      <c r="BC152" s="163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</row>
    <row r="153" ht="14.25" customHeight="1">
      <c r="A153" s="79"/>
      <c r="B153" t="s" s="110">
        <v>227</v>
      </c>
      <c r="C153" s="160">
        <f>SUM(C38:C40)</f>
        <v>2695.7</v>
      </c>
      <c r="D153" s="160">
        <f>SUM(D38:D40)</f>
        <v>8000.6</v>
      </c>
      <c r="E153" s="160">
        <f>SUM(E38:E40)</f>
        <v>2296.1</v>
      </c>
      <c r="F153" s="160">
        <f>SUM(F38:F40)</f>
        <v>13120.4</v>
      </c>
      <c r="G153" s="160">
        <f>SUM(G38:G40)</f>
        <v>23630.1</v>
      </c>
      <c r="H153" s="160">
        <f>SUM(H38:H40)</f>
        <v>25074.4</v>
      </c>
      <c r="I153" s="160">
        <f>SUM(I38:I40)</f>
        <v>14641.1</v>
      </c>
      <c r="J153" s="160">
        <f>SUM(J38:J40)</f>
        <v>1457.3</v>
      </c>
      <c r="K153" s="162"/>
      <c r="L153" s="160">
        <f>SUM(L38:L40)</f>
        <v>53449.900000000009</v>
      </c>
      <c r="M153" s="160">
        <f>SUM(M38:M40)</f>
        <v>158467.2</v>
      </c>
      <c r="N153" s="160">
        <f>SUM(N38:N40)</f>
        <v>9710.299999999999</v>
      </c>
      <c r="O153" s="160">
        <f>SUM(O38:O40)</f>
        <v>95911.7</v>
      </c>
      <c r="P153" s="160">
        <f>SUM(P38:P40)</f>
        <v>23044.9</v>
      </c>
      <c r="Q153" s="160">
        <f>SUM(Q38:Q40)</f>
        <v>88000.100000000006</v>
      </c>
      <c r="R153" s="160">
        <f>SUM(R38:R40)</f>
        <v>48245.3</v>
      </c>
      <c r="S153" s="160">
        <f>SUM(S38:S40)</f>
        <v>144249.2</v>
      </c>
      <c r="T153" s="160">
        <f>SUM(T38:T40)</f>
        <v>8432.200000000001</v>
      </c>
      <c r="U153" s="160">
        <f>SUM(U38:U40)</f>
        <v>11931.9</v>
      </c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163"/>
      <c r="BC153" s="163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</row>
    <row r="154" ht="14.25" customHeight="1">
      <c r="A154" s="79"/>
      <c r="B154" t="s" s="110">
        <v>228</v>
      </c>
      <c r="C154" s="160">
        <f>SUM(C41:C43)</f>
        <v>1762.1</v>
      </c>
      <c r="D154" s="160">
        <f>SUM(D41:D43)</f>
        <v>8344.700000000001</v>
      </c>
      <c r="E154" s="160">
        <f>SUM(E41:E43)</f>
        <v>2134.6</v>
      </c>
      <c r="F154" s="160">
        <f>SUM(F41:F43)</f>
        <v>9122.299999999999</v>
      </c>
      <c r="G154" s="160">
        <f>SUM(G41:G43)</f>
        <v>19766</v>
      </c>
      <c r="H154" s="160">
        <f>SUM(H41:H43)</f>
        <v>30486.6</v>
      </c>
      <c r="I154" s="160">
        <f>SUM(I41:I43)</f>
        <v>9062.9</v>
      </c>
      <c r="J154" s="160">
        <f>SUM(J41:J43)</f>
        <v>1717.1</v>
      </c>
      <c r="K154" s="162"/>
      <c r="L154" s="160">
        <f>SUM(L41:L43)</f>
        <v>53277.2</v>
      </c>
      <c r="M154" s="160">
        <f>SUM(M41:M43)</f>
        <v>157853.7</v>
      </c>
      <c r="N154" s="160">
        <f>SUM(N41:N43)</f>
        <v>10686.7</v>
      </c>
      <c r="O154" s="160">
        <f>SUM(O41:O43)</f>
        <v>93197.899999999994</v>
      </c>
      <c r="P154" s="160">
        <f>SUM(P41:P43)</f>
        <v>24545.7</v>
      </c>
      <c r="Q154" s="160">
        <f>SUM(Q41:Q43)</f>
        <v>91144.2</v>
      </c>
      <c r="R154" s="160">
        <f>SUM(R41:R43)</f>
        <v>58108.3</v>
      </c>
      <c r="S154" s="160">
        <f>SUM(S41:S43)</f>
        <v>170112.5</v>
      </c>
      <c r="T154" s="160">
        <f>SUM(T41:T43)</f>
        <v>5956.4</v>
      </c>
      <c r="U154" s="160">
        <f>SUM(U41:U43)</f>
        <v>10766.3</v>
      </c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163"/>
      <c r="BC154" s="163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</row>
    <row r="155" ht="14.25" customHeight="1">
      <c r="A155" s="79">
        <v>2007</v>
      </c>
      <c r="B155" t="s" s="110">
        <v>225</v>
      </c>
      <c r="C155" s="160">
        <f>SUM(C44:C46)</f>
        <v>3671.8</v>
      </c>
      <c r="D155" s="160">
        <f>SUM(D44:D46)</f>
        <v>5331.9</v>
      </c>
      <c r="E155" s="160">
        <f>SUM(E44:E46)</f>
        <v>2407.2</v>
      </c>
      <c r="F155" s="160">
        <f>SUM(F44:F46)</f>
        <v>13537.8</v>
      </c>
      <c r="G155" s="160">
        <f>SUM(G44:G46)</f>
        <v>27023.4</v>
      </c>
      <c r="H155" s="160">
        <f>SUM(H44:H46)</f>
        <v>21618.6</v>
      </c>
      <c r="I155" s="160">
        <f>SUM(I44:I46)</f>
        <v>8809.099999999999</v>
      </c>
      <c r="J155" s="160">
        <f>SUM(J44:J46)</f>
        <v>1490.6</v>
      </c>
      <c r="K155" s="162"/>
      <c r="L155" s="160">
        <f>SUM(L44:L46)</f>
        <v>53889.3</v>
      </c>
      <c r="M155" s="160">
        <f>SUM(M44:M46)</f>
        <v>196339.2</v>
      </c>
      <c r="N155" s="160">
        <f>SUM(N44:N46)</f>
        <v>29599.5</v>
      </c>
      <c r="O155" s="160">
        <f>SUM(O44:O46)</f>
        <v>106201.4</v>
      </c>
      <c r="P155" s="160">
        <f>SUM(P44:P46)</f>
        <v>26463.3</v>
      </c>
      <c r="Q155" s="160">
        <f>SUM(Q44:Q46)</f>
        <v>96315</v>
      </c>
      <c r="R155" s="160">
        <f>SUM(R44:R46)</f>
        <v>71720.5</v>
      </c>
      <c r="S155" s="160">
        <f>SUM(S44:S46)</f>
        <v>145547</v>
      </c>
      <c r="T155" s="160">
        <f>SUM(T44:T46)</f>
        <v>5346</v>
      </c>
      <c r="U155" s="160">
        <f>SUM(U44:U46)</f>
        <v>9748.799999999999</v>
      </c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163"/>
      <c r="BC155" s="163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</row>
    <row r="156" ht="14.25" customHeight="1">
      <c r="A156" s="79"/>
      <c r="B156" t="s" s="110">
        <v>226</v>
      </c>
      <c r="C156" s="160">
        <f>SUM(C47:C49)</f>
        <v>4370.200000000001</v>
      </c>
      <c r="D156" s="160">
        <f>SUM(D47:D49)</f>
        <v>4269.6</v>
      </c>
      <c r="E156" s="160">
        <f>SUM(E47:E49)</f>
        <v>4253.400000000001</v>
      </c>
      <c r="F156" s="160">
        <f>SUM(F47:F49)</f>
        <v>19302.6</v>
      </c>
      <c r="G156" s="160">
        <f>SUM(G47:G49)</f>
        <v>15287.1</v>
      </c>
      <c r="H156" s="160">
        <f>SUM(H47:H49)</f>
        <v>25612.7</v>
      </c>
      <c r="I156" s="160">
        <f>SUM(I47:I49)</f>
        <v>10741.7</v>
      </c>
      <c r="J156" s="160">
        <f>SUM(J47:J49)</f>
        <v>1786.9</v>
      </c>
      <c r="K156" s="162"/>
      <c r="L156" s="160">
        <f>SUM(L47:L49)</f>
        <v>56052.5</v>
      </c>
      <c r="M156" s="160">
        <f>SUM(M47:M49)</f>
        <v>241775.1</v>
      </c>
      <c r="N156" s="160">
        <f>SUM(N47:N49)</f>
        <v>78477.100000000006</v>
      </c>
      <c r="O156" s="160">
        <f>SUM(O47:O49)</f>
        <v>105296.7</v>
      </c>
      <c r="P156" s="160">
        <f>SUM(P47:P49)</f>
        <v>31416.6</v>
      </c>
      <c r="Q156" s="160">
        <f>SUM(Q47:Q49)</f>
        <v>106599.7</v>
      </c>
      <c r="R156" s="160">
        <f>SUM(R47:R49)</f>
        <v>82350.299999999988</v>
      </c>
      <c r="S156" s="160">
        <f>SUM(S47:S49)</f>
        <v>153093.8</v>
      </c>
      <c r="T156" s="160">
        <f>SUM(T47:T49)</f>
        <v>7056</v>
      </c>
      <c r="U156" s="160">
        <f>SUM(U47:U49)</f>
        <v>10140.6</v>
      </c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163"/>
      <c r="BC156" s="163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</row>
    <row r="157" ht="14.25" customHeight="1">
      <c r="A157" s="79"/>
      <c r="B157" t="s" s="110">
        <v>227</v>
      </c>
      <c r="C157" s="160">
        <f>SUM(C50:C52)</f>
        <v>5311.6</v>
      </c>
      <c r="D157" s="160">
        <f>SUM(D50:D52)</f>
        <v>2061.9</v>
      </c>
      <c r="E157" s="160">
        <f>SUM(E50:E52)</f>
        <v>2254</v>
      </c>
      <c r="F157" s="160">
        <f>SUM(F50:F52)</f>
        <v>14520.3</v>
      </c>
      <c r="G157" s="160">
        <f>SUM(G50:G52)</f>
        <v>14844.1</v>
      </c>
      <c r="H157" s="160">
        <f>SUM(H50:H52)</f>
        <v>20946.5</v>
      </c>
      <c r="I157" s="160">
        <f>SUM(I50:I52)</f>
        <v>9371.6</v>
      </c>
      <c r="J157" s="160">
        <f>SUM(J50:J52)</f>
        <v>1306.7</v>
      </c>
      <c r="K157" s="162"/>
      <c r="L157" s="160">
        <f>SUM(L50:L52)</f>
        <v>55210.3</v>
      </c>
      <c r="M157" s="160">
        <f>SUM(M50:M52)</f>
        <v>203833.1</v>
      </c>
      <c r="N157" s="160">
        <f>SUM(N50:N52)</f>
        <v>61792.2</v>
      </c>
      <c r="O157" s="160">
        <f>SUM(O50:O52)</f>
        <v>84209.2</v>
      </c>
      <c r="P157" s="160">
        <f>SUM(P50:P52)</f>
        <v>30428</v>
      </c>
      <c r="Q157" s="160">
        <f>SUM(Q50:Q52)</f>
        <v>98379.899999999994</v>
      </c>
      <c r="R157" s="160">
        <f>SUM(R50:R52)</f>
        <v>31389.7</v>
      </c>
      <c r="S157" s="160">
        <f>SUM(S50:S52)</f>
        <v>147389.7</v>
      </c>
      <c r="T157" s="160">
        <f>SUM(T50:T52)</f>
        <v>6026.4</v>
      </c>
      <c r="U157" s="160">
        <f>SUM(U50:U52)</f>
        <v>9823.9</v>
      </c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163"/>
      <c r="BC157" s="163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</row>
    <row r="158" ht="14.25" customHeight="1">
      <c r="A158" s="79"/>
      <c r="B158" t="s" s="110">
        <v>228</v>
      </c>
      <c r="C158" s="160">
        <f>SUM(C53:C55)</f>
        <v>5899.3</v>
      </c>
      <c r="D158" s="160">
        <f>SUM(D53:D55)</f>
        <v>1700.5</v>
      </c>
      <c r="E158" s="160">
        <f>SUM(E53:E55)</f>
        <v>2358</v>
      </c>
      <c r="F158" s="160">
        <f>SUM(F53:F55)</f>
        <v>17723.7</v>
      </c>
      <c r="G158" s="160">
        <f>SUM(G53:G55)</f>
        <v>34329.2</v>
      </c>
      <c r="H158" s="160">
        <f>SUM(H53:H55)</f>
        <v>26114.9</v>
      </c>
      <c r="I158" s="160">
        <f>SUM(I53:I55)</f>
        <v>7638.900000000001</v>
      </c>
      <c r="J158" s="160">
        <f>SUM(J53:J55)</f>
        <v>1563.8</v>
      </c>
      <c r="K158" s="162"/>
      <c r="L158" s="160">
        <f>SUM(L53:L55)</f>
        <v>57861.5</v>
      </c>
      <c r="M158" s="160">
        <f>SUM(M53:M55)</f>
        <v>156525.7</v>
      </c>
      <c r="N158" s="160">
        <f>SUM(N53:N55)</f>
        <v>32991.2</v>
      </c>
      <c r="O158" s="160">
        <f>SUM(O53:O55)</f>
        <v>70074.399999999994</v>
      </c>
      <c r="P158" s="160">
        <f>SUM(P53:P55)</f>
        <v>27003.4</v>
      </c>
      <c r="Q158" s="160">
        <f>SUM(Q53:Q55)</f>
        <v>97362.700000000012</v>
      </c>
      <c r="R158" s="160">
        <f>SUM(R53:R55)</f>
        <v>26855.5</v>
      </c>
      <c r="S158" s="160">
        <f>SUM(S53:S55)</f>
        <v>149530.8</v>
      </c>
      <c r="T158" s="160">
        <f>SUM(T53:T55)</f>
        <v>5238.6</v>
      </c>
      <c r="U158" s="160">
        <f>SUM(U53:U55)</f>
        <v>9414</v>
      </c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163"/>
      <c r="BC158" s="163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</row>
    <row r="159" ht="14.25" customHeight="1">
      <c r="A159" s="79">
        <v>2008</v>
      </c>
      <c r="B159" t="s" s="110">
        <v>225</v>
      </c>
      <c r="C159" s="160">
        <f>SUM(C56:C58)</f>
        <v>5268.1</v>
      </c>
      <c r="D159" s="160">
        <f>SUM(D56:D58)</f>
        <v>4140.3</v>
      </c>
      <c r="E159" s="160">
        <f>SUM(E56:E58)</f>
        <v>2598.6</v>
      </c>
      <c r="F159" s="160">
        <f>SUM(F56:F58)</f>
        <v>16921.5</v>
      </c>
      <c r="G159" s="160">
        <f>SUM(G56:G58)</f>
        <v>15500.8</v>
      </c>
      <c r="H159" s="160">
        <f>SUM(H56:H58)</f>
        <v>21932.8</v>
      </c>
      <c r="I159" s="160">
        <f>SUM(I56:I58)</f>
        <v>7026</v>
      </c>
      <c r="J159" s="160">
        <f>SUM(J56:J58)</f>
        <v>1585.4</v>
      </c>
      <c r="K159" s="79"/>
      <c r="L159" s="160">
        <f>SUM(L56:L58)</f>
        <v>54562</v>
      </c>
      <c r="M159" s="160">
        <f>SUM(M56:M58)</f>
        <v>203768.9</v>
      </c>
      <c r="N159" s="160">
        <f>SUM(N56:N58)</f>
        <v>48201.3</v>
      </c>
      <c r="O159" s="160">
        <f>SUM(O56:O58)</f>
        <v>100427.2</v>
      </c>
      <c r="P159" s="160">
        <f>SUM(P56:P58)</f>
        <v>29162.7</v>
      </c>
      <c r="Q159" s="160">
        <f>SUM(Q56:Q58)</f>
        <v>89581</v>
      </c>
      <c r="R159" s="160">
        <f>SUM(R56:R58)</f>
        <v>33717.5</v>
      </c>
      <c r="S159" s="160">
        <f>SUM(S56:S58)</f>
        <v>132807.7</v>
      </c>
      <c r="T159" s="160">
        <f>SUM(T56:T58)</f>
        <v>4459.299999999999</v>
      </c>
      <c r="U159" s="160">
        <f>SUM(U56:U58)</f>
        <v>9654.6</v>
      </c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163"/>
      <c r="BC159" s="163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</row>
    <row r="160" ht="14.25" customHeight="1">
      <c r="A160" s="79"/>
      <c r="B160" t="s" s="110">
        <v>226</v>
      </c>
      <c r="C160" s="160">
        <f>SUM(C59:C61)</f>
        <v>5951.299999999999</v>
      </c>
      <c r="D160" s="160">
        <f>SUM(D59:D61)</f>
        <v>7222</v>
      </c>
      <c r="E160" s="160">
        <f>SUM(E59:E61)</f>
        <v>3380.9</v>
      </c>
      <c r="F160" s="160">
        <f>SUM(F59:F61)</f>
        <v>22059.8</v>
      </c>
      <c r="G160" s="160">
        <f>SUM(G59:G61)</f>
        <v>22981.4</v>
      </c>
      <c r="H160" s="160">
        <f>SUM(H59:H61)</f>
        <v>20774.7</v>
      </c>
      <c r="I160" s="160">
        <f>SUM(I59:I61)</f>
        <v>7869.799999999999</v>
      </c>
      <c r="J160" s="160">
        <f>SUM(J59:J61)</f>
        <v>1731.7</v>
      </c>
      <c r="K160" s="79"/>
      <c r="L160" s="160">
        <f>SUM(L59:L61)</f>
        <v>57228.5</v>
      </c>
      <c r="M160" s="160">
        <f>SUM(M59:M61)</f>
        <v>261620.3</v>
      </c>
      <c r="N160" s="160">
        <f>SUM(N59:N61)</f>
        <v>53184.7</v>
      </c>
      <c r="O160" s="160">
        <f>SUM(O59:O61)</f>
        <v>151950.9</v>
      </c>
      <c r="P160" s="160">
        <f>SUM(P59:P61)</f>
        <v>27125.6</v>
      </c>
      <c r="Q160" s="160">
        <f>SUM(Q59:Q61)</f>
        <v>99803</v>
      </c>
      <c r="R160" s="160">
        <f>SUM(R59:R61)</f>
        <v>43605.7</v>
      </c>
      <c r="S160" s="160">
        <f>SUM(S59:S61)</f>
        <v>137230.9</v>
      </c>
      <c r="T160" s="160">
        <f>SUM(T59:T61)</f>
        <v>8073</v>
      </c>
      <c r="U160" s="160">
        <f>SUM(U59:U61)</f>
        <v>10182.7</v>
      </c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163"/>
      <c r="BC160" s="163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</row>
    <row r="161" ht="14.25" customHeight="1">
      <c r="A161" s="79"/>
      <c r="B161" t="s" s="110">
        <v>227</v>
      </c>
      <c r="C161" s="160">
        <f>SUM(C62:C64)</f>
        <v>9322.5</v>
      </c>
      <c r="D161" s="160">
        <f>SUM(D62:D64)</f>
        <v>3047.2</v>
      </c>
      <c r="E161" s="160">
        <f>SUM(E62:E64)</f>
        <v>2484.3</v>
      </c>
      <c r="F161" s="160">
        <f>SUM(F62:F64)</f>
        <v>19936.8</v>
      </c>
      <c r="G161" s="160">
        <f>SUM(G62:G64)</f>
        <v>12450.9</v>
      </c>
      <c r="H161" s="160">
        <f>SUM(H62:H64)</f>
        <v>16679.6</v>
      </c>
      <c r="I161" s="160">
        <f>SUM(I62:I64)</f>
        <v>8614.799999999999</v>
      </c>
      <c r="J161" s="160">
        <f>SUM(J62:J64)</f>
        <v>1743.4</v>
      </c>
      <c r="K161" s="79"/>
      <c r="L161" s="160">
        <f>SUM(L62:L64)</f>
        <v>59222.3</v>
      </c>
      <c r="M161" s="160">
        <f>SUM(M62:M64)</f>
        <v>222051.7</v>
      </c>
      <c r="N161" s="160">
        <f>SUM(N62:N64)</f>
        <v>41870.3</v>
      </c>
      <c r="O161" s="160">
        <f>SUM(O62:O64)</f>
        <v>120328</v>
      </c>
      <c r="P161" s="160">
        <f>SUM(P62:P64)</f>
        <v>25449.6</v>
      </c>
      <c r="Q161" s="160">
        <f>SUM(Q62:Q64)</f>
        <v>99109.100000000006</v>
      </c>
      <c r="R161" s="160">
        <f>SUM(R62:R64)</f>
        <v>34294.3</v>
      </c>
      <c r="S161" s="160">
        <f>SUM(S62:S64)</f>
        <v>142647.7</v>
      </c>
      <c r="T161" s="160">
        <f>SUM(T62:T64)</f>
        <v>8586.5</v>
      </c>
      <c r="U161" s="160">
        <f>SUM(U62:U64)</f>
        <v>11027.3</v>
      </c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163"/>
      <c r="BC161" s="163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</row>
    <row r="162" ht="14.25" customHeight="1">
      <c r="A162" s="79"/>
      <c r="B162" t="s" s="110">
        <v>228</v>
      </c>
      <c r="C162" s="160">
        <f>SUM(C65:C67)</f>
        <v>9699.700000000001</v>
      </c>
      <c r="D162" s="160">
        <f>SUM(D65:D67)</f>
        <v>2381</v>
      </c>
      <c r="E162" s="160">
        <f>SUM(E65:E67)</f>
        <v>2060.1</v>
      </c>
      <c r="F162" s="160">
        <f>SUM(F65:F67)</f>
        <v>17367.5</v>
      </c>
      <c r="G162" s="160">
        <f>SUM(G65:G67)</f>
        <v>12761.8</v>
      </c>
      <c r="H162" s="160">
        <f>SUM(H65:H67)</f>
        <v>25074</v>
      </c>
      <c r="I162" s="160">
        <f>SUM(I65:I67)</f>
        <v>4616.1</v>
      </c>
      <c r="J162" s="160">
        <f>SUM(J65:J67)</f>
        <v>1325.2</v>
      </c>
      <c r="K162" s="79"/>
      <c r="L162" s="160">
        <f>SUM(L65:L67)</f>
        <v>53470.3</v>
      </c>
      <c r="M162" s="160">
        <f>SUM(M65:M67)</f>
        <v>201552.4</v>
      </c>
      <c r="N162" s="160">
        <f>SUM(N65:N67)</f>
        <v>35815.9</v>
      </c>
      <c r="O162" s="160">
        <f>SUM(O65:O67)</f>
        <v>108990.4</v>
      </c>
      <c r="P162" s="160">
        <f>SUM(P65:P67)</f>
        <v>24500.9</v>
      </c>
      <c r="Q162" s="160">
        <f>SUM(Q65:Q67)</f>
        <v>88392</v>
      </c>
      <c r="R162" s="160">
        <f>SUM(R65:R67)</f>
        <v>42601.7</v>
      </c>
      <c r="S162" s="160">
        <f>SUM(S65:S67)</f>
        <v>141889.9</v>
      </c>
      <c r="T162" s="160">
        <f>SUM(T65:T67)</f>
        <v>5687.2</v>
      </c>
      <c r="U162" s="160">
        <f>SUM(U65:U67)</f>
        <v>7806.7</v>
      </c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163"/>
      <c r="BC162" s="163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</row>
    <row r="163" ht="14.25" customHeight="1">
      <c r="A163" s="79">
        <v>2009</v>
      </c>
      <c r="B163" t="s" s="110">
        <v>225</v>
      </c>
      <c r="C163" s="160">
        <f>SUM(C68:C70)</f>
        <v>7349.1</v>
      </c>
      <c r="D163" s="160">
        <f>SUM(D68:D70)</f>
        <v>5381.7</v>
      </c>
      <c r="E163" s="160">
        <f>SUM(E68:E70)</f>
        <v>2727.6</v>
      </c>
      <c r="F163" s="160">
        <f>SUM(F68:F70)</f>
        <v>15122</v>
      </c>
      <c r="G163" s="160">
        <f>SUM(G68:G70)</f>
        <v>6708.6</v>
      </c>
      <c r="H163" s="160">
        <f>SUM(H68:H70)</f>
        <v>16833.1</v>
      </c>
      <c r="I163" s="160">
        <f>SUM(I68:I70)</f>
        <v>5821.6</v>
      </c>
      <c r="J163" s="160">
        <f>SUM(J68:J70)</f>
        <v>1683.6</v>
      </c>
      <c r="K163" s="79"/>
      <c r="L163" s="160">
        <f>SUM(L68:L70)</f>
        <v>53232.6</v>
      </c>
      <c r="M163" s="160">
        <f>SUM(M68:M70)</f>
        <v>218240.5</v>
      </c>
      <c r="N163" s="160">
        <f>SUM(N68:N70)</f>
        <v>45445.5</v>
      </c>
      <c r="O163" s="160">
        <f>SUM(O68:O70)</f>
        <v>113320.2</v>
      </c>
      <c r="P163" s="160">
        <f>SUM(P68:P70)</f>
        <v>22392.6</v>
      </c>
      <c r="Q163" s="160">
        <f>SUM(Q68:Q70)</f>
        <v>88442.899999999994</v>
      </c>
      <c r="R163" s="160">
        <f>SUM(R68:R70)</f>
        <v>32682.9</v>
      </c>
      <c r="S163" s="160">
        <f>SUM(S68:S70)</f>
        <v>122137.9</v>
      </c>
      <c r="T163" s="160">
        <f>SUM(T68:T70)</f>
        <v>5342.4</v>
      </c>
      <c r="U163" s="160">
        <f>SUM(U68:U70)</f>
        <v>8775.4</v>
      </c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163"/>
      <c r="BC163" s="163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</row>
    <row r="164" ht="14.25" customHeight="1">
      <c r="A164" s="79"/>
      <c r="B164" t="s" s="110">
        <v>226</v>
      </c>
      <c r="C164" s="160">
        <f>SUM(C71:C73)</f>
        <v>8501.9</v>
      </c>
      <c r="D164" s="160">
        <f>SUM(D71:D73)</f>
        <v>5410</v>
      </c>
      <c r="E164" s="160">
        <f>SUM(E71:E73)</f>
        <v>2676.5</v>
      </c>
      <c r="F164" s="160">
        <f>SUM(F71:F73)</f>
        <v>21813.5</v>
      </c>
      <c r="G164" s="160">
        <f>SUM(G71:G73)</f>
        <v>5482.400000000001</v>
      </c>
      <c r="H164" s="160">
        <f>SUM(H71:H73)</f>
        <v>23829.2</v>
      </c>
      <c r="I164" s="160">
        <f>SUM(I71:I73)</f>
        <v>8040.6</v>
      </c>
      <c r="J164" s="160">
        <f>SUM(J71:J73)</f>
        <v>1490.7</v>
      </c>
      <c r="K164" s="79"/>
      <c r="L164" s="160">
        <f>SUM(L71:L73)</f>
        <v>53063.7</v>
      </c>
      <c r="M164" s="160">
        <f>SUM(M71:M73)</f>
        <v>248675.7</v>
      </c>
      <c r="N164" s="160">
        <f>SUM(N71:N73)</f>
        <v>54093</v>
      </c>
      <c r="O164" s="160">
        <f>SUM(O71:O73)</f>
        <v>131438</v>
      </c>
      <c r="P164" s="160">
        <f>SUM(P71:P73)</f>
        <v>25918.2</v>
      </c>
      <c r="Q164" s="160">
        <f>SUM(Q71:Q73)</f>
        <v>125641.1</v>
      </c>
      <c r="R164" s="160">
        <f>SUM(R71:R73)</f>
        <v>43213.3</v>
      </c>
      <c r="S164" s="160">
        <f>SUM(S71:S73)</f>
        <v>141475</v>
      </c>
      <c r="T164" s="160">
        <f>SUM(T71:T73)</f>
        <v>7234.4</v>
      </c>
      <c r="U164" s="160">
        <f>SUM(U71:U73)</f>
        <v>8241.200000000001</v>
      </c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163"/>
      <c r="BC164" s="163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</row>
    <row r="165" ht="14.25" customHeight="1">
      <c r="A165" s="79"/>
      <c r="B165" t="s" s="110">
        <v>227</v>
      </c>
      <c r="C165" s="160">
        <f>SUM(C74:C76)</f>
        <v>8894.4</v>
      </c>
      <c r="D165" s="160">
        <f>SUM(D74:D76)</f>
        <v>2178.3</v>
      </c>
      <c r="E165" s="160">
        <f>SUM(E74:E76)</f>
        <v>1906.8</v>
      </c>
      <c r="F165" s="160">
        <f>SUM(F74:F76)</f>
        <v>14621.2</v>
      </c>
      <c r="G165" s="160">
        <f>SUM(G74:G76)</f>
        <v>22356.3</v>
      </c>
      <c r="H165" s="160">
        <f>SUM(H74:H76)</f>
        <v>18359.2</v>
      </c>
      <c r="I165" s="160">
        <f>SUM(I74:I76)</f>
        <v>9983.799999999999</v>
      </c>
      <c r="J165" s="160">
        <f>SUM(J74:J76)</f>
        <v>1637.2</v>
      </c>
      <c r="K165" s="79"/>
      <c r="L165" s="160">
        <f>SUM(L74:L76)</f>
        <v>62980.3</v>
      </c>
      <c r="M165" s="160">
        <f>SUM(M74:M76)</f>
        <v>222606.8</v>
      </c>
      <c r="N165" s="160">
        <f>SUM(N74:N76)</f>
        <v>57061.9</v>
      </c>
      <c r="O165" s="160">
        <f>SUM(O74:O76)</f>
        <v>113348.6</v>
      </c>
      <c r="P165" s="160">
        <f>SUM(P74:P76)</f>
        <v>28182.1</v>
      </c>
      <c r="Q165" s="160">
        <f>SUM(Q74:Q76)</f>
        <v>123709.8</v>
      </c>
      <c r="R165" s="160">
        <f>SUM(R74:R76)</f>
        <v>40283.3</v>
      </c>
      <c r="S165" s="160">
        <f>SUM(S74:S76)</f>
        <v>156091.1</v>
      </c>
      <c r="T165" s="160">
        <f>SUM(T74:T76)</f>
        <v>7679.3</v>
      </c>
      <c r="U165" s="160">
        <f>SUM(U74:U76)</f>
        <v>10846.4</v>
      </c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163"/>
      <c r="BC165" s="163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</row>
    <row r="166" ht="14.25" customHeight="1">
      <c r="A166" s="79"/>
      <c r="B166" t="s" s="110">
        <v>228</v>
      </c>
      <c r="C166" s="160">
        <f>SUM(C77:C79)</f>
        <v>8927.200000000001</v>
      </c>
      <c r="D166" s="160">
        <f>SUM(D77:D79)</f>
        <v>1994.8</v>
      </c>
      <c r="E166" s="160">
        <f>SUM(E77:E79)</f>
        <v>1801.4</v>
      </c>
      <c r="F166" s="160">
        <f>SUM(F77:F79)</f>
        <v>13779.6</v>
      </c>
      <c r="G166" s="160">
        <f>SUM(G77:G79)</f>
        <v>27611.9</v>
      </c>
      <c r="H166" s="160">
        <f>SUM(H77:H79)</f>
        <v>24655.3</v>
      </c>
      <c r="I166" s="160">
        <f>SUM(I77:I79)</f>
        <v>6207.6</v>
      </c>
      <c r="J166" s="160">
        <f>SUM(J77:J79)</f>
        <v>1515.3</v>
      </c>
      <c r="K166" s="79"/>
      <c r="L166" s="160">
        <f>SUM(L77:L79)</f>
        <v>61439.600000000006</v>
      </c>
      <c r="M166" s="160">
        <f>SUM(M77:M79)</f>
        <v>230538.2</v>
      </c>
      <c r="N166" s="160">
        <f>SUM(N77:N79)</f>
        <v>74322</v>
      </c>
      <c r="O166" s="160">
        <f>SUM(O77:O79)</f>
        <v>97397</v>
      </c>
      <c r="P166" s="160">
        <f>SUM(P77:P79)</f>
        <v>26939.1</v>
      </c>
      <c r="Q166" s="160">
        <f>SUM(Q77:Q79)</f>
        <v>112093.9</v>
      </c>
      <c r="R166" s="160">
        <f>SUM(R77:R79)</f>
        <v>33207.9</v>
      </c>
      <c r="S166" s="160">
        <f>SUM(S77:S79)</f>
        <v>158197.6</v>
      </c>
      <c r="T166" s="160">
        <f>SUM(T77:T79)</f>
        <v>6275.4</v>
      </c>
      <c r="U166" s="160">
        <f>SUM(U77:U79)</f>
        <v>10894.8</v>
      </c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163"/>
      <c r="BC166" s="163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</row>
    <row r="167" ht="14.25" customHeight="1">
      <c r="A167" s="79">
        <v>2010</v>
      </c>
      <c r="B167" t="s" s="110">
        <v>225</v>
      </c>
      <c r="C167" s="160">
        <f>SUM(C80:C82)</f>
        <v>8097.4</v>
      </c>
      <c r="D167" s="160">
        <f>SUM(D80:D82)</f>
        <v>1320.2</v>
      </c>
      <c r="E167" s="160">
        <f>SUM(E80:E82)</f>
        <v>2382</v>
      </c>
      <c r="F167" s="160">
        <f>SUM(F80:F82)</f>
        <v>15282.5</v>
      </c>
      <c r="G167" s="160">
        <f>SUM(G80:G82)</f>
        <v>7659.099999999999</v>
      </c>
      <c r="H167" s="160">
        <f>SUM(H80:H82)</f>
        <v>18349.6</v>
      </c>
      <c r="I167" s="160">
        <f>SUM(I80:I82)</f>
        <v>5369.7</v>
      </c>
      <c r="J167" s="160">
        <f>SUM(J80:J82)</f>
        <v>2071.6</v>
      </c>
      <c r="K167" s="79"/>
      <c r="L167" s="160">
        <f>SUM(L80:L82)</f>
        <v>70031.200000000012</v>
      </c>
      <c r="M167" s="160">
        <f>SUM(M80:M82)</f>
        <v>269555.4</v>
      </c>
      <c r="N167" s="160">
        <f>SUM(N80:N82)</f>
        <v>93566.799999999988</v>
      </c>
      <c r="O167" s="160">
        <f>SUM(O80:O82)</f>
        <v>116361</v>
      </c>
      <c r="P167" s="160">
        <f>SUM(P80:P82)</f>
        <v>28792.8</v>
      </c>
      <c r="Q167" s="160">
        <f>SUM(Q80:Q82)</f>
        <v>96024.600000000006</v>
      </c>
      <c r="R167" s="160">
        <f>SUM(R80:R82)</f>
        <v>38829.6</v>
      </c>
      <c r="S167" s="160">
        <f>SUM(S80:S82)</f>
        <v>147519.1</v>
      </c>
      <c r="T167" s="160">
        <f>SUM(T80:T82)</f>
        <v>6195.8</v>
      </c>
      <c r="U167" s="160">
        <f>SUM(U80:U82)</f>
        <v>6153.1</v>
      </c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163"/>
      <c r="BC167" s="163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</row>
    <row r="168" ht="14.25" customHeight="1">
      <c r="A168" s="79"/>
      <c r="B168" t="s" s="110">
        <v>226</v>
      </c>
      <c r="C168" s="160">
        <f>SUM(C83:C85)</f>
        <v>9233.200000000001</v>
      </c>
      <c r="D168" s="160">
        <f>SUM(D83:D85)</f>
        <v>4440.2</v>
      </c>
      <c r="E168" s="160">
        <f>SUM(E83:E85)</f>
        <v>2624.1</v>
      </c>
      <c r="F168" s="160">
        <f>SUM(F83:F85)</f>
        <v>22169.8</v>
      </c>
      <c r="G168" s="160">
        <f>SUM(G83:G85)</f>
        <v>11313.8</v>
      </c>
      <c r="H168" s="160">
        <f>SUM(H83:H85)</f>
        <v>19565.1</v>
      </c>
      <c r="I168" s="160">
        <f>SUM(I83:I85)</f>
        <v>4998.2</v>
      </c>
      <c r="J168" s="160">
        <f>SUM(J83:J85)</f>
        <v>1802.4</v>
      </c>
      <c r="K168" s="79"/>
      <c r="L168" s="160">
        <f>SUM(L83:L85)</f>
        <v>72721.200000000012</v>
      </c>
      <c r="M168" s="160">
        <f>SUM(M83:M85)</f>
        <v>269618.6</v>
      </c>
      <c r="N168" s="160">
        <f>SUM(N83:N85)</f>
        <v>89784.100000000006</v>
      </c>
      <c r="O168" s="160">
        <f>SUM(O83:O85)</f>
        <v>120366.1</v>
      </c>
      <c r="P168" s="160">
        <f>SUM(P83:P85)</f>
        <v>29757.7</v>
      </c>
      <c r="Q168" s="160">
        <f>SUM(Q83:Q85)</f>
        <v>115133.7</v>
      </c>
      <c r="R168" s="160">
        <f>SUM(R83:R85)</f>
        <v>38651.1</v>
      </c>
      <c r="S168" s="160">
        <f>SUM(S83:S85)</f>
        <v>172590</v>
      </c>
      <c r="T168" s="160">
        <f>SUM(T83:T85)</f>
        <v>7603.599999999999</v>
      </c>
      <c r="U168" s="160">
        <f>SUM(U83:U85)</f>
        <v>6617.200000000001</v>
      </c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163"/>
      <c r="BC168" s="163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</row>
    <row r="169" ht="14.25" customHeight="1">
      <c r="A169" s="79"/>
      <c r="B169" t="s" s="110">
        <v>227</v>
      </c>
      <c r="C169" s="160">
        <f>SUM(C86:C88)</f>
        <v>8862.5</v>
      </c>
      <c r="D169" s="160">
        <f>SUM(D86:D88)</f>
        <v>3001</v>
      </c>
      <c r="E169" s="160">
        <f>SUM(E86:E88)</f>
        <v>2539.4</v>
      </c>
      <c r="F169" s="160">
        <f>SUM(F86:F88)</f>
        <v>16531.1</v>
      </c>
      <c r="G169" s="160">
        <f>SUM(G86:G88)</f>
        <v>9914.5</v>
      </c>
      <c r="H169" s="160">
        <f>SUM(H86:H88)</f>
        <v>23154.4</v>
      </c>
      <c r="I169" s="160">
        <f>SUM(I86:I88)</f>
        <v>6772.5</v>
      </c>
      <c r="J169" s="160">
        <f>SUM(J86:J88)</f>
        <v>1839.7</v>
      </c>
      <c r="K169" s="79"/>
      <c r="L169" s="160">
        <f>SUM(L86:L88)</f>
        <v>73243.600000000006</v>
      </c>
      <c r="M169" s="160">
        <f>SUM(M86:M88)</f>
        <v>275890.6</v>
      </c>
      <c r="N169" s="160">
        <f>SUM(N86:N88)</f>
        <v>109146.4</v>
      </c>
      <c r="O169" s="160">
        <f>SUM(O86:O88)</f>
        <v>107558.6</v>
      </c>
      <c r="P169" s="160">
        <f>SUM(P86:P88)</f>
        <v>33069.600000000006</v>
      </c>
      <c r="Q169" s="160">
        <f>SUM(Q86:Q88)</f>
        <v>124404.7</v>
      </c>
      <c r="R169" s="160">
        <f>SUM(R86:R88)</f>
        <v>34732.9</v>
      </c>
      <c r="S169" s="160">
        <f>SUM(S86:S88)</f>
        <v>174284.7</v>
      </c>
      <c r="T169" s="160">
        <f>SUM(T86:T88)</f>
        <v>9106.9</v>
      </c>
      <c r="U169" s="160">
        <f>SUM(U86:U88)</f>
        <v>6629.1</v>
      </c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163"/>
      <c r="BC169" s="163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</row>
    <row r="170" ht="14.25" customHeight="1">
      <c r="A170" s="79"/>
      <c r="B170" t="s" s="110">
        <v>228</v>
      </c>
      <c r="C170" s="160">
        <f>SUM(C89:C91)</f>
        <v>6488.9</v>
      </c>
      <c r="D170" s="160">
        <f>SUM(D89:D91)</f>
        <v>515.2</v>
      </c>
      <c r="E170" s="160">
        <f>SUM(E89:E91)</f>
        <v>1692.6</v>
      </c>
      <c r="F170" s="160">
        <f>SUM(F89:F91)</f>
        <v>14497.7</v>
      </c>
      <c r="G170" s="160">
        <f>SUM(G89:G91)</f>
        <v>11046.5</v>
      </c>
      <c r="H170" s="160">
        <f>SUM(H89:H91)</f>
        <v>21096.6</v>
      </c>
      <c r="I170" s="160">
        <f>SUM(I89:I91)</f>
        <v>3119.7</v>
      </c>
      <c r="J170" s="160">
        <f>SUM(J89:J91)</f>
        <v>1017.4</v>
      </c>
      <c r="K170" s="79"/>
      <c r="L170" s="160">
        <f>SUM(L89:L91)</f>
        <v>81560.899999999994</v>
      </c>
      <c r="M170" s="160">
        <f>SUM(M89:M91)</f>
        <v>254486.8</v>
      </c>
      <c r="N170" s="160">
        <f>SUM(N89:N91)</f>
        <v>86328.799999999988</v>
      </c>
      <c r="O170" s="160">
        <f>SUM(O89:O91)</f>
        <v>97281.399999999994</v>
      </c>
      <c r="P170" s="160">
        <f>SUM(P89:P91)</f>
        <v>32985.6</v>
      </c>
      <c r="Q170" s="160">
        <f>SUM(Q89:Q91)</f>
        <v>115059.2</v>
      </c>
      <c r="R170" s="160">
        <f>SUM(R89:R91)</f>
        <v>43900.3</v>
      </c>
      <c r="S170" s="160">
        <f>SUM(S89:S91)</f>
        <v>181687.6</v>
      </c>
      <c r="T170" s="160">
        <f>SUM(T89:T91)</f>
        <v>6752.6</v>
      </c>
      <c r="U170" s="160">
        <f>SUM(U89:U91)</f>
        <v>6580.599999999999</v>
      </c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163"/>
      <c r="BC170" s="163"/>
      <c r="BD170" s="79"/>
      <c r="BE170" s="79"/>
      <c r="BF170" s="79"/>
      <c r="BG170" s="79"/>
      <c r="BH170" s="79"/>
      <c r="BI170" s="79"/>
      <c r="BJ170" s="79"/>
      <c r="BK170" s="79"/>
      <c r="BL170" s="79"/>
      <c r="BM170" s="2"/>
      <c r="BN170" s="2"/>
      <c r="BO170" s="2"/>
      <c r="BP170" s="2"/>
      <c r="BQ170" s="2"/>
      <c r="BR170" s="2"/>
    </row>
    <row r="171" ht="14.25" customHeight="1">
      <c r="A171" s="79">
        <v>2011</v>
      </c>
      <c r="B171" t="s" s="110">
        <v>225</v>
      </c>
      <c r="C171" s="160">
        <f>SUM(C92:C94)</f>
        <v>8562.6</v>
      </c>
      <c r="D171" s="160">
        <f>SUM(D92:D94)</f>
        <v>394.4</v>
      </c>
      <c r="E171" s="160">
        <f>SUM(E92:E94)</f>
        <v>1897.6</v>
      </c>
      <c r="F171" s="160">
        <f>SUM(F92:F94)</f>
        <v>14394.6</v>
      </c>
      <c r="G171" s="160">
        <f>SUM(G92:G94)</f>
        <v>6602.2</v>
      </c>
      <c r="H171" s="160">
        <f>SUM(H92:H94)</f>
        <v>15182.6</v>
      </c>
      <c r="I171" s="160">
        <f>SUM(I92:I94)</f>
        <v>3810.6</v>
      </c>
      <c r="J171" s="160">
        <f>SUM(J92:J94)</f>
        <v>1786.6</v>
      </c>
      <c r="K171" s="79"/>
      <c r="L171" s="160">
        <f>SUM(L92:L94)</f>
        <v>85209.900000000009</v>
      </c>
      <c r="M171" s="160">
        <f>SUM(M92:M94)</f>
        <v>289255.1</v>
      </c>
      <c r="N171" s="160">
        <f>SUM(N92:N94)</f>
        <v>118666.8</v>
      </c>
      <c r="O171" s="160">
        <f>SUM(O92:O94)</f>
        <v>108761</v>
      </c>
      <c r="P171" s="160">
        <f>SUM(P92:P94)</f>
        <v>38543.4</v>
      </c>
      <c r="Q171" s="160">
        <f>SUM(Q92:Q94)</f>
        <v>120943.1</v>
      </c>
      <c r="R171" s="160">
        <f>SUM(R92:R94)</f>
        <v>40697.3</v>
      </c>
      <c r="S171" s="160">
        <f>SUM(S92:S94)</f>
        <v>169268.3</v>
      </c>
      <c r="T171" s="160">
        <f>SUM(T92:T94)</f>
        <v>6921</v>
      </c>
      <c r="U171" s="160">
        <f>SUM(U92:U94)</f>
        <v>11803.1</v>
      </c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163"/>
      <c r="BC171" s="163"/>
      <c r="BD171" s="79"/>
      <c r="BE171" s="79"/>
      <c r="BF171" s="79"/>
      <c r="BG171" s="79"/>
      <c r="BH171" s="79"/>
      <c r="BI171" s="79"/>
      <c r="BJ171" s="79"/>
      <c r="BK171" s="79"/>
      <c r="BL171" s="79"/>
      <c r="BM171" s="2"/>
      <c r="BN171" s="2"/>
      <c r="BO171" s="2"/>
      <c r="BP171" s="2"/>
      <c r="BQ171" s="2"/>
      <c r="BR171" s="2"/>
    </row>
    <row r="172" ht="14.25" customHeight="1">
      <c r="A172" s="79"/>
      <c r="B172" t="s" s="110">
        <v>226</v>
      </c>
      <c r="C172" s="160">
        <f>SUM(C95:C97)</f>
        <v>11780</v>
      </c>
      <c r="D172" s="160">
        <f>SUM(D95:D97)</f>
        <v>838.6999999999999</v>
      </c>
      <c r="E172" s="160">
        <f>SUM(E95:E97)</f>
        <v>2091.8</v>
      </c>
      <c r="F172" s="160">
        <f>SUM(F95:F97)</f>
        <v>19964.3</v>
      </c>
      <c r="G172" s="160">
        <f>SUM(G95:G97)</f>
        <v>14850.1</v>
      </c>
      <c r="H172" s="160">
        <f>SUM(H95:H97)</f>
        <v>16843.1</v>
      </c>
      <c r="I172" s="160">
        <f>SUM(I95:I97)</f>
        <v>5940.299999999999</v>
      </c>
      <c r="J172" s="160">
        <f>SUM(J95:J97)</f>
        <v>1541.8</v>
      </c>
      <c r="K172" s="79"/>
      <c r="L172" s="160">
        <f>SUM(L95:L97)</f>
        <v>85208.899999999994</v>
      </c>
      <c r="M172" s="160">
        <f>SUM(M95:M97)</f>
        <v>291331.1</v>
      </c>
      <c r="N172" s="160">
        <f>SUM(N95:N97)</f>
        <v>124595.3</v>
      </c>
      <c r="O172" s="160">
        <f>SUM(O95:O97)</f>
        <v>105615.1</v>
      </c>
      <c r="P172" s="160">
        <f>SUM(P95:P97)</f>
        <v>42104.8</v>
      </c>
      <c r="Q172" s="160">
        <f>SUM(Q95:Q97)</f>
        <v>127784.6</v>
      </c>
      <c r="R172" s="160">
        <f>SUM(R95:R97)</f>
        <v>30201.9</v>
      </c>
      <c r="S172" s="160">
        <f>SUM(S95:S97)</f>
        <v>154949.4</v>
      </c>
      <c r="T172" s="160">
        <f>SUM(T95:T97)</f>
        <v>9227.799999999999</v>
      </c>
      <c r="U172" s="160">
        <f>SUM(U95:U97)</f>
        <v>10120.9</v>
      </c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163"/>
      <c r="BC172" s="163"/>
      <c r="BD172" s="79"/>
      <c r="BE172" s="79"/>
      <c r="BF172" s="79"/>
      <c r="BG172" s="79"/>
      <c r="BH172" s="79"/>
      <c r="BI172" s="79"/>
      <c r="BJ172" s="79"/>
      <c r="BK172" s="79"/>
      <c r="BL172" s="79"/>
      <c r="BM172" s="2"/>
      <c r="BN172" s="2"/>
      <c r="BO172" s="2"/>
      <c r="BP172" s="2"/>
      <c r="BQ172" s="2"/>
      <c r="BR172" s="2"/>
    </row>
    <row r="173" ht="14.25" customHeight="1">
      <c r="A173" s="79"/>
      <c r="B173" t="s" s="110">
        <v>227</v>
      </c>
      <c r="C173" s="160">
        <f>SUM(C98:C100)</f>
        <v>9661.4</v>
      </c>
      <c r="D173" s="160">
        <f>SUM(D98:D100)</f>
        <v>1115.6</v>
      </c>
      <c r="E173" s="160">
        <f>SUM(E98:E100)</f>
        <v>1772.1</v>
      </c>
      <c r="F173" s="160">
        <f>SUM(F98:F100)</f>
        <v>15005.6</v>
      </c>
      <c r="G173" s="160">
        <f>SUM(G98:G100)</f>
        <v>9014.5</v>
      </c>
      <c r="H173" s="160">
        <f>SUM(H98:H100)</f>
        <v>21835.1</v>
      </c>
      <c r="I173" s="160">
        <f>SUM(I98:I100)</f>
        <v>6316.099999999999</v>
      </c>
      <c r="J173" s="160">
        <f>SUM(J98:J100)</f>
        <v>1520.1</v>
      </c>
      <c r="K173" s="79"/>
      <c r="L173" s="160">
        <f>SUM(L98:L100)</f>
        <v>89282.899999999994</v>
      </c>
      <c r="M173" s="160">
        <f>SUM(M98:M100)</f>
        <v>277464</v>
      </c>
      <c r="N173" s="160">
        <f>SUM(N98:N100)</f>
        <v>126559.6</v>
      </c>
      <c r="O173" s="160">
        <f>SUM(O98:O100)</f>
        <v>89806.5</v>
      </c>
      <c r="P173" s="160">
        <f>SUM(P98:P100)</f>
        <v>42692.8</v>
      </c>
      <c r="Q173" s="160">
        <f>SUM(Q98:Q100)</f>
        <v>132293.5</v>
      </c>
      <c r="R173" s="160">
        <f>SUM(R98:R100)</f>
        <v>23688.1</v>
      </c>
      <c r="S173" s="160">
        <f>SUM(S98:S100)</f>
        <v>166276.7</v>
      </c>
      <c r="T173" s="160">
        <f>SUM(T98:T100)</f>
        <v>10910.1</v>
      </c>
      <c r="U173" s="160">
        <f>SUM(U98:U100)</f>
        <v>10073.9</v>
      </c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163"/>
      <c r="BC173" s="163"/>
      <c r="BD173" s="79"/>
      <c r="BE173" s="79"/>
      <c r="BF173" s="79"/>
      <c r="BG173" s="79"/>
      <c r="BH173" s="79"/>
      <c r="BI173" s="79"/>
      <c r="BJ173" s="79"/>
      <c r="BK173" s="79"/>
      <c r="BL173" s="79"/>
      <c r="BM173" s="2"/>
      <c r="BN173" s="2"/>
      <c r="BO173" s="2"/>
      <c r="BP173" s="2"/>
      <c r="BQ173" s="2"/>
      <c r="BR173" s="2"/>
    </row>
    <row r="174" ht="14.25" customHeight="1">
      <c r="A174" s="79"/>
      <c r="B174" t="s" s="110">
        <v>228</v>
      </c>
      <c r="C174" s="160">
        <f>SUM(C101:C103)</f>
        <v>10543.8</v>
      </c>
      <c r="D174" s="160">
        <f>SUM(D101:D103)</f>
        <v>1117</v>
      </c>
      <c r="E174" s="160">
        <f>SUM(E101:E103)</f>
        <v>1688.3</v>
      </c>
      <c r="F174" s="160">
        <f>SUM(F101:F103)</f>
        <v>13391.2</v>
      </c>
      <c r="G174" s="160">
        <f>SUM(G101:G103)</f>
        <v>16536.2</v>
      </c>
      <c r="H174" s="160">
        <f>SUM(H101:H103)</f>
        <v>21076.4</v>
      </c>
      <c r="I174" s="160">
        <f>SUM(I101:I103)</f>
        <v>2911.6</v>
      </c>
      <c r="J174" s="160">
        <f>SUM(J101:J103)</f>
        <v>1183</v>
      </c>
      <c r="K174" s="79"/>
      <c r="L174" s="160">
        <f>SUM(L101:L103)</f>
        <v>95869.600000000006</v>
      </c>
      <c r="M174" s="160">
        <f>SUM(M101:M103)</f>
        <v>286386.5</v>
      </c>
      <c r="N174" s="160">
        <f>SUM(N101:N103)</f>
        <v>145719.4</v>
      </c>
      <c r="O174" s="160">
        <f>SUM(O101:O103)</f>
        <v>77021</v>
      </c>
      <c r="P174" s="160">
        <f>SUM(P101:P103)</f>
        <v>36951.9</v>
      </c>
      <c r="Q174" s="160">
        <f>SUM(Q101:Q103)</f>
        <v>144555</v>
      </c>
      <c r="R174" s="160">
        <f>SUM(R101:R103)</f>
        <v>31687.8</v>
      </c>
      <c r="S174" s="160">
        <f>SUM(S101:S103)</f>
        <v>182569</v>
      </c>
      <c r="T174" s="160">
        <f>SUM(T101:T103)</f>
        <v>8926.700000000001</v>
      </c>
      <c r="U174" s="160">
        <f>SUM(U101:U103)</f>
        <v>10384.9</v>
      </c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163"/>
      <c r="BC174" s="163"/>
      <c r="BD174" s="79"/>
      <c r="BE174" s="79"/>
      <c r="BF174" s="79"/>
      <c r="BG174" s="79"/>
      <c r="BH174" s="79"/>
      <c r="BI174" s="79"/>
      <c r="BJ174" s="79"/>
      <c r="BK174" s="79"/>
      <c r="BL174" s="79"/>
      <c r="BM174" s="2"/>
      <c r="BN174" s="2"/>
      <c r="BO174" s="2"/>
      <c r="BP174" s="2"/>
      <c r="BQ174" s="2"/>
      <c r="BR174" s="2"/>
    </row>
    <row r="175" ht="14.25" customHeight="1">
      <c r="A175" s="79">
        <v>2012</v>
      </c>
      <c r="B175" t="s" s="110">
        <v>225</v>
      </c>
      <c r="C175" s="160">
        <f>SUM(C104:C106)</f>
        <v>10489.5</v>
      </c>
      <c r="D175" s="160">
        <f>SUM(D104:D106)</f>
        <v>1228.7</v>
      </c>
      <c r="E175" s="160">
        <f>SUM(E104:E106)</f>
        <v>2379.6</v>
      </c>
      <c r="F175" s="160">
        <f>SUM(F104:F106)</f>
        <v>15727.8</v>
      </c>
      <c r="G175" s="160">
        <f>SUM(G104:G106)</f>
        <v>35341.5</v>
      </c>
      <c r="H175" s="160">
        <f>SUM(H104:H106)</f>
        <v>21438.1</v>
      </c>
      <c r="I175" s="160">
        <f>SUM(I104:I106)</f>
        <v>4121.200000000001</v>
      </c>
      <c r="J175" s="160">
        <f>SUM(J104:J106)</f>
        <v>1638.1</v>
      </c>
      <c r="K175" s="79"/>
      <c r="L175" s="160">
        <f>SUM(L104:L106)</f>
        <v>105785.2</v>
      </c>
      <c r="M175" s="160">
        <f>SUM(M104:M106)</f>
        <v>300146.7</v>
      </c>
      <c r="N175" s="160">
        <f>SUM(N104:N106)</f>
        <v>142414.8</v>
      </c>
      <c r="O175" s="160">
        <f>SUM(O104:O106)</f>
        <v>93104.100000000006</v>
      </c>
      <c r="P175" s="160">
        <f>SUM(P104:P106)</f>
        <v>39975.8</v>
      </c>
      <c r="Q175" s="160">
        <f>SUM(Q104:Q106)</f>
        <v>143489.3</v>
      </c>
      <c r="R175" s="160">
        <f>SUM(R104:R106)</f>
        <v>28138.6</v>
      </c>
      <c r="S175" s="160">
        <f>SUM(S104:S106)</f>
        <v>169974</v>
      </c>
      <c r="T175" s="160">
        <f>SUM(T104:T106)</f>
        <v>8875.799999999999</v>
      </c>
      <c r="U175" s="160">
        <f>SUM(U104:U106)</f>
        <v>11852</v>
      </c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163"/>
      <c r="BC175" s="163"/>
      <c r="BD175" s="79"/>
      <c r="BE175" s="79"/>
      <c r="BF175" s="79"/>
      <c r="BG175" s="79"/>
      <c r="BH175" s="79"/>
      <c r="BI175" s="79"/>
      <c r="BJ175" s="79"/>
      <c r="BK175" s="79"/>
      <c r="BL175" s="79"/>
      <c r="BM175" s="2"/>
      <c r="BN175" s="2"/>
      <c r="BO175" s="2"/>
      <c r="BP175" s="2"/>
      <c r="BQ175" s="2"/>
      <c r="BR175" s="2"/>
    </row>
    <row r="176" ht="14.25" customHeight="1">
      <c r="A176" s="79"/>
      <c r="B176" t="s" s="110">
        <v>226</v>
      </c>
      <c r="C176" s="160">
        <f>SUM(C107:C109)</f>
        <v>10792.9</v>
      </c>
      <c r="D176" s="160">
        <f>SUM(D107:D109)</f>
        <v>848.6</v>
      </c>
      <c r="E176" s="160">
        <f>SUM(E107:E109)</f>
        <v>2895.6</v>
      </c>
      <c r="F176" s="160">
        <f>SUM(F107:F109)</f>
        <v>19905.6</v>
      </c>
      <c r="G176" s="160">
        <f>SUM(G107:G109)</f>
        <v>9283.800000000001</v>
      </c>
      <c r="H176" s="160">
        <f>SUM(H107:H109)</f>
        <v>20293.4</v>
      </c>
      <c r="I176" s="160">
        <f>SUM(I107:I109)</f>
        <v>6256.4</v>
      </c>
      <c r="J176" s="160">
        <f>SUM(J107:J109)</f>
        <v>1149.2</v>
      </c>
      <c r="K176" s="79"/>
      <c r="L176" s="160">
        <f>SUM(L107:L109)</f>
        <v>119886.1</v>
      </c>
      <c r="M176" s="160">
        <f>SUM(M107:M109)</f>
        <v>336584.8</v>
      </c>
      <c r="N176" s="160">
        <f>SUM(N107:N109)</f>
        <v>151637.9</v>
      </c>
      <c r="O176" s="160">
        <f>SUM(O107:O109)</f>
        <v>114498.5</v>
      </c>
      <c r="P176" s="160">
        <f>SUM(P107:P109)</f>
        <v>42822.1</v>
      </c>
      <c r="Q176" s="160">
        <f>SUM(Q107:Q109)</f>
        <v>143751.9</v>
      </c>
      <c r="R176" s="160">
        <f>SUM(R107:R109)</f>
        <v>36014.9</v>
      </c>
      <c r="S176" s="160">
        <f>SUM(S107:S109)</f>
        <v>189575.5</v>
      </c>
      <c r="T176" s="160">
        <f>SUM(T107:T109)</f>
        <v>10238.6</v>
      </c>
      <c r="U176" s="160">
        <f>SUM(U107:U109)</f>
        <v>12283.6</v>
      </c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163"/>
      <c r="BC176" s="163"/>
      <c r="BD176" s="79"/>
      <c r="BE176" s="79"/>
      <c r="BF176" s="79"/>
      <c r="BG176" s="79"/>
      <c r="BH176" s="79"/>
      <c r="BI176" s="79"/>
      <c r="BJ176" s="79"/>
      <c r="BK176" s="79"/>
      <c r="BL176" s="79"/>
      <c r="BM176" s="2"/>
      <c r="BN176" s="2"/>
      <c r="BO176" s="2"/>
      <c r="BP176" s="2"/>
      <c r="BQ176" s="2"/>
      <c r="BR176" s="2"/>
    </row>
    <row r="177" ht="14.25" customHeight="1">
      <c r="A177" s="79"/>
      <c r="B177" t="s" s="110">
        <v>227</v>
      </c>
      <c r="C177" s="160">
        <f>SUM(C110:C112)</f>
        <v>10526</v>
      </c>
      <c r="D177" s="160">
        <f>SUM(D110:D112)</f>
        <v>1419.4</v>
      </c>
      <c r="E177" s="160">
        <f>SUM(E110:E112)</f>
        <v>1991</v>
      </c>
      <c r="F177" s="160">
        <f>SUM(F110:F112)</f>
        <v>18837.5</v>
      </c>
      <c r="G177" s="160">
        <f>SUM(G110:G112)</f>
        <v>4570.8</v>
      </c>
      <c r="H177" s="160">
        <f>SUM(H110:H112)</f>
        <v>16292.4</v>
      </c>
      <c r="I177" s="160">
        <f>SUM(I110:I112)</f>
        <v>7110.5</v>
      </c>
      <c r="J177" s="160">
        <f>SUM(J110:J112)</f>
        <v>787.9000000000001</v>
      </c>
      <c r="K177" s="79"/>
      <c r="L177" s="160">
        <f>SUM(L110:L112)</f>
        <v>132822</v>
      </c>
      <c r="M177" s="160">
        <f>SUM(M110:M112)</f>
        <v>315378.5</v>
      </c>
      <c r="N177" s="160">
        <f>SUM(N110:N112)</f>
        <v>140596.2</v>
      </c>
      <c r="O177" s="160">
        <f>SUM(O110:O112)</f>
        <v>95595.5</v>
      </c>
      <c r="P177" s="160">
        <f>SUM(P110:P112)</f>
        <v>42538.9</v>
      </c>
      <c r="Q177" s="160">
        <f>SUM(Q110:Q112)</f>
        <v>128013.2</v>
      </c>
      <c r="R177" s="160">
        <f>SUM(R110:R112)</f>
        <v>33005.5</v>
      </c>
      <c r="S177" s="160">
        <f>SUM(S110:S112)</f>
        <v>198149.4</v>
      </c>
      <c r="T177" s="160">
        <f>SUM(T110:T112)</f>
        <v>8930.5</v>
      </c>
      <c r="U177" s="160">
        <f>SUM(U110:U112)</f>
        <v>11028.1</v>
      </c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163"/>
      <c r="BC177" s="163"/>
      <c r="BD177" s="79"/>
      <c r="BE177" s="79"/>
      <c r="BF177" s="79"/>
      <c r="BG177" s="79"/>
      <c r="BH177" s="79"/>
      <c r="BI177" s="79"/>
      <c r="BJ177" s="79"/>
      <c r="BK177" s="79"/>
      <c r="BL177" s="79"/>
      <c r="BM177" s="2"/>
      <c r="BN177" s="2"/>
      <c r="BO177" s="2"/>
      <c r="BP177" s="2"/>
      <c r="BQ177" s="2"/>
      <c r="BR177" s="2"/>
    </row>
    <row r="178" ht="14.25" customHeight="1">
      <c r="A178" s="79"/>
      <c r="B178" t="s" s="110">
        <v>228</v>
      </c>
      <c r="C178" s="160">
        <f>SUM(C113:C115)</f>
        <v>5090.4</v>
      </c>
      <c r="D178" s="160">
        <f>SUM(D113:D115)</f>
        <v>1790.1</v>
      </c>
      <c r="E178" s="160">
        <f>SUM(E113:E115)</f>
        <v>1522.7</v>
      </c>
      <c r="F178" s="160">
        <f>SUM(F113:F115)</f>
        <v>16576.9</v>
      </c>
      <c r="G178" s="160">
        <f>SUM(G113:G115)</f>
        <v>5690.1</v>
      </c>
      <c r="H178" s="160">
        <f>SUM(H113:H115)</f>
        <v>20056.6</v>
      </c>
      <c r="I178" s="160">
        <f>SUM(I113:I115)</f>
        <v>5550.6</v>
      </c>
      <c r="J178" s="160">
        <f>SUM(J113:J115)</f>
        <v>832</v>
      </c>
      <c r="K178" s="79"/>
      <c r="L178" s="160">
        <f>SUM(L113:L115)</f>
        <v>128228.4</v>
      </c>
      <c r="M178" s="160">
        <f>SUM(M113:M115)</f>
        <v>241779.2</v>
      </c>
      <c r="N178" s="160">
        <f>SUM(N113:N115)</f>
        <v>85786.899999999994</v>
      </c>
      <c r="O178" s="160">
        <f>SUM(O113:O115)</f>
        <v>75999.100000000006</v>
      </c>
      <c r="P178" s="160">
        <f>SUM(P113:P115)</f>
        <v>42562.9</v>
      </c>
      <c r="Q178" s="160">
        <f>SUM(Q113:Q115)</f>
        <v>128492.4</v>
      </c>
      <c r="R178" s="160">
        <f>SUM(R113:R115)</f>
        <v>29697.7</v>
      </c>
      <c r="S178" s="160">
        <f>SUM(S113:S115)</f>
        <v>209964.8</v>
      </c>
      <c r="T178" s="160">
        <f>SUM(T113:T115)</f>
        <v>7582.8</v>
      </c>
      <c r="U178" s="160">
        <f>SUM(U113:U115)</f>
        <v>9806.9</v>
      </c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163"/>
      <c r="BC178" s="163"/>
      <c r="BD178" s="79"/>
      <c r="BE178" s="79"/>
      <c r="BF178" s="79"/>
      <c r="BG178" s="79"/>
      <c r="BH178" s="79"/>
      <c r="BI178" s="79"/>
      <c r="BJ178" s="79"/>
      <c r="BK178" s="79"/>
      <c r="BL178" s="79"/>
      <c r="BM178" s="2"/>
      <c r="BN178" s="2"/>
      <c r="BO178" s="2"/>
      <c r="BP178" s="2"/>
      <c r="BQ178" s="2"/>
      <c r="BR178" s="2"/>
    </row>
    <row r="179" ht="14.25" customHeight="1">
      <c r="A179" s="79">
        <v>2013</v>
      </c>
      <c r="B179" t="s" s="110">
        <v>225</v>
      </c>
      <c r="C179" s="160">
        <f>SUM(C116:C118)</f>
        <v>6941</v>
      </c>
      <c r="D179" s="160">
        <f>SUM(D116:D118)</f>
        <v>2343</v>
      </c>
      <c r="E179" s="160">
        <f>SUM(E116:E118)</f>
        <v>1599.5</v>
      </c>
      <c r="F179" s="160">
        <f>SUM(F116:F118)</f>
        <v>17721.6</v>
      </c>
      <c r="G179" s="160">
        <f>SUM(G116:G118)</f>
        <v>13873.7</v>
      </c>
      <c r="H179" s="160">
        <f>SUM(H116:H118)</f>
        <v>19703.3</v>
      </c>
      <c r="I179" s="160">
        <f>SUM(I116:I118)</f>
        <v>3431.5</v>
      </c>
      <c r="J179" s="160">
        <f>SUM(J116:J118)</f>
        <v>1170.5</v>
      </c>
      <c r="K179" s="79"/>
      <c r="L179" s="160">
        <f>SUM(L116:L118)</f>
        <v>138330.4</v>
      </c>
      <c r="M179" s="160">
        <f>SUM(M116:M118)</f>
        <v>241771.4</v>
      </c>
      <c r="N179" s="160">
        <f>SUM(N116:N118)</f>
        <v>92558.399999999994</v>
      </c>
      <c r="O179" s="160">
        <f>SUM(O116:O118)</f>
        <v>77656.8</v>
      </c>
      <c r="P179" s="160">
        <f>SUM(P116:P118)</f>
        <v>43535.899999999994</v>
      </c>
      <c r="Q179" s="160">
        <f>SUM(Q116:Q118)</f>
        <v>130952.3</v>
      </c>
      <c r="R179" s="160">
        <f>SUM(R116:R118)</f>
        <v>32750</v>
      </c>
      <c r="S179" s="160">
        <f>SUM(S116:S118)</f>
        <v>189213.2</v>
      </c>
      <c r="T179" s="160">
        <f>SUM(T116:T118)</f>
        <v>5324.2</v>
      </c>
      <c r="U179" s="160">
        <f>SUM(U116:U118)</f>
        <v>8634.799999999999</v>
      </c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163"/>
      <c r="BC179" s="163"/>
      <c r="BD179" s="79"/>
      <c r="BE179" s="79"/>
      <c r="BF179" s="79"/>
      <c r="BG179" s="79"/>
      <c r="BH179" s="79"/>
      <c r="BI179" s="79"/>
      <c r="BJ179" s="79"/>
      <c r="BK179" s="79"/>
      <c r="BL179" s="79"/>
      <c r="BM179" s="2"/>
      <c r="BN179" s="2"/>
      <c r="BO179" s="2"/>
      <c r="BP179" s="2"/>
      <c r="BQ179" s="2"/>
      <c r="BR179" s="2"/>
    </row>
    <row r="180" ht="14.25" customHeight="1">
      <c r="A180" s="79"/>
      <c r="B180" t="s" s="110">
        <v>226</v>
      </c>
      <c r="C180" s="160">
        <f>SUM(C119:C121)</f>
        <v>13769.5</v>
      </c>
      <c r="D180" s="160">
        <f>SUM(D119:D121)</f>
        <v>2068.8</v>
      </c>
      <c r="E180" s="160">
        <f>SUM(E119:E121)</f>
        <v>2278.2</v>
      </c>
      <c r="F180" s="160">
        <f>SUM(F119:F121)</f>
        <v>21873.3</v>
      </c>
      <c r="G180" s="160">
        <f>SUM(G119:G121)</f>
        <v>10994</v>
      </c>
      <c r="H180" s="160">
        <f>SUM(H119:H121)</f>
        <v>17743.3</v>
      </c>
      <c r="I180" s="160">
        <f>SUM(I119:I121)</f>
        <v>3093.3</v>
      </c>
      <c r="J180" s="160">
        <f>SUM(J119:J121)</f>
        <v>1038</v>
      </c>
      <c r="K180" s="79"/>
      <c r="L180" s="160">
        <f>SUM(L119:L121)</f>
        <v>139456.9</v>
      </c>
      <c r="M180" s="160">
        <f>SUM(M119:M121)</f>
        <v>271259.2</v>
      </c>
      <c r="N180" s="160">
        <f>SUM(N119:N121)</f>
        <v>110422.1</v>
      </c>
      <c r="O180" s="160">
        <f>SUM(O119:O121)</f>
        <v>99538.399999999994</v>
      </c>
      <c r="P180" s="160">
        <f>SUM(P119:P121)</f>
        <v>49192.3</v>
      </c>
      <c r="Q180" s="160">
        <f>SUM(Q119:Q121)</f>
        <v>153658.6</v>
      </c>
      <c r="R180" s="160">
        <f>SUM(R119:R121)</f>
        <v>30330.5</v>
      </c>
      <c r="S180" s="160">
        <f>SUM(S119:S121)</f>
        <v>197741.8</v>
      </c>
      <c r="T180" s="160">
        <f>SUM(T119:T121)</f>
        <v>8130.799999999999</v>
      </c>
      <c r="U180" s="160">
        <f>SUM(U119:U121)</f>
        <v>9825.5</v>
      </c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163"/>
      <c r="BC180" s="163"/>
      <c r="BD180" s="79"/>
      <c r="BE180" s="79"/>
      <c r="BF180" s="79"/>
      <c r="BG180" s="79"/>
      <c r="BH180" s="79"/>
      <c r="BI180" s="79"/>
      <c r="BJ180" s="79"/>
      <c r="BK180" s="79"/>
      <c r="BL180" s="79"/>
      <c r="BM180" s="2"/>
      <c r="BN180" s="2"/>
      <c r="BO180" s="2"/>
      <c r="BP180" s="2"/>
      <c r="BQ180" s="2"/>
      <c r="BR180" s="2"/>
    </row>
    <row r="181" ht="14.25" customHeight="1">
      <c r="A181" s="79"/>
      <c r="B181" t="s" s="110">
        <v>227</v>
      </c>
      <c r="C181" s="160">
        <f>SUM(C122:C124)</f>
        <v>1830.2</v>
      </c>
      <c r="D181" s="160">
        <f>SUM(D122:D124)</f>
        <v>3816</v>
      </c>
      <c r="E181" s="160">
        <f>SUM(E122:E124)</f>
        <v>1811.4</v>
      </c>
      <c r="F181" s="160">
        <f>SUM(F122:F124)</f>
        <v>18023</v>
      </c>
      <c r="G181" s="160">
        <f>SUM(G122:G124)</f>
        <v>11107.7</v>
      </c>
      <c r="H181" s="160">
        <f>SUM(H122:H124)</f>
        <v>17417.8</v>
      </c>
      <c r="I181" s="160">
        <f>SUM(I122:I124)</f>
        <v>4927.299999999999</v>
      </c>
      <c r="J181" s="160">
        <f>SUM(J122:J124)</f>
        <v>729.0999999999999</v>
      </c>
      <c r="K181" s="79"/>
      <c r="L181" s="160">
        <f>SUM(L122:L124)</f>
        <v>121288.1</v>
      </c>
      <c r="M181" s="160">
        <f>SUM(M122:M124)</f>
        <v>261448</v>
      </c>
      <c r="N181" s="160">
        <f>SUM(N122:N124)</f>
        <v>98564</v>
      </c>
      <c r="O181" s="160">
        <f>SUM(O122:O124)</f>
        <v>101337.8</v>
      </c>
      <c r="P181" s="160">
        <f>SUM(P122:P124)</f>
        <v>43315.399999999994</v>
      </c>
      <c r="Q181" s="160">
        <f>SUM(Q122:Q124)</f>
        <v>150616.2</v>
      </c>
      <c r="R181" s="160">
        <f>SUM(R122:R124)</f>
        <v>29016.9</v>
      </c>
      <c r="S181" s="160">
        <f>SUM(S122:S124)</f>
        <v>199129.5</v>
      </c>
      <c r="T181" s="160">
        <f>SUM(T122:T124)</f>
        <v>7670.9</v>
      </c>
      <c r="U181" s="160">
        <f>SUM(U122:U124)</f>
        <v>9901.5</v>
      </c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163"/>
      <c r="BC181" s="163"/>
      <c r="BD181" s="79"/>
      <c r="BE181" s="79"/>
      <c r="BF181" s="79"/>
      <c r="BG181" s="79"/>
      <c r="BH181" s="79"/>
      <c r="BI181" s="79"/>
      <c r="BJ181" s="79"/>
      <c r="BK181" s="79"/>
      <c r="BL181" s="79"/>
      <c r="BM181" s="2"/>
      <c r="BN181" s="2"/>
      <c r="BO181" s="2"/>
      <c r="BP181" s="2"/>
      <c r="BQ181" s="2"/>
      <c r="BR181" s="2"/>
    </row>
    <row r="182" ht="14.25" customHeight="1">
      <c r="A182" s="79"/>
      <c r="B182" t="s" s="110">
        <v>228</v>
      </c>
      <c r="C182" s="160">
        <f>SUM(C125:C127)</f>
        <v>3382.5</v>
      </c>
      <c r="D182" s="160">
        <f>SUM(D125:D127)</f>
        <v>993.0999999999999</v>
      </c>
      <c r="E182" s="160">
        <f>SUM(E125:E127)</f>
        <v>1882.3</v>
      </c>
      <c r="F182" s="160">
        <f>SUM(F125:F127)</f>
        <v>17869.9</v>
      </c>
      <c r="G182" s="160">
        <f>SUM(G125:G127)</f>
        <v>6018.2</v>
      </c>
      <c r="H182" s="160">
        <f>SUM(H125:H127)</f>
        <v>19808.7</v>
      </c>
      <c r="I182" s="160">
        <f>SUM(I125:I127)</f>
        <v>4043.5</v>
      </c>
      <c r="J182" s="160">
        <f>SUM(J125:J127)</f>
        <v>1048.8</v>
      </c>
      <c r="K182" s="79"/>
      <c r="L182" s="160">
        <f>SUM(L125:L127)</f>
        <v>130606.7</v>
      </c>
      <c r="M182" s="160">
        <f>SUM(M125:M127)</f>
        <v>257075.1</v>
      </c>
      <c r="N182" s="160">
        <f>SUM(N125:N127)</f>
        <v>105205.2</v>
      </c>
      <c r="O182" s="160">
        <f>SUM(O125:O127)</f>
        <v>87609.3</v>
      </c>
      <c r="P182" s="160">
        <f>SUM(P125:P127)</f>
        <v>38865.4</v>
      </c>
      <c r="Q182" s="160">
        <f>SUM(Q125:Q127)</f>
        <v>144019.5</v>
      </c>
      <c r="R182" s="160">
        <f>SUM(R125:R127)</f>
        <v>35481.2</v>
      </c>
      <c r="S182" s="160">
        <f>SUM(S125:S127)</f>
        <v>200603.3</v>
      </c>
      <c r="T182" s="160">
        <f>SUM(T125:T127)</f>
        <v>6559.1</v>
      </c>
      <c r="U182" s="160">
        <f>SUM(U125:U127)</f>
        <v>9572.099999999999</v>
      </c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163"/>
      <c r="BC182" s="163"/>
      <c r="BD182" s="79"/>
      <c r="BE182" s="79"/>
      <c r="BF182" s="79"/>
      <c r="BG182" s="79"/>
      <c r="BH182" s="79"/>
      <c r="BI182" s="79"/>
      <c r="BJ182" s="79"/>
      <c r="BK182" s="79"/>
      <c r="BL182" s="79"/>
      <c r="BM182" s="2"/>
      <c r="BN182" s="2"/>
      <c r="BO182" s="2"/>
      <c r="BP182" s="2"/>
      <c r="BQ182" s="2"/>
      <c r="BR182" s="2"/>
    </row>
    <row r="183" ht="14.25" customHeight="1">
      <c r="A183" s="79">
        <v>2014</v>
      </c>
      <c r="B183" t="s" s="110">
        <v>225</v>
      </c>
      <c r="C183" s="160">
        <f>SUM(C128:C130)</f>
        <v>4524.8</v>
      </c>
      <c r="D183" s="160">
        <f>SUM(D128:D130)</f>
        <v>432.7</v>
      </c>
      <c r="E183" s="160">
        <f>SUM(E128:E130)</f>
        <v>2174.2</v>
      </c>
      <c r="F183" s="160">
        <f>SUM(F128:F130)</f>
        <v>23366.2</v>
      </c>
      <c r="G183" s="160">
        <f>SUM(G128:G130)</f>
        <v>26604.7</v>
      </c>
      <c r="H183" s="160">
        <f>SUM(H128:H130)</f>
        <v>25405.2</v>
      </c>
      <c r="I183" s="160">
        <f>SUM(I128:I130)</f>
        <v>3816.7</v>
      </c>
      <c r="J183" s="160">
        <f>SUM(J128:J130)</f>
        <v>1844.1</v>
      </c>
      <c r="K183" s="79"/>
      <c r="L183" s="160">
        <f>SUM(L128:L130)</f>
        <v>161292.5</v>
      </c>
      <c r="M183" s="160">
        <f>SUM(M128:M130)</f>
        <v>321702.1</v>
      </c>
      <c r="N183" s="160">
        <f>SUM(N128:N130)</f>
        <v>147275.4</v>
      </c>
      <c r="O183" s="160">
        <f>SUM(O128:O130)</f>
        <v>101742.3</v>
      </c>
      <c r="P183" s="160">
        <f>SUM(P128:P130)</f>
        <v>42279.2</v>
      </c>
      <c r="Q183" s="160">
        <f>SUM(Q128:Q130)</f>
        <v>142400.7</v>
      </c>
      <c r="R183" s="160">
        <f>SUM(R128:R130)</f>
        <v>38734.4</v>
      </c>
      <c r="S183" s="160">
        <f>SUM(S128:S130)</f>
        <v>187437.7</v>
      </c>
      <c r="T183" s="160">
        <f>SUM(T128:T130)</f>
        <v>7328.4</v>
      </c>
      <c r="U183" s="160">
        <f>SUM(U128:U130)</f>
        <v>9234.200000000001</v>
      </c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163"/>
      <c r="BC183" s="163"/>
      <c r="BD183" s="79"/>
      <c r="BE183" s="79"/>
      <c r="BF183" s="79"/>
      <c r="BG183" s="79"/>
      <c r="BH183" s="79"/>
      <c r="BI183" s="79"/>
      <c r="BJ183" s="79"/>
      <c r="BK183" s="79"/>
      <c r="BL183" s="79"/>
      <c r="BM183" s="2"/>
      <c r="BN183" s="2"/>
      <c r="BO183" s="2"/>
      <c r="BP183" s="2"/>
      <c r="BQ183" s="2"/>
      <c r="BR183" s="2"/>
    </row>
    <row r="184" ht="14.25" customHeight="1">
      <c r="A184" s="79"/>
      <c r="B184" t="s" s="110">
        <v>226</v>
      </c>
      <c r="C184" s="160">
        <f>SUM(C131:C133)</f>
        <v>2722.9</v>
      </c>
      <c r="D184" s="160">
        <f>SUM(D131:D133)</f>
        <v>646.8</v>
      </c>
      <c r="E184" s="160">
        <f>SUM(E131:E133)</f>
        <v>1852.4</v>
      </c>
      <c r="F184" s="160">
        <f>SUM(F131:F133)</f>
        <v>26101.1</v>
      </c>
      <c r="G184" s="160">
        <f>SUM(G131:G133)</f>
        <v>8047.099999999999</v>
      </c>
      <c r="H184" s="160">
        <f>SUM(H131:H133)</f>
        <v>19866</v>
      </c>
      <c r="I184" s="160">
        <f>SUM(I131:I133)</f>
        <v>3878.4</v>
      </c>
      <c r="J184" s="160">
        <f>SUM(J131:J133)</f>
        <v>1156.5</v>
      </c>
      <c r="K184" s="79"/>
      <c r="L184" s="160">
        <f>SUM(L131:L133)</f>
        <v>168531.4</v>
      </c>
      <c r="M184" s="160">
        <f>SUM(M131:M133)</f>
        <v>375953</v>
      </c>
      <c r="N184" s="160">
        <f>SUM(N131:N133)</f>
        <v>182331.8</v>
      </c>
      <c r="O184" s="160">
        <f>SUM(O131:O133)</f>
        <v>110922.4</v>
      </c>
      <c r="P184" s="160">
        <f>SUM(P131:P133)</f>
        <v>43829.4</v>
      </c>
      <c r="Q184" s="160">
        <f>SUM(Q131:Q133)</f>
        <v>152765.4</v>
      </c>
      <c r="R184" s="160">
        <f>SUM(R131:R133)</f>
        <v>39643.8</v>
      </c>
      <c r="S184" s="160">
        <f>SUM(S131:S133)</f>
        <v>195100.2</v>
      </c>
      <c r="T184" s="160">
        <f>SUM(T131:T133)</f>
        <v>11669.1</v>
      </c>
      <c r="U184" s="160">
        <f>SUM(U131:U133)</f>
        <v>9390.300000000001</v>
      </c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163"/>
      <c r="BC184" s="163"/>
      <c r="BD184" s="79"/>
      <c r="BE184" s="79"/>
      <c r="BF184" s="79"/>
      <c r="BG184" s="79"/>
      <c r="BH184" s="79"/>
      <c r="BI184" s="79"/>
      <c r="BJ184" s="79"/>
      <c r="BK184" s="79"/>
      <c r="BL184" s="79"/>
      <c r="BM184" s="2"/>
      <c r="BN184" s="2"/>
      <c r="BO184" s="2"/>
      <c r="BP184" s="2"/>
      <c r="BQ184" s="2"/>
      <c r="BR184" s="2"/>
    </row>
    <row r="185" ht="14.25" customHeight="1">
      <c r="A185" s="79"/>
      <c r="B185" t="s" s="110">
        <v>227</v>
      </c>
      <c r="C185" s="160">
        <f>SUM(C134:C136)</f>
        <v>3498.2</v>
      </c>
      <c r="D185" s="160">
        <f>SUM(D134:D136)</f>
        <v>2115.5</v>
      </c>
      <c r="E185" s="160">
        <f>SUM(E134:E136)</f>
        <v>1426.2</v>
      </c>
      <c r="F185" s="160">
        <f>SUM(F134:F136)</f>
        <v>21353.8</v>
      </c>
      <c r="G185" s="160">
        <f>SUM(G134:G136)</f>
        <v>6463</v>
      </c>
      <c r="H185" s="160">
        <f>SUM(H134:H136)</f>
        <v>14285</v>
      </c>
      <c r="I185" s="160">
        <f>SUM(I134:I136)</f>
        <v>4867.4</v>
      </c>
      <c r="J185" s="160">
        <f>SUM(J134:J136)</f>
        <v>766.4000000000001</v>
      </c>
      <c r="K185" s="79"/>
      <c r="L185" s="160">
        <f>SUM(L134:L136)</f>
        <v>178194.3</v>
      </c>
      <c r="M185" s="160">
        <f>SUM(M134:M136)</f>
        <v>294037.9</v>
      </c>
      <c r="N185" s="160">
        <f>SUM(N134:N136)</f>
        <v>147989.7</v>
      </c>
      <c r="O185" s="160">
        <f>SUM(O134:O136)</f>
        <v>82041.899999999994</v>
      </c>
      <c r="P185" s="160">
        <f>SUM(P134:P136)</f>
        <v>39164.9</v>
      </c>
      <c r="Q185" s="160">
        <f>SUM(Q134:Q136)</f>
        <v>139206.4</v>
      </c>
      <c r="R185" s="160">
        <f>SUM(R134:R136)</f>
        <v>34313.7</v>
      </c>
      <c r="S185" s="160">
        <f>SUM(S134:S136)</f>
        <v>168387.5</v>
      </c>
      <c r="T185" s="160">
        <f>SUM(T134:T136)</f>
        <v>10567.6</v>
      </c>
      <c r="U185" s="160">
        <f>SUM(U134:U136)</f>
        <v>10743.9</v>
      </c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163"/>
      <c r="BC185" s="163"/>
      <c r="BD185" s="79"/>
      <c r="BE185" s="79"/>
      <c r="BF185" s="79"/>
      <c r="BG185" s="79"/>
      <c r="BH185" s="79"/>
      <c r="BI185" s="79"/>
      <c r="BJ185" s="79"/>
      <c r="BK185" s="79"/>
      <c r="BL185" s="79"/>
      <c r="BM185" s="2"/>
      <c r="BN185" s="2"/>
      <c r="BO185" s="2"/>
      <c r="BP185" s="2"/>
      <c r="BQ185" s="2"/>
      <c r="BR185" s="2"/>
    </row>
    <row r="186" ht="14.25" customHeight="1">
      <c r="A186" s="79"/>
      <c r="B186" t="s" s="110">
        <v>228</v>
      </c>
      <c r="C186" s="160"/>
      <c r="D186" s="160"/>
      <c r="E186" s="160"/>
      <c r="F186" s="160"/>
      <c r="G186" s="160"/>
      <c r="H186" s="160"/>
      <c r="I186" s="160"/>
      <c r="J186" s="160"/>
      <c r="K186" s="79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163"/>
      <c r="BC186" s="163"/>
      <c r="BD186" s="79"/>
      <c r="BE186" s="79"/>
      <c r="BF186" s="79"/>
      <c r="BG186" s="79"/>
      <c r="BH186" s="79"/>
      <c r="BI186" s="79"/>
      <c r="BJ186" s="79"/>
      <c r="BK186" s="79"/>
      <c r="BL186" s="79"/>
      <c r="BM186" s="2"/>
      <c r="BN186" s="2"/>
      <c r="BO186" s="2"/>
      <c r="BP186" s="2"/>
      <c r="BQ186" s="2"/>
      <c r="BR186" s="2"/>
    </row>
    <row r="187" ht="14.25" customHeight="1">
      <c r="A187" s="79"/>
      <c r="B187" s="79"/>
      <c r="C187" s="160"/>
      <c r="D187" s="160"/>
      <c r="E187" s="160"/>
      <c r="F187" s="160"/>
      <c r="G187" s="160"/>
      <c r="H187" s="160"/>
      <c r="I187" s="160"/>
      <c r="J187" s="160"/>
      <c r="K187" s="79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163"/>
      <c r="BC187" s="163"/>
      <c r="BD187" s="79"/>
      <c r="BE187" s="79"/>
      <c r="BF187" s="79"/>
      <c r="BG187" s="79"/>
      <c r="BH187" s="79"/>
      <c r="BI187" s="79"/>
      <c r="BJ187" s="79"/>
      <c r="BK187" s="79"/>
      <c r="BL187" s="79"/>
      <c r="BM187" s="2"/>
      <c r="BN187" s="2"/>
      <c r="BO187" s="2"/>
      <c r="BP187" s="2"/>
      <c r="BQ187" s="2"/>
      <c r="BR187" s="2"/>
    </row>
    <row r="188" ht="14.25" customHeight="1">
      <c r="A188" s="79"/>
      <c r="B188" s="79"/>
      <c r="C188" s="168">
        <f>C185/C181-1</f>
        <v>0.9113758059228498</v>
      </c>
      <c r="D188" s="168">
        <f>D185/D181-1</f>
        <v>-0.4456236897274632</v>
      </c>
      <c r="E188" s="168">
        <f>E185/E181-1</f>
        <v>-0.2126531964226566</v>
      </c>
      <c r="F188" s="168">
        <f>F185/F181-1</f>
        <v>0.1848083005049104</v>
      </c>
      <c r="G188" s="168">
        <f>G185/G181-1</f>
        <v>-0.4181513724713487</v>
      </c>
      <c r="H188" s="168">
        <f>H185/H181-1</f>
        <v>-0.179861980273054</v>
      </c>
      <c r="I188" s="168">
        <f>I185/I181-1</f>
        <v>-0.0121567592799301</v>
      </c>
      <c r="J188" s="168">
        <f>J185/J181-1</f>
        <v>0.05115896310519852</v>
      </c>
      <c r="K188" s="79"/>
      <c r="L188" s="168">
        <f>L185/L181-1</f>
        <v>0.4691820549584007</v>
      </c>
      <c r="M188" s="168">
        <f>M185/M181-1</f>
        <v>0.1246515559499404</v>
      </c>
      <c r="N188" s="168">
        <f>N185/N181-1</f>
        <v>0.5014579359603912</v>
      </c>
      <c r="O188" s="168">
        <f>O185/O181-1</f>
        <v>-0.190411672643377</v>
      </c>
      <c r="P188" s="168">
        <f>P185/P181-1</f>
        <v>-0.09582042414476133</v>
      </c>
      <c r="Q188" s="168">
        <f>Q185/Q181-1</f>
        <v>-0.07575413534533459</v>
      </c>
      <c r="R188" s="168">
        <f>R185/R181-1</f>
        <v>0.1825418979973741</v>
      </c>
      <c r="S188" s="168">
        <f>S185/S181-1</f>
        <v>-0.1543819474261724</v>
      </c>
      <c r="T188" s="168">
        <f>T185/T181-1</f>
        <v>0.3776219218083927</v>
      </c>
      <c r="U188" s="168">
        <f>U185/U181-1</f>
        <v>0.0850780184820481</v>
      </c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163"/>
      <c r="BC188" s="163"/>
      <c r="BD188" s="79"/>
      <c r="BE188" s="79"/>
      <c r="BF188" s="79"/>
      <c r="BG188" s="79"/>
      <c r="BH188" s="79"/>
      <c r="BI188" s="79"/>
      <c r="BJ188" s="79"/>
      <c r="BK188" s="79"/>
      <c r="BL188" s="79"/>
      <c r="BM188" s="2"/>
      <c r="BN188" s="2"/>
      <c r="BO188" s="2"/>
      <c r="BP188" s="2"/>
      <c r="BQ188" s="2"/>
      <c r="BR188" s="2"/>
    </row>
    <row r="189" ht="14.25" customHeight="1">
      <c r="A189" s="79"/>
      <c r="B189" s="79"/>
      <c r="C189" s="122"/>
      <c r="D189" s="122"/>
      <c r="E189" s="122"/>
      <c r="F189" s="122"/>
      <c r="G189" s="160"/>
      <c r="H189" s="160"/>
      <c r="I189" s="160"/>
      <c r="J189" s="160"/>
      <c r="K189" s="79"/>
      <c r="L189" s="79"/>
      <c r="M189" s="169"/>
      <c r="N189" s="169"/>
      <c r="O189" s="169"/>
      <c r="P189" s="169"/>
      <c r="Q189" s="169"/>
      <c r="R189" s="169"/>
      <c r="S189" s="169"/>
      <c r="T189" s="16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2"/>
      <c r="BN189" s="2"/>
      <c r="BO189" s="2"/>
      <c r="BP189" s="2"/>
      <c r="BQ189" s="2"/>
      <c r="BR189" s="2"/>
    </row>
    <row r="190" ht="14.25" customHeight="1">
      <c r="A190" s="79">
        <v>1999</v>
      </c>
      <c r="B190" s="79"/>
      <c r="C190" s="160">
        <v>2956</v>
      </c>
      <c r="D190" s="160">
        <v>27608.6</v>
      </c>
      <c r="E190" s="160">
        <v>2610.1</v>
      </c>
      <c r="F190" s="160">
        <v>16579.1</v>
      </c>
      <c r="G190" s="160">
        <v>98464.8</v>
      </c>
      <c r="H190" s="160">
        <v>138497</v>
      </c>
      <c r="I190" s="160">
        <v>46900.5</v>
      </c>
      <c r="J190" s="160">
        <v>3914.9</v>
      </c>
      <c r="K190" s="162"/>
      <c r="L190" s="160">
        <v>219345.9</v>
      </c>
      <c r="M190" s="160">
        <v>1289601.7</v>
      </c>
      <c r="N190" s="160">
        <v>368819.8</v>
      </c>
      <c r="O190" s="160">
        <v>593479.4</v>
      </c>
      <c r="P190" s="160">
        <v>112913.5</v>
      </c>
      <c r="Q190" s="160">
        <v>186889.8</v>
      </c>
      <c r="R190" s="160">
        <v>193119.9</v>
      </c>
      <c r="S190" s="160">
        <v>453832.9</v>
      </c>
      <c r="T190" s="160">
        <v>47252.7</v>
      </c>
      <c r="U190" s="160">
        <v>19057.3</v>
      </c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162"/>
      <c r="BJ190" s="162"/>
      <c r="BK190" s="162"/>
      <c r="BL190" s="162"/>
      <c r="BM190" s="2"/>
      <c r="BN190" s="2"/>
      <c r="BO190" s="2"/>
      <c r="BP190" s="2"/>
      <c r="BQ190" s="2"/>
      <c r="BR190" s="2"/>
    </row>
    <row r="191" ht="14.25" customHeight="1">
      <c r="A191" s="79">
        <v>2000</v>
      </c>
      <c r="B191" s="79"/>
      <c r="C191" s="160">
        <v>5498.3</v>
      </c>
      <c r="D191" s="160">
        <v>83855</v>
      </c>
      <c r="E191" s="160">
        <v>3742.1</v>
      </c>
      <c r="F191" s="160">
        <v>31918.4</v>
      </c>
      <c r="G191" s="160">
        <v>94377.899999999994</v>
      </c>
      <c r="H191" s="160">
        <v>141746.7</v>
      </c>
      <c r="I191" s="160">
        <v>57899.8</v>
      </c>
      <c r="J191" s="160">
        <v>4715.9</v>
      </c>
      <c r="K191" s="79"/>
      <c r="L191" s="160">
        <v>276144.1</v>
      </c>
      <c r="M191" s="160">
        <v>1326998.5</v>
      </c>
      <c r="N191" s="160">
        <v>449903.4</v>
      </c>
      <c r="O191" s="160">
        <v>587593.8</v>
      </c>
      <c r="P191" s="160">
        <v>158511.5</v>
      </c>
      <c r="Q191" s="160">
        <v>248918.8</v>
      </c>
      <c r="R191" s="160">
        <v>184781.8</v>
      </c>
      <c r="S191" s="160">
        <v>524583.5</v>
      </c>
      <c r="T191" s="160">
        <v>49959.7</v>
      </c>
      <c r="U191" s="160">
        <v>25278.8</v>
      </c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162"/>
      <c r="BJ191" s="162"/>
      <c r="BK191" s="162"/>
      <c r="BL191" s="162"/>
      <c r="BM191" s="2"/>
      <c r="BN191" s="2"/>
      <c r="BO191" s="2"/>
      <c r="BP191" s="2"/>
      <c r="BQ191" s="2"/>
      <c r="BR191" s="2"/>
    </row>
    <row r="192" ht="14.25" customHeight="1">
      <c r="A192" s="79">
        <v>2001</v>
      </c>
      <c r="B192" s="79"/>
      <c r="C192" s="160">
        <v>5544.8</v>
      </c>
      <c r="D192" s="160">
        <v>75276.399999999994</v>
      </c>
      <c r="E192" s="160">
        <v>7195.8</v>
      </c>
      <c r="F192" s="160">
        <v>45069.3</v>
      </c>
      <c r="G192" s="160">
        <v>88118.7</v>
      </c>
      <c r="H192" s="160">
        <v>143028.6</v>
      </c>
      <c r="I192" s="160">
        <v>65005.3</v>
      </c>
      <c r="J192" s="160">
        <v>3372.6</v>
      </c>
      <c r="K192" s="79"/>
      <c r="L192" s="160">
        <v>286981.8</v>
      </c>
      <c r="M192" s="160">
        <v>1113115.2</v>
      </c>
      <c r="N192" s="160">
        <v>277801.5</v>
      </c>
      <c r="O192" s="160">
        <v>498463.8</v>
      </c>
      <c r="P192" s="160">
        <v>127285.3</v>
      </c>
      <c r="Q192" s="160">
        <v>267265.3</v>
      </c>
      <c r="R192" s="160">
        <v>197620.5</v>
      </c>
      <c r="S192" s="160">
        <v>527025</v>
      </c>
      <c r="T192" s="160">
        <v>46262.3</v>
      </c>
      <c r="U192" s="160">
        <v>30275.9</v>
      </c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162"/>
      <c r="BC192" s="162"/>
      <c r="BD192" s="79"/>
      <c r="BE192" s="162"/>
      <c r="BF192" s="162"/>
      <c r="BG192" s="79"/>
      <c r="BH192" s="79"/>
      <c r="BI192" s="162"/>
      <c r="BJ192" s="162"/>
      <c r="BK192" s="162"/>
      <c r="BL192" s="162"/>
      <c r="BM192" s="2"/>
      <c r="BN192" s="2"/>
      <c r="BO192" s="2"/>
      <c r="BP192" s="2"/>
      <c r="BQ192" s="2"/>
      <c r="BR192" s="2"/>
    </row>
    <row r="193" ht="14.25" customHeight="1">
      <c r="A193" s="79">
        <v>2002</v>
      </c>
      <c r="B193" s="79"/>
      <c r="C193" s="160">
        <v>5863.1</v>
      </c>
      <c r="D193" s="160">
        <v>59656</v>
      </c>
      <c r="E193" s="160">
        <v>8681.200000000001</v>
      </c>
      <c r="F193" s="160">
        <v>48210.9</v>
      </c>
      <c r="G193" s="160">
        <v>91695.100000000006</v>
      </c>
      <c r="H193" s="160">
        <v>123920</v>
      </c>
      <c r="I193" s="160">
        <v>60881.4</v>
      </c>
      <c r="J193" s="160">
        <v>6011.6</v>
      </c>
      <c r="K193" s="79"/>
      <c r="L193" s="160">
        <v>261448</v>
      </c>
      <c r="M193" s="160">
        <v>1047827.7</v>
      </c>
      <c r="N193" s="160">
        <v>262438.3</v>
      </c>
      <c r="O193" s="160">
        <v>509539</v>
      </c>
      <c r="P193" s="160">
        <v>103790.9</v>
      </c>
      <c r="Q193" s="160">
        <v>277145.2</v>
      </c>
      <c r="R193" s="160">
        <v>217274</v>
      </c>
      <c r="S193" s="160">
        <v>547258.6</v>
      </c>
      <c r="T193" s="160">
        <v>47992.2</v>
      </c>
      <c r="U193" s="160">
        <v>29974.6</v>
      </c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162"/>
      <c r="BC193" s="162"/>
      <c r="BD193" s="79"/>
      <c r="BE193" s="162"/>
      <c r="BF193" s="162"/>
      <c r="BG193" s="79"/>
      <c r="BH193" s="79"/>
      <c r="BI193" s="162"/>
      <c r="BJ193" s="162"/>
      <c r="BK193" s="162"/>
      <c r="BL193" s="162"/>
      <c r="BM193" s="2"/>
      <c r="BN193" s="2"/>
      <c r="BO193" s="2"/>
      <c r="BP193" s="2"/>
      <c r="BQ193" s="2"/>
      <c r="BR193" s="2"/>
    </row>
    <row r="194" ht="14.25" customHeight="1">
      <c r="A194" s="79">
        <v>2003</v>
      </c>
      <c r="B194" s="79"/>
      <c r="C194" s="160">
        <v>8414.5</v>
      </c>
      <c r="D194" s="160">
        <v>76053.100000000006</v>
      </c>
      <c r="E194" s="160">
        <v>8779</v>
      </c>
      <c r="F194" s="160">
        <v>44986.4</v>
      </c>
      <c r="G194" s="160">
        <v>92266.5</v>
      </c>
      <c r="H194" s="160">
        <v>132089.9</v>
      </c>
      <c r="I194" s="160">
        <v>50778.6</v>
      </c>
      <c r="J194" s="160">
        <v>7437.6</v>
      </c>
      <c r="K194" s="79"/>
      <c r="L194" s="160">
        <v>249951.1</v>
      </c>
      <c r="M194" s="160">
        <v>1086501</v>
      </c>
      <c r="N194" s="160">
        <v>337160.4</v>
      </c>
      <c r="O194" s="160">
        <v>498091.1</v>
      </c>
      <c r="P194" s="160">
        <v>95548.2</v>
      </c>
      <c r="Q194" s="160">
        <v>285474</v>
      </c>
      <c r="R194" s="160">
        <v>303395.8</v>
      </c>
      <c r="S194" s="160">
        <v>578013</v>
      </c>
      <c r="T194" s="160">
        <v>48465.4</v>
      </c>
      <c r="U194" s="160">
        <v>36085</v>
      </c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162"/>
      <c r="BC194" s="162"/>
      <c r="BD194" s="79"/>
      <c r="BE194" s="162"/>
      <c r="BF194" s="162"/>
      <c r="BG194" s="79"/>
      <c r="BH194" s="79"/>
      <c r="BI194" s="162"/>
      <c r="BJ194" s="162"/>
      <c r="BK194" s="162"/>
      <c r="BL194" s="162"/>
      <c r="BM194" s="2"/>
      <c r="BN194" s="2"/>
      <c r="BO194" s="2"/>
      <c r="BP194" s="2"/>
      <c r="BQ194" s="2"/>
      <c r="BR194" s="2"/>
    </row>
    <row r="195" ht="14.25" customHeight="1">
      <c r="A195" s="79">
        <v>2004</v>
      </c>
      <c r="B195" s="79"/>
      <c r="C195" s="160">
        <f>SUM(C143:C146)</f>
        <v>8769.300000000001</v>
      </c>
      <c r="D195" s="160">
        <f>SUM(D143:D146)</f>
        <v>35789</v>
      </c>
      <c r="E195" s="160">
        <f>SUM(E143:E146)</f>
        <v>13468.7</v>
      </c>
      <c r="F195" s="160">
        <f>SUM(F143:F146)</f>
        <v>48331.2</v>
      </c>
      <c r="G195" s="160">
        <f>SUM(G143:G146)</f>
        <v>91581.299999999988</v>
      </c>
      <c r="H195" s="160">
        <f>SUM(H143:H146)</f>
        <v>105964.9</v>
      </c>
      <c r="I195" s="160">
        <f>SUM(I143:I146)</f>
        <v>44274.3</v>
      </c>
      <c r="J195" s="160">
        <f>SUM(J143:J146)</f>
        <v>6488.8</v>
      </c>
      <c r="K195" s="79"/>
      <c r="L195" s="160">
        <f>SUM(L143:L146)</f>
        <v>232880.2</v>
      </c>
      <c r="M195" s="160">
        <f>SUM(M143:M146)</f>
        <v>988683.3999999999</v>
      </c>
      <c r="N195" s="160">
        <f>SUM(N143:N146)</f>
        <v>276741</v>
      </c>
      <c r="O195" s="160">
        <f>SUM(O143:O146)</f>
        <v>510807.3</v>
      </c>
      <c r="P195" s="160">
        <f>SUM(P143:P146)</f>
        <v>97645.899999999994</v>
      </c>
      <c r="Q195" s="160">
        <f>SUM(Q143:Q146)</f>
        <v>344939.6</v>
      </c>
      <c r="R195" s="160">
        <f>SUM(R143:R146)</f>
        <v>327570.6</v>
      </c>
      <c r="S195" s="160">
        <f>SUM(S143:S146)</f>
        <v>582360.7999999999</v>
      </c>
      <c r="T195" s="160">
        <f>SUM(T143:T146)</f>
        <v>50120.3</v>
      </c>
      <c r="U195" s="160">
        <f>SUM(U143:U146)</f>
        <v>39361.2</v>
      </c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162"/>
      <c r="BC195" s="162"/>
      <c r="BD195" s="79"/>
      <c r="BE195" s="162"/>
      <c r="BF195" s="162"/>
      <c r="BG195" s="79"/>
      <c r="BH195" s="79"/>
      <c r="BI195" s="162"/>
      <c r="BJ195" s="162"/>
      <c r="BK195" s="162"/>
      <c r="BL195" s="162"/>
      <c r="BM195" s="2"/>
      <c r="BN195" s="2"/>
      <c r="BO195" s="2"/>
      <c r="BP195" s="2"/>
      <c r="BQ195" s="2"/>
      <c r="BR195" s="2"/>
    </row>
    <row r="196" ht="14.25" customHeight="1">
      <c r="A196" s="79">
        <v>2005</v>
      </c>
      <c r="B196" s="79"/>
      <c r="C196" s="160">
        <f>SUM(C147:C150)</f>
        <v>15297.5</v>
      </c>
      <c r="D196" s="160">
        <f>SUM(D147:D150)</f>
        <v>14151.1</v>
      </c>
      <c r="E196" s="160">
        <f>SUM(E147:E150)</f>
        <v>9851.1</v>
      </c>
      <c r="F196" s="160">
        <f>SUM(F147:F150)</f>
        <v>41891.2</v>
      </c>
      <c r="G196" s="160">
        <f>SUM(G147:G150)</f>
        <v>79830.7</v>
      </c>
      <c r="H196" s="160">
        <f>SUM(H147:H150)</f>
        <v>93977.399999999994</v>
      </c>
      <c r="I196" s="160">
        <f>SUM(I147:I150)</f>
        <v>35858.6</v>
      </c>
      <c r="J196" s="160">
        <f>SUM(J147:J150)</f>
        <v>4948.599999999999</v>
      </c>
      <c r="K196" s="162"/>
      <c r="L196" s="160">
        <f>SUM(L147:L150)</f>
        <v>190601.5</v>
      </c>
      <c r="M196" s="160">
        <f>SUM(M147:M150)</f>
        <v>882161.5</v>
      </c>
      <c r="N196" s="160">
        <f>SUM(N147:N150)</f>
        <v>189915</v>
      </c>
      <c r="O196" s="160">
        <f>SUM(O147:O150)</f>
        <v>490539.5</v>
      </c>
      <c r="P196" s="160">
        <f>SUM(P147:P150)</f>
        <v>92173</v>
      </c>
      <c r="Q196" s="160">
        <f>SUM(Q147:Q150)</f>
        <v>348799.4</v>
      </c>
      <c r="R196" s="160">
        <f>SUM(R147:R150)</f>
        <v>316923.2</v>
      </c>
      <c r="S196" s="160">
        <f>SUM(S147:S150)</f>
        <v>551154.3</v>
      </c>
      <c r="T196" s="160">
        <f>SUM(T147:T150)</f>
        <v>46564.3</v>
      </c>
      <c r="U196" s="160">
        <f>SUM(U147:U150)</f>
        <v>44193.899999999994</v>
      </c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162"/>
      <c r="BC196" s="162"/>
      <c r="BD196" s="79"/>
      <c r="BE196" s="162"/>
      <c r="BF196" s="162"/>
      <c r="BG196" s="79"/>
      <c r="BH196" s="79"/>
      <c r="BI196" s="162"/>
      <c r="BJ196" s="162"/>
      <c r="BK196" s="162"/>
      <c r="BL196" s="162"/>
      <c r="BM196" s="2"/>
      <c r="BN196" s="2"/>
      <c r="BO196" s="2"/>
      <c r="BP196" s="2"/>
      <c r="BQ196" s="2"/>
      <c r="BR196" s="2"/>
    </row>
    <row r="197" ht="14.25" customHeight="1">
      <c r="A197" s="79">
        <v>2006</v>
      </c>
      <c r="B197" s="79"/>
      <c r="C197" s="160">
        <f>SUM(C151:C154)</f>
        <v>14701.3</v>
      </c>
      <c r="D197" s="160">
        <f>SUM(D151:D154)</f>
        <v>24410.2</v>
      </c>
      <c r="E197" s="160">
        <f>SUM(E151:E154)</f>
        <v>8591.9</v>
      </c>
      <c r="F197" s="160">
        <f>SUM(F151:F154)</f>
        <v>48320.900000000009</v>
      </c>
      <c r="G197" s="160">
        <f>SUM(G151:G154)</f>
        <v>90396.5</v>
      </c>
      <c r="H197" s="160">
        <f>SUM(H151:H154)</f>
        <v>100656</v>
      </c>
      <c r="I197" s="160">
        <f>SUM(I151:I154)</f>
        <v>39742.4</v>
      </c>
      <c r="J197" s="160">
        <f>SUM(J151:J154)</f>
        <v>5299.6</v>
      </c>
      <c r="K197" s="162"/>
      <c r="L197" s="160">
        <f>SUM(L151:L154)</f>
        <v>202199.1</v>
      </c>
      <c r="M197" s="160">
        <f>SUM(M151:M154)</f>
        <v>731044</v>
      </c>
      <c r="N197" s="160">
        <f>SUM(N151:N154)</f>
        <v>84675.099999999991</v>
      </c>
      <c r="O197" s="160">
        <f>SUM(O151:O154)</f>
        <v>433753.7</v>
      </c>
      <c r="P197" s="160">
        <f>SUM(P151:P154)</f>
        <v>91529.400000000009</v>
      </c>
      <c r="Q197" s="160">
        <f>SUM(Q151:Q154)</f>
        <v>358402.3</v>
      </c>
      <c r="R197" s="160">
        <f>SUM(R151:R154)</f>
        <v>241309.1</v>
      </c>
      <c r="S197" s="160">
        <f>SUM(S151:S154)</f>
        <v>586580.9</v>
      </c>
      <c r="T197" s="160">
        <f>SUM(T151:T154)</f>
        <v>31515.9</v>
      </c>
      <c r="U197" s="160">
        <f>SUM(U151:U154)</f>
        <v>43568.100000000006</v>
      </c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162"/>
      <c r="BC197" s="162"/>
      <c r="BD197" s="79"/>
      <c r="BE197" s="162"/>
      <c r="BF197" s="162"/>
      <c r="BG197" s="79"/>
      <c r="BH197" s="79"/>
      <c r="BI197" s="162"/>
      <c r="BJ197" s="162"/>
      <c r="BK197" s="162"/>
      <c r="BL197" s="162"/>
      <c r="BM197" s="2"/>
      <c r="BN197" s="2"/>
      <c r="BO197" s="2"/>
      <c r="BP197" s="2"/>
      <c r="BQ197" s="2"/>
      <c r="BR197" s="2"/>
    </row>
    <row r="198" ht="14.25" customHeight="1">
      <c r="A198" s="79">
        <v>2007</v>
      </c>
      <c r="B198" s="79"/>
      <c r="C198" s="160">
        <f>SUM(C155:C158)</f>
        <v>19252.9</v>
      </c>
      <c r="D198" s="160">
        <f>SUM(D155:D158)</f>
        <v>13363.9</v>
      </c>
      <c r="E198" s="160">
        <f>SUM(E155:E158)</f>
        <v>11272.6</v>
      </c>
      <c r="F198" s="160">
        <f>SUM(F155:F158)</f>
        <v>65084.399999999994</v>
      </c>
      <c r="G198" s="160">
        <f>SUM(G155:G158)</f>
        <v>91483.799999999988</v>
      </c>
      <c r="H198" s="160">
        <f>SUM(H155:H158)</f>
        <v>94292.700000000012</v>
      </c>
      <c r="I198" s="160">
        <f>SUM(I155:I158)</f>
        <v>36561.3</v>
      </c>
      <c r="J198" s="160">
        <f>SUM(J155:J158)</f>
        <v>6148</v>
      </c>
      <c r="K198" s="79"/>
      <c r="L198" s="160">
        <f>SUM(L155:L158)</f>
        <v>223013.6</v>
      </c>
      <c r="M198" s="160">
        <f>SUM(M155:M158)</f>
        <v>798473.1000000001</v>
      </c>
      <c r="N198" s="160">
        <f>SUM(N155:N158)</f>
        <v>202860</v>
      </c>
      <c r="O198" s="160">
        <f>SUM(O155:O158)</f>
        <v>365781.7000000001</v>
      </c>
      <c r="P198" s="160">
        <f>SUM(P155:P158)</f>
        <v>115311.3</v>
      </c>
      <c r="Q198" s="160">
        <f>SUM(Q155:Q158)</f>
        <v>398657.3</v>
      </c>
      <c r="R198" s="160">
        <f>SUM(R155:R158)</f>
        <v>212316</v>
      </c>
      <c r="S198" s="160">
        <f>SUM(S155:S158)</f>
        <v>595561.3</v>
      </c>
      <c r="T198" s="160">
        <f>SUM(T155:T158)</f>
        <v>23667</v>
      </c>
      <c r="U198" s="160">
        <f>SUM(U155:U158)</f>
        <v>39127.3</v>
      </c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162"/>
      <c r="BC198" s="162"/>
      <c r="BD198" s="79"/>
      <c r="BE198" s="162"/>
      <c r="BF198" s="162"/>
      <c r="BG198" s="79"/>
      <c r="BH198" s="79"/>
      <c r="BI198" s="162"/>
      <c r="BJ198" s="162"/>
      <c r="BK198" s="162"/>
      <c r="BL198" s="162"/>
      <c r="BM198" s="2"/>
      <c r="BN198" s="2"/>
      <c r="BO198" s="2"/>
      <c r="BP198" s="2"/>
      <c r="BQ198" s="2"/>
      <c r="BR198" s="2"/>
    </row>
    <row r="199" ht="14.25" customHeight="1">
      <c r="A199" s="79">
        <v>2008</v>
      </c>
      <c r="B199" s="79"/>
      <c r="C199" s="160">
        <f>SUM(C159:C162)</f>
        <v>30241.6</v>
      </c>
      <c r="D199" s="160">
        <f>SUM(D159:D162)</f>
        <v>16790.5</v>
      </c>
      <c r="E199" s="160">
        <f>SUM(E159:E162)</f>
        <v>10523.9</v>
      </c>
      <c r="F199" s="160">
        <f>SUM(F159:F162)</f>
        <v>76285.600000000006</v>
      </c>
      <c r="G199" s="160">
        <f>SUM(G159:G162)</f>
        <v>63694.899999999994</v>
      </c>
      <c r="H199" s="160">
        <f>SUM(H159:H162)</f>
        <v>84461.100000000006</v>
      </c>
      <c r="I199" s="160">
        <f>SUM(I159:I162)</f>
        <v>28126.7</v>
      </c>
      <c r="J199" s="160">
        <f>SUM(J159:J162)</f>
        <v>6385.7</v>
      </c>
      <c r="K199" s="79"/>
      <c r="L199" s="160">
        <f>SUM(L159:L162)</f>
        <v>224483.1</v>
      </c>
      <c r="M199" s="160">
        <f>SUM(M159:M162)</f>
        <v>888993.2999999999</v>
      </c>
      <c r="N199" s="160">
        <f>SUM(N159:N162)</f>
        <v>179072.2</v>
      </c>
      <c r="O199" s="160">
        <f>SUM(O159:O162)</f>
        <v>481696.5</v>
      </c>
      <c r="P199" s="160">
        <f>SUM(P159:P162)</f>
        <v>106238.8</v>
      </c>
      <c r="Q199" s="160">
        <f>SUM(Q159:Q162)</f>
        <v>376885.1</v>
      </c>
      <c r="R199" s="160">
        <f>SUM(R159:R162)</f>
        <v>154219.2</v>
      </c>
      <c r="S199" s="160">
        <f>SUM(S159:S162)</f>
        <v>554576.2</v>
      </c>
      <c r="T199" s="160">
        <f>SUM(T159:T162)</f>
        <v>26806</v>
      </c>
      <c r="U199" s="160">
        <f>SUM(U159:U162)</f>
        <v>38671.3</v>
      </c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162"/>
      <c r="BC199" s="162"/>
      <c r="BD199" s="79"/>
      <c r="BE199" s="162"/>
      <c r="BF199" s="162"/>
      <c r="BG199" s="79"/>
      <c r="BH199" s="79"/>
      <c r="BI199" s="162"/>
      <c r="BJ199" s="162"/>
      <c r="BK199" s="162"/>
      <c r="BL199" s="162"/>
      <c r="BM199" s="2"/>
      <c r="BN199" s="2"/>
      <c r="BO199" s="2"/>
      <c r="BP199" s="2"/>
      <c r="BQ199" s="2"/>
      <c r="BR199" s="2"/>
    </row>
    <row r="200" ht="14.25" customHeight="1">
      <c r="A200" s="79">
        <v>2009</v>
      </c>
      <c r="B200" s="79"/>
      <c r="C200" s="160">
        <f>SUM(C163:C166)</f>
        <v>33672.600000000006</v>
      </c>
      <c r="D200" s="160">
        <f>SUM(D163:D166)</f>
        <v>14964.8</v>
      </c>
      <c r="E200" s="160">
        <f>SUM(E163:E166)</f>
        <v>9112.300000000001</v>
      </c>
      <c r="F200" s="160">
        <f>SUM(F163:F166)</f>
        <v>65336.3</v>
      </c>
      <c r="G200" s="160">
        <f>SUM(G163:G166)</f>
        <v>62159.2</v>
      </c>
      <c r="H200" s="160">
        <f>SUM(H163:H166)</f>
        <v>83676.8</v>
      </c>
      <c r="I200" s="160">
        <f>SUM(I163:I166)</f>
        <v>30053.6</v>
      </c>
      <c r="J200" s="160">
        <f>SUM(J163:J166)</f>
        <v>6326.8</v>
      </c>
      <c r="K200" s="79"/>
      <c r="L200" s="160">
        <f>SUM(L163:L166)</f>
        <v>230716.2</v>
      </c>
      <c r="M200" s="160">
        <f>SUM(M163:M166)</f>
        <v>920061.2</v>
      </c>
      <c r="N200" s="160">
        <f>SUM(N163:N166)</f>
        <v>230922.4</v>
      </c>
      <c r="O200" s="160">
        <f>SUM(O163:O166)</f>
        <v>455503.8</v>
      </c>
      <c r="P200" s="160">
        <f>SUM(P163:P166)</f>
        <v>103432</v>
      </c>
      <c r="Q200" s="160">
        <f>SUM(Q163:Q166)</f>
        <v>449887.7</v>
      </c>
      <c r="R200" s="160">
        <f>SUM(R163:R166)</f>
        <v>149387.4</v>
      </c>
      <c r="S200" s="160">
        <f>SUM(S163:S166)</f>
        <v>577901.6</v>
      </c>
      <c r="T200" s="160">
        <f>SUM(T163:T166)</f>
        <v>26531.5</v>
      </c>
      <c r="U200" s="160">
        <f>SUM(U163:U166)</f>
        <v>38757.8</v>
      </c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162"/>
      <c r="BC200" s="162"/>
      <c r="BD200" s="79"/>
      <c r="BE200" s="162"/>
      <c r="BF200" s="162"/>
      <c r="BG200" s="79"/>
      <c r="BH200" s="79"/>
      <c r="BI200" s="162"/>
      <c r="BJ200" s="162"/>
      <c r="BK200" s="162"/>
      <c r="BL200" s="162"/>
      <c r="BM200" s="2"/>
      <c r="BN200" s="2"/>
      <c r="BO200" s="2"/>
      <c r="BP200" s="2"/>
      <c r="BQ200" s="2"/>
      <c r="BR200" s="2"/>
    </row>
    <row r="201" ht="14.25" customHeight="1">
      <c r="A201" s="79">
        <v>2010</v>
      </c>
      <c r="B201" s="79"/>
      <c r="C201" s="160">
        <f>SUM(C167:C170)</f>
        <v>32682</v>
      </c>
      <c r="D201" s="160">
        <f>SUM(D167:D170)</f>
        <v>9276.6</v>
      </c>
      <c r="E201" s="160">
        <f>SUM(E167:E170)</f>
        <v>9238.1</v>
      </c>
      <c r="F201" s="160">
        <f>SUM(F167:F170)</f>
        <v>68481.100000000006</v>
      </c>
      <c r="G201" s="160">
        <f>SUM(G167:G170)</f>
        <v>39933.9</v>
      </c>
      <c r="H201" s="160">
        <f>SUM(H167:H170)</f>
        <v>82165.699999999983</v>
      </c>
      <c r="I201" s="160">
        <f>SUM(I167:I170)</f>
        <v>20260.1</v>
      </c>
      <c r="J201" s="160">
        <f>SUM(J167:J170)</f>
        <v>6731.099999999999</v>
      </c>
      <c r="K201" s="79"/>
      <c r="L201" s="160">
        <f>SUM(L167:L170)</f>
        <v>297556.9</v>
      </c>
      <c r="M201" s="160">
        <f>SUM(M167:M170)</f>
        <v>1069551.4</v>
      </c>
      <c r="N201" s="160">
        <f>SUM(N167:N170)</f>
        <v>378826.1</v>
      </c>
      <c r="O201" s="160">
        <f>SUM(O167:O170)</f>
        <v>441567.1</v>
      </c>
      <c r="P201" s="160">
        <f>SUM(P167:P170)</f>
        <v>124605.7</v>
      </c>
      <c r="Q201" s="160">
        <f>SUM(Q167:Q170)</f>
        <v>450622.2</v>
      </c>
      <c r="R201" s="160">
        <f>SUM(R167:R170)</f>
        <v>156113.9</v>
      </c>
      <c r="S201" s="160">
        <f>SUM(S167:S170)</f>
        <v>676081.4</v>
      </c>
      <c r="T201" s="160">
        <f>SUM(T167:T170)</f>
        <v>29658.9</v>
      </c>
      <c r="U201" s="160">
        <f>SUM(U167:U170)</f>
        <v>25980</v>
      </c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162"/>
      <c r="BC201" s="162"/>
      <c r="BD201" s="79"/>
      <c r="BE201" s="79"/>
      <c r="BF201" s="162"/>
      <c r="BG201" s="79"/>
      <c r="BH201" s="79"/>
      <c r="BI201" s="162"/>
      <c r="BJ201" s="162"/>
      <c r="BK201" s="162"/>
      <c r="BL201" s="162"/>
      <c r="BM201" s="2"/>
      <c r="BN201" s="2"/>
      <c r="BO201" s="2"/>
      <c r="BP201" s="2"/>
      <c r="BQ201" s="2"/>
      <c r="BR201" s="2"/>
    </row>
    <row r="202" ht="14.25" customHeight="1">
      <c r="A202" s="79">
        <v>2011</v>
      </c>
      <c r="B202" s="79"/>
      <c r="C202" s="160">
        <f>SUM(C171:C174)</f>
        <v>40547.8</v>
      </c>
      <c r="D202" s="160">
        <f>SUM(D171:D174)</f>
        <v>3465.7</v>
      </c>
      <c r="E202" s="160">
        <f>SUM(E171:E174)</f>
        <v>7449.8</v>
      </c>
      <c r="F202" s="160">
        <f>SUM(F171:F174)</f>
        <v>62755.7</v>
      </c>
      <c r="G202" s="160">
        <f>SUM(G171:G174)</f>
        <v>47003</v>
      </c>
      <c r="H202" s="160">
        <f>SUM(H171:H174)</f>
        <v>74937.200000000012</v>
      </c>
      <c r="I202" s="160">
        <f>SUM(I171:I174)</f>
        <v>18978.6</v>
      </c>
      <c r="J202" s="160">
        <f>SUM(J171:J174)</f>
        <v>6031.5</v>
      </c>
      <c r="K202" s="79"/>
      <c r="L202" s="160">
        <f>SUM(L171:L174)</f>
        <v>355571.3</v>
      </c>
      <c r="M202" s="160">
        <f>SUM(M171:M174)</f>
        <v>1144436.7</v>
      </c>
      <c r="N202" s="160">
        <f>SUM(N171:N174)</f>
        <v>515541.1</v>
      </c>
      <c r="O202" s="160">
        <f>SUM(O171:O174)</f>
        <v>381203.6</v>
      </c>
      <c r="P202" s="160">
        <f>SUM(P171:P174)</f>
        <v>160292.9</v>
      </c>
      <c r="Q202" s="160">
        <f>SUM(Q171:Q174)</f>
        <v>525576.2</v>
      </c>
      <c r="R202" s="160">
        <f>SUM(R171:R174)</f>
        <v>126275.1</v>
      </c>
      <c r="S202" s="160">
        <f>SUM(S171:S174)</f>
        <v>673063.3999999999</v>
      </c>
      <c r="T202" s="160">
        <f>SUM(T171:T174)</f>
        <v>35985.6</v>
      </c>
      <c r="U202" s="160">
        <f>SUM(U171:U174)</f>
        <v>42382.8</v>
      </c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2"/>
      <c r="BR202" s="2"/>
    </row>
    <row r="203" ht="14.25" customHeight="1">
      <c r="A203" s="79">
        <v>2012</v>
      </c>
      <c r="B203" s="79"/>
      <c r="C203" s="160">
        <f>SUM(C175:C178)</f>
        <v>36898.8</v>
      </c>
      <c r="D203" s="160">
        <f>SUM(D175:D178)</f>
        <v>5286.8</v>
      </c>
      <c r="E203" s="160">
        <f>SUM(E175:E178)</f>
        <v>8788.900000000001</v>
      </c>
      <c r="F203" s="160">
        <f>SUM(F175:F178)</f>
        <v>71047.799999999988</v>
      </c>
      <c r="G203" s="160">
        <f>SUM(G175:G178)</f>
        <v>54886.2</v>
      </c>
      <c r="H203" s="160">
        <f>SUM(H175:H178)</f>
        <v>78080.5</v>
      </c>
      <c r="I203" s="160">
        <f>SUM(I175:I178)</f>
        <v>23038.7</v>
      </c>
      <c r="J203" s="160">
        <f>SUM(J175:J178)</f>
        <v>4407.200000000001</v>
      </c>
      <c r="K203" s="79"/>
      <c r="L203" s="160">
        <f>SUM(L175:L178)</f>
        <v>486721.7000000001</v>
      </c>
      <c r="M203" s="160">
        <f>SUM(M175:M178)</f>
        <v>1193889.2</v>
      </c>
      <c r="N203" s="160">
        <f>SUM(N175:N178)</f>
        <v>520435.7999999999</v>
      </c>
      <c r="O203" s="160">
        <f>SUM(O175:O178)</f>
        <v>379197.2</v>
      </c>
      <c r="P203" s="160">
        <f>SUM(P175:P178)</f>
        <v>167899.7</v>
      </c>
      <c r="Q203" s="160">
        <f>SUM(Q175:Q178)</f>
        <v>543746.7999999999</v>
      </c>
      <c r="R203" s="160">
        <f>SUM(R175:R178)</f>
        <v>126856.7</v>
      </c>
      <c r="S203" s="160">
        <f>SUM(S175:S178)</f>
        <v>767663.7</v>
      </c>
      <c r="T203" s="160">
        <f>SUM(T175:T178)</f>
        <v>35627.7</v>
      </c>
      <c r="U203" s="160">
        <f>SUM(U175:U178)</f>
        <v>44970.6</v>
      </c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2"/>
      <c r="BR203" s="2"/>
    </row>
    <row r="204" ht="14.25" customHeight="1">
      <c r="A204" s="79">
        <v>2013</v>
      </c>
      <c r="B204" s="79"/>
      <c r="C204" s="160">
        <f>SUM(C179:C182)</f>
        <v>25923.2</v>
      </c>
      <c r="D204" s="160">
        <f>SUM(D179:D182)</f>
        <v>9220.9</v>
      </c>
      <c r="E204" s="160">
        <f>SUM(E179:E182)</f>
        <v>7571.400000000001</v>
      </c>
      <c r="F204" s="160">
        <f>SUM(F179:F182)</f>
        <v>75487.799999999988</v>
      </c>
      <c r="G204" s="160">
        <f>SUM(G179:G182)</f>
        <v>41993.6</v>
      </c>
      <c r="H204" s="160">
        <f>SUM(H179:H182)</f>
        <v>74673.099999999991</v>
      </c>
      <c r="I204" s="160">
        <f>SUM(I179:I182)</f>
        <v>15495.6</v>
      </c>
      <c r="J204" s="160">
        <f>SUM(J179:J182)</f>
        <v>3986.4</v>
      </c>
      <c r="K204" s="79"/>
      <c r="L204" s="160">
        <f>SUM(L179:L182)</f>
        <v>529682.1000000001</v>
      </c>
      <c r="M204" s="160">
        <f>SUM(M179:M182)</f>
        <v>1031553.7</v>
      </c>
      <c r="N204" s="160">
        <f>SUM(N179:N182)</f>
        <v>406749.7</v>
      </c>
      <c r="O204" s="160">
        <f>SUM(O179:O182)</f>
        <v>366142.3</v>
      </c>
      <c r="P204" s="160">
        <f>SUM(P179:P182)</f>
        <v>174909</v>
      </c>
      <c r="Q204" s="160">
        <f>SUM(Q179:Q182)</f>
        <v>579246.6000000001</v>
      </c>
      <c r="R204" s="160">
        <f>SUM(R179:R182)</f>
        <v>127578.6</v>
      </c>
      <c r="S204" s="160">
        <f>SUM(S179:S182)</f>
        <v>786687.8</v>
      </c>
      <c r="T204" s="160">
        <f>SUM(T179:T182)</f>
        <v>27685</v>
      </c>
      <c r="U204" s="160">
        <f>SUM(U179:U182)</f>
        <v>37933.899999999994</v>
      </c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2"/>
      <c r="BR204" s="2"/>
    </row>
    <row r="205" ht="14.25" customHeight="1">
      <c r="A205" s="79">
        <v>2014</v>
      </c>
      <c r="B205" s="79"/>
      <c r="C205" s="160"/>
      <c r="D205" s="160"/>
      <c r="E205" s="160"/>
      <c r="F205" s="160"/>
      <c r="G205" s="160"/>
      <c r="H205" s="160"/>
      <c r="I205" s="160"/>
      <c r="J205" s="160"/>
      <c r="K205" s="79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2"/>
      <c r="BR205" s="2"/>
    </row>
    <row r="206" ht="14.25" customHeight="1">
      <c r="A206" s="79"/>
      <c r="B206" s="79"/>
      <c r="C206" s="160"/>
      <c r="D206" s="160"/>
      <c r="E206" s="160"/>
      <c r="F206" s="160"/>
      <c r="G206" s="160"/>
      <c r="H206" s="160"/>
      <c r="I206" s="160"/>
      <c r="J206" s="160"/>
      <c r="K206" s="79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2"/>
      <c r="BR206" s="2"/>
    </row>
    <row r="207" ht="14.25" customHeight="1">
      <c r="A207" s="79"/>
      <c r="B207" s="79"/>
      <c r="C207" s="170">
        <f>C204/C203-1</f>
        <v>-0.2974514076338526</v>
      </c>
      <c r="D207" s="170">
        <f>D204/D203-1</f>
        <v>0.7441363395626843</v>
      </c>
      <c r="E207" s="170">
        <f>E204/E203-1</f>
        <v>-0.1385270056548602</v>
      </c>
      <c r="F207" s="170">
        <f>F204/F203-1</f>
        <v>0.06249313842230153</v>
      </c>
      <c r="G207" s="170">
        <f>G204/G203-1</f>
        <v>-0.2348969321978932</v>
      </c>
      <c r="H207" s="170">
        <f>H204/H203-1</f>
        <v>-0.04363957710311805</v>
      </c>
      <c r="I207" s="170">
        <f>I204/I203-1</f>
        <v>-0.327409966708191</v>
      </c>
      <c r="J207" s="170">
        <f>J204/J203-1</f>
        <v>-0.09548012343438028</v>
      </c>
      <c r="K207" s="168"/>
      <c r="L207" s="170">
        <f>L204/L203-1</f>
        <v>0.08826481334199809</v>
      </c>
      <c r="M207" s="170">
        <f>M204/M203-1</f>
        <v>-0.1359719980715127</v>
      </c>
      <c r="N207" s="170">
        <f>N204/N203-1</f>
        <v>-0.2184440424736345</v>
      </c>
      <c r="O207" s="170">
        <f>O204/O203-1</f>
        <v>-0.03442773311617275</v>
      </c>
      <c r="P207" s="170">
        <f>P204/P203-1</f>
        <v>0.04174694773129417</v>
      </c>
      <c r="Q207" s="170">
        <f>Q204/Q203-1</f>
        <v>0.06528737272568796</v>
      </c>
      <c r="R207" s="170">
        <f>R204/R203-1</f>
        <v>0.005690673019241421</v>
      </c>
      <c r="S207" s="170">
        <f>S204/S203-1</f>
        <v>0.02478181526624246</v>
      </c>
      <c r="T207" s="170">
        <f>T204/T203-1</f>
        <v>-0.2229360862474985</v>
      </c>
      <c r="U207" s="170">
        <f>U204/U203-1</f>
        <v>-0.1564733403601465</v>
      </c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2"/>
      <c r="BR207" s="2"/>
    </row>
    <row r="208" ht="14.25" customHeight="1">
      <c r="A208" s="79"/>
      <c r="B208" s="79"/>
      <c r="C208" s="122"/>
      <c r="D208" s="122"/>
      <c r="E208" s="122"/>
      <c r="F208" s="122"/>
      <c r="G208" s="160"/>
      <c r="H208" s="160"/>
      <c r="I208" s="160"/>
      <c r="J208" s="160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2"/>
      <c r="BR208" s="2"/>
    </row>
    <row r="209" ht="14.25" customHeight="1">
      <c r="A209" s="79"/>
      <c r="B209" s="79"/>
      <c r="C209" s="122"/>
      <c r="D209" s="122"/>
      <c r="E209" s="122"/>
      <c r="F209" s="122"/>
      <c r="G209" s="160"/>
      <c r="H209" s="160"/>
      <c r="I209" s="160"/>
      <c r="J209" s="160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2"/>
      <c r="BR209" s="2"/>
    </row>
    <row r="210" ht="14.25" customHeight="1">
      <c r="A210" s="79"/>
      <c r="B210" s="79"/>
      <c r="C210" s="122"/>
      <c r="D210" s="122"/>
      <c r="E210" s="122"/>
      <c r="F210" s="122"/>
      <c r="G210" s="160"/>
      <c r="H210" s="160"/>
      <c r="I210" s="160"/>
      <c r="J210" s="160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2"/>
      <c r="BR210" s="2"/>
    </row>
    <row r="211" ht="14.25" customHeight="1">
      <c r="A211" s="79"/>
      <c r="B211" s="79"/>
      <c r="C211" s="122"/>
      <c r="D211" s="122"/>
      <c r="E211" s="122"/>
      <c r="F211" s="122"/>
      <c r="G211" s="160"/>
      <c r="H211" s="160"/>
      <c r="I211" s="160"/>
      <c r="J211" s="160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2"/>
      <c r="BR211" s="2"/>
    </row>
    <row r="212" ht="14.25" customHeight="1">
      <c r="A212" s="79"/>
      <c r="B212" s="79"/>
      <c r="C212" s="122"/>
      <c r="D212" s="122"/>
      <c r="E212" s="122"/>
      <c r="F212" s="122"/>
      <c r="G212" s="160"/>
      <c r="H212" s="160"/>
      <c r="I212" s="160"/>
      <c r="J212" s="160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2"/>
      <c r="BR212" s="2"/>
    </row>
    <row r="213" ht="14.25" customHeight="1">
      <c r="A213" s="79"/>
      <c r="B213" s="79"/>
      <c r="C213" s="122"/>
      <c r="D213" s="122"/>
      <c r="E213" s="122"/>
      <c r="F213" s="122"/>
      <c r="G213" s="160"/>
      <c r="H213" s="160"/>
      <c r="I213" s="160"/>
      <c r="J213" s="160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2"/>
      <c r="BR213" s="2"/>
    </row>
    <row r="214" ht="14.25" customHeight="1">
      <c r="A214" s="79"/>
      <c r="B214" s="79"/>
      <c r="C214" s="122"/>
      <c r="D214" s="122"/>
      <c r="E214" s="122"/>
      <c r="F214" s="122"/>
      <c r="G214" s="160"/>
      <c r="H214" s="160"/>
      <c r="I214" s="160"/>
      <c r="J214" s="160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2"/>
      <c r="BR214" s="2"/>
    </row>
    <row r="215" ht="14.25" customHeight="1">
      <c r="A215" s="79"/>
      <c r="B215" s="79"/>
      <c r="C215" s="122"/>
      <c r="D215" s="122"/>
      <c r="E215" s="122"/>
      <c r="F215" s="122"/>
      <c r="G215" s="160"/>
      <c r="H215" s="160"/>
      <c r="I215" s="160"/>
      <c r="J215" s="160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2"/>
      <c r="BR215" s="2"/>
    </row>
    <row r="216" ht="14.25" customHeight="1">
      <c r="A216" s="79"/>
      <c r="B216" s="79"/>
      <c r="C216" s="122"/>
      <c r="D216" s="122"/>
      <c r="E216" s="122"/>
      <c r="F216" s="122"/>
      <c r="G216" s="160"/>
      <c r="H216" s="160"/>
      <c r="I216" s="160"/>
      <c r="J216" s="160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2"/>
      <c r="BR216" s="2"/>
    </row>
    <row r="217" ht="14.25" customHeight="1">
      <c r="A217" s="79"/>
      <c r="B217" s="79"/>
      <c r="C217" s="122"/>
      <c r="D217" s="122"/>
      <c r="E217" s="122"/>
      <c r="F217" s="122"/>
      <c r="G217" s="160"/>
      <c r="H217" s="160"/>
      <c r="I217" s="160"/>
      <c r="J217" s="160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2"/>
      <c r="BR217" s="2"/>
    </row>
    <row r="218" ht="14.25" customHeight="1">
      <c r="A218" s="79"/>
      <c r="B218" s="79"/>
      <c r="C218" s="122"/>
      <c r="D218" s="122"/>
      <c r="E218" s="122"/>
      <c r="F218" s="122"/>
      <c r="G218" s="160"/>
      <c r="H218" s="160"/>
      <c r="I218" s="160"/>
      <c r="J218" s="160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2"/>
      <c r="BR218" s="2"/>
    </row>
    <row r="219" ht="14.25" customHeight="1">
      <c r="A219" s="79"/>
      <c r="B219" s="79"/>
      <c r="C219" s="122"/>
      <c r="D219" s="122"/>
      <c r="E219" s="122"/>
      <c r="F219" s="122"/>
      <c r="G219" s="160"/>
      <c r="H219" s="160"/>
      <c r="I219" s="160"/>
      <c r="J219" s="160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2"/>
      <c r="BR219" s="2"/>
    </row>
    <row r="220" ht="14.25" customHeight="1">
      <c r="A220" s="79"/>
      <c r="B220" s="79"/>
      <c r="C220" s="122"/>
      <c r="D220" s="122"/>
      <c r="E220" s="122"/>
      <c r="F220" s="122"/>
      <c r="G220" s="160"/>
      <c r="H220" s="160"/>
      <c r="I220" s="160"/>
      <c r="J220" s="160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2"/>
      <c r="BR220" s="2"/>
    </row>
    <row r="221" ht="14.25" customHeight="1">
      <c r="A221" s="79"/>
      <c r="B221" s="79"/>
      <c r="C221" s="122"/>
      <c r="D221" s="122"/>
      <c r="E221" s="122"/>
      <c r="F221" s="122"/>
      <c r="G221" s="160"/>
      <c r="H221" s="160"/>
      <c r="I221" s="160"/>
      <c r="J221" s="160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2"/>
      <c r="BR221" s="2"/>
    </row>
    <row r="222" ht="14.25" customHeight="1">
      <c r="A222" s="79"/>
      <c r="B222" s="79"/>
      <c r="C222" s="122"/>
      <c r="D222" s="122"/>
      <c r="E222" s="122"/>
      <c r="F222" s="122"/>
      <c r="G222" s="160"/>
      <c r="H222" s="160"/>
      <c r="I222" s="160"/>
      <c r="J222" s="160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2"/>
      <c r="BR222" s="2"/>
    </row>
    <row r="223" ht="14.25" customHeight="1">
      <c r="A223" s="79"/>
      <c r="B223" s="79"/>
      <c r="C223" s="122"/>
      <c r="D223" s="122"/>
      <c r="E223" s="122"/>
      <c r="F223" s="122"/>
      <c r="G223" s="160"/>
      <c r="H223" s="160"/>
      <c r="I223" s="160"/>
      <c r="J223" s="160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2"/>
      <c r="BR223" s="2"/>
    </row>
    <row r="224" ht="14.25" customHeight="1">
      <c r="A224" s="79"/>
      <c r="B224" s="79"/>
      <c r="C224" s="122"/>
      <c r="D224" s="122"/>
      <c r="E224" s="122"/>
      <c r="F224" s="122"/>
      <c r="G224" s="160"/>
      <c r="H224" s="160"/>
      <c r="I224" s="160"/>
      <c r="J224" s="160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2"/>
      <c r="BR224" s="2"/>
    </row>
    <row r="225" ht="14.25" customHeight="1">
      <c r="A225" s="79"/>
      <c r="B225" s="79"/>
      <c r="C225" s="122"/>
      <c r="D225" s="122"/>
      <c r="E225" s="122"/>
      <c r="F225" s="122"/>
      <c r="G225" s="160"/>
      <c r="H225" s="160"/>
      <c r="I225" s="160"/>
      <c r="J225" s="160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2"/>
      <c r="BR225" s="2"/>
    </row>
    <row r="226" ht="14.25" customHeight="1">
      <c r="A226" s="79"/>
      <c r="B226" s="79"/>
      <c r="C226" s="122"/>
      <c r="D226" s="122"/>
      <c r="E226" s="122"/>
      <c r="F226" s="122"/>
      <c r="G226" s="160"/>
      <c r="H226" s="160"/>
      <c r="I226" s="160"/>
      <c r="J226" s="160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2"/>
      <c r="BR226" s="2"/>
    </row>
    <row r="227" ht="14.25" customHeight="1">
      <c r="A227" s="79"/>
      <c r="B227" s="79"/>
      <c r="C227" s="122"/>
      <c r="D227" s="122"/>
      <c r="E227" s="122"/>
      <c r="F227" s="122"/>
      <c r="G227" s="160"/>
      <c r="H227" s="160"/>
      <c r="I227" s="160"/>
      <c r="J227" s="160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2"/>
      <c r="BR227" s="2"/>
    </row>
    <row r="228" ht="14.25" customHeight="1">
      <c r="A228" s="79"/>
      <c r="B228" s="79"/>
      <c r="C228" s="122"/>
      <c r="D228" s="122"/>
      <c r="E228" s="122"/>
      <c r="F228" s="122"/>
      <c r="G228" s="160"/>
      <c r="H228" s="160"/>
      <c r="I228" s="160"/>
      <c r="J228" s="160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2"/>
      <c r="BR228" s="2"/>
    </row>
    <row r="229" ht="14.25" customHeight="1">
      <c r="A229" s="79"/>
      <c r="B229" s="79"/>
      <c r="C229" s="122"/>
      <c r="D229" s="122"/>
      <c r="E229" s="122"/>
      <c r="F229" s="122"/>
      <c r="G229" s="160"/>
      <c r="H229" s="160"/>
      <c r="I229" s="160"/>
      <c r="J229" s="160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2"/>
      <c r="BR229" s="2"/>
    </row>
    <row r="230" ht="14.25" customHeight="1">
      <c r="A230" s="79"/>
      <c r="B230" s="79"/>
      <c r="C230" s="122"/>
      <c r="D230" s="122"/>
      <c r="E230" s="122"/>
      <c r="F230" s="122"/>
      <c r="G230" s="160"/>
      <c r="H230" s="160"/>
      <c r="I230" s="160"/>
      <c r="J230" s="160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2"/>
      <c r="BR230" s="2"/>
    </row>
    <row r="231" ht="14.25" customHeight="1">
      <c r="A231" s="79"/>
      <c r="B231" s="79"/>
      <c r="C231" s="122"/>
      <c r="D231" s="122"/>
      <c r="E231" s="122"/>
      <c r="F231" s="122"/>
      <c r="G231" s="160"/>
      <c r="H231" s="160"/>
      <c r="I231" s="160"/>
      <c r="J231" s="160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2"/>
      <c r="BR231" s="2"/>
    </row>
  </sheetData>
  <mergeCells count="6">
    <mergeCell ref="BL6:BN6"/>
    <mergeCell ref="BH6:BJ6"/>
    <mergeCell ref="BD6:BF6"/>
    <mergeCell ref="AZ6:BB6"/>
    <mergeCell ref="AV6:AX6"/>
    <mergeCell ref="BP6:BR6"/>
  </mergeCells>
  <hyperlinks>
    <hyperlink ref="D3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AE123"/>
  <sheetViews>
    <sheetView workbookViewId="0" showGridLines="0" defaultGridColor="1"/>
  </sheetViews>
  <sheetFormatPr defaultColWidth="9" defaultRowHeight="12.75" customHeight="1" outlineLevelRow="0" outlineLevelCol="0"/>
  <cols>
    <col min="1" max="1" width="9.35156" style="171" customWidth="1"/>
    <col min="2" max="2" width="10.8516" style="171" customWidth="1"/>
    <col min="3" max="3" width="8.67188" style="171" customWidth="1"/>
    <col min="4" max="4" width="8.67188" style="171" customWidth="1"/>
    <col min="5" max="5" width="8.67188" style="171" customWidth="1"/>
    <col min="6" max="6" width="8.67188" style="171" customWidth="1"/>
    <col min="7" max="7" width="11.5" style="171" customWidth="1"/>
    <col min="8" max="8" width="8.67188" style="171" customWidth="1"/>
    <col min="9" max="9" width="8.67188" style="171" customWidth="1"/>
    <col min="10" max="10" width="8.67188" style="171" customWidth="1"/>
    <col min="11" max="11" width="8.67188" style="171" customWidth="1"/>
    <col min="12" max="12" width="8.67188" style="171" customWidth="1"/>
    <col min="13" max="13" width="8.67188" style="171" customWidth="1"/>
    <col min="14" max="14" width="8.67188" style="171" customWidth="1"/>
    <col min="15" max="15" width="8.67188" style="171" customWidth="1"/>
    <col min="16" max="16" width="8.67188" style="171" customWidth="1"/>
    <col min="17" max="17" width="8.67188" style="171" customWidth="1"/>
    <col min="18" max="18" width="8.67188" style="171" customWidth="1"/>
    <col min="19" max="19" width="8.67188" style="171" customWidth="1"/>
    <col min="20" max="20" width="8.67188" style="171" customWidth="1"/>
    <col min="21" max="21" width="8.67188" style="171" customWidth="1"/>
    <col min="22" max="22" width="8.67188" style="171" customWidth="1"/>
    <col min="23" max="23" width="9" style="171" customWidth="1"/>
    <col min="24" max="24" width="9" style="171" customWidth="1"/>
    <col min="25" max="25" width="9" style="171" customWidth="1"/>
    <col min="26" max="26" width="9" style="171" customWidth="1"/>
    <col min="27" max="27" width="9" style="171" customWidth="1"/>
    <col min="28" max="28" width="9" style="171" customWidth="1"/>
    <col min="29" max="29" width="9" style="171" customWidth="1"/>
    <col min="30" max="30" width="9" style="171" customWidth="1"/>
    <col min="31" max="31" width="9" style="171" customWidth="1"/>
    <col min="32" max="256" width="9" style="171" customWidth="1"/>
  </cols>
  <sheetData>
    <row r="1" ht="15" customHeight="1">
      <c r="A1" s="2"/>
      <c r="B1" s="2"/>
      <c r="C1" s="2"/>
      <c r="D1" s="2"/>
      <c r="E1" s="2"/>
      <c r="F1" s="2"/>
      <c r="G1" s="7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5" customHeight="1">
      <c r="A2" s="2"/>
      <c r="B2" s="2"/>
      <c r="C2" s="2"/>
      <c r="D2" s="2"/>
      <c r="E2" s="2"/>
      <c r="F2" s="2"/>
      <c r="G2" s="7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" customHeight="1">
      <c r="A3" t="s" s="159">
        <v>229</v>
      </c>
      <c r="B3" t="s" s="172">
        <v>131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2"/>
      <c r="AE3" s="2"/>
    </row>
    <row r="4" ht="15" customHeight="1">
      <c r="A4" s="153">
        <v>2006</v>
      </c>
      <c r="B4" s="113">
        <v>495625403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2"/>
      <c r="AE4" s="2"/>
    </row>
    <row r="5" ht="15" customHeight="1">
      <c r="A5" s="153">
        <v>2007</v>
      </c>
      <c r="B5" s="113">
        <v>497683095</v>
      </c>
      <c r="C5" s="173">
        <f>B5/B4-1</f>
        <v>0.004151708099594753</v>
      </c>
      <c r="D5" s="174">
        <f>C5/12</f>
        <v>0.0003459756749662294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2"/>
      <c r="AE5" s="2"/>
    </row>
    <row r="6" ht="15" customHeight="1">
      <c r="A6" s="153">
        <v>2008</v>
      </c>
      <c r="B6" s="113">
        <v>499707261</v>
      </c>
      <c r="C6" s="173">
        <f>B6/B5-1</f>
        <v>0.004067178532555893</v>
      </c>
      <c r="D6" s="174">
        <f>C6/12</f>
        <v>0.0003389315443796577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2"/>
      <c r="AE6" s="2"/>
    </row>
    <row r="7" ht="15" customHeight="1">
      <c r="A7" s="153">
        <v>2009</v>
      </c>
      <c r="B7" s="113">
        <v>501176184</v>
      </c>
      <c r="C7" s="173">
        <f>B7/B6-1</f>
        <v>0.002939567051838399</v>
      </c>
      <c r="D7" s="174">
        <f>C7/12</f>
        <v>0.0002449639209865332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2"/>
      <c r="AE7" s="2"/>
    </row>
    <row r="8" ht="15" customHeight="1">
      <c r="A8" s="153">
        <v>2010</v>
      </c>
      <c r="B8" s="113">
        <v>502361594</v>
      </c>
      <c r="C8" s="173">
        <f>B8/B7-1</f>
        <v>0.002365256047362374</v>
      </c>
      <c r="D8" s="174">
        <f>C8/12</f>
        <v>0.0001971046706135312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2"/>
      <c r="AE8" s="2"/>
    </row>
    <row r="9" ht="15" customHeight="1">
      <c r="A9" s="153">
        <v>2011</v>
      </c>
      <c r="B9" s="113">
        <v>503545872</v>
      </c>
      <c r="C9" s="173">
        <f>B9/B8-1</f>
        <v>0.002357421455271513</v>
      </c>
      <c r="D9" s="174">
        <f>C9/12</f>
        <v>0.0001964517879392928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2"/>
      <c r="AE9" s="2"/>
    </row>
    <row r="10" ht="15" customHeight="1">
      <c r="A10" s="153">
        <v>2012</v>
      </c>
      <c r="B10" s="113">
        <v>504708248</v>
      </c>
      <c r="C10" s="173">
        <f>B10/B9-1</f>
        <v>0.002308381549000149</v>
      </c>
      <c r="D10" s="174">
        <f>C10/12</f>
        <v>0.0001923651290833458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2"/>
      <c r="AE10" s="2"/>
    </row>
    <row r="11" ht="15" customHeight="1">
      <c r="A11" s="153">
        <v>2013</v>
      </c>
      <c r="B11" s="113">
        <v>505864820</v>
      </c>
      <c r="C11" s="173">
        <f>B11/B10-1</f>
        <v>0.00229156548279752</v>
      </c>
      <c r="D11" s="174">
        <f>C11/12</f>
        <v>0.0001909637902331266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2"/>
      <c r="AE11" s="2"/>
    </row>
    <row r="12" ht="15" customHeight="1">
      <c r="A12" s="153">
        <v>2014</v>
      </c>
      <c r="B12" s="113">
        <v>507013372</v>
      </c>
      <c r="C12" s="173">
        <f>B12/B11-1</f>
        <v>0.002270472178713678</v>
      </c>
      <c r="D12" s="174">
        <f>C12/12</f>
        <v>0.0001892060148928065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2"/>
      <c r="AE12" s="2"/>
    </row>
    <row r="13" ht="15" customHeight="1">
      <c r="A13" s="153">
        <v>2015</v>
      </c>
      <c r="B13" s="113">
        <v>508153795</v>
      </c>
      <c r="C13" s="173">
        <f>B13/B12-1</f>
        <v>0.002249295704966237</v>
      </c>
      <c r="D13" s="174">
        <f>C13/12</f>
        <v>0.0001874413087471864</v>
      </c>
      <c r="E13" s="79"/>
      <c r="F13" s="79"/>
      <c r="G13" s="2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2"/>
      <c r="AE13" s="2"/>
    </row>
    <row r="14" ht="15" customHeight="1">
      <c r="A14" s="153">
        <v>2016</v>
      </c>
      <c r="B14" s="113">
        <v>509251907</v>
      </c>
      <c r="C14" s="173">
        <f>B14/B13-1</f>
        <v>0.002160983566008801</v>
      </c>
      <c r="D14" s="174">
        <f>C14/12</f>
        <v>0.0001800819638340667</v>
      </c>
      <c r="E14" s="79"/>
      <c r="F14" s="79"/>
      <c r="G14" s="2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2"/>
      <c r="AE14" s="2"/>
    </row>
    <row r="15" ht="15" customHeight="1">
      <c r="A15" s="153">
        <v>2017</v>
      </c>
      <c r="B15" s="113">
        <v>510263776</v>
      </c>
      <c r="C15" s="173">
        <f>B15/B14-1</f>
        <v>0.001986971449868369</v>
      </c>
      <c r="D15" s="174">
        <f>C15/12</f>
        <v>0.0001655809541556974</v>
      </c>
      <c r="E15" s="79"/>
      <c r="F15" s="79"/>
      <c r="G15" s="2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2"/>
      <c r="AE15" s="2"/>
    </row>
    <row r="16" ht="15" customHeight="1">
      <c r="A16" s="153">
        <v>2018</v>
      </c>
      <c r="B16" s="113">
        <v>511180739</v>
      </c>
      <c r="C16" s="173">
        <f>B16/B15-1</f>
        <v>0.001797037224919418</v>
      </c>
      <c r="D16" s="174">
        <f>C16/12</f>
        <v>0.0001497531020766182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2"/>
      <c r="AE16" s="2"/>
    </row>
    <row r="17" ht="15" customHeight="1">
      <c r="A17" s="153">
        <v>2019</v>
      </c>
      <c r="B17" s="113">
        <v>512002687</v>
      </c>
      <c r="C17" s="173">
        <f>B17/B16-1</f>
        <v>0.001607940083204085</v>
      </c>
      <c r="D17" s="174">
        <f>C17/12</f>
        <v>0.0001339950069336737</v>
      </c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2"/>
      <c r="AE17" s="2"/>
    </row>
    <row r="18" ht="15" customHeight="1">
      <c r="A18" s="153">
        <v>2020</v>
      </c>
      <c r="B18" s="113">
        <v>512728298</v>
      </c>
      <c r="C18" s="173">
        <f>B18/B17-1</f>
        <v>0.001417201546834779</v>
      </c>
      <c r="D18" s="174">
        <f>C18/12</f>
        <v>0.0001181001289028982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2"/>
      <c r="AE18" s="2"/>
    </row>
    <row r="19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ht="13.65" customHeight="1">
      <c r="A22" s="79"/>
      <c r="B22" s="79"/>
      <c r="C22" s="79"/>
      <c r="D22" s="79"/>
      <c r="E22" t="s" s="172">
        <v>91</v>
      </c>
      <c r="F22" t="s" s="172">
        <v>90</v>
      </c>
      <c r="G22" t="s" s="172">
        <v>103</v>
      </c>
      <c r="H22" t="s" s="172">
        <v>122</v>
      </c>
      <c r="I22" t="s" s="172">
        <v>230</v>
      </c>
      <c r="J22" t="s" s="172">
        <v>89</v>
      </c>
      <c r="K22" t="s" s="172">
        <v>124</v>
      </c>
      <c r="L22" t="s" s="172">
        <v>95</v>
      </c>
      <c r="M22" t="s" s="172">
        <v>82</v>
      </c>
      <c r="N22" t="s" s="172">
        <v>81</v>
      </c>
      <c r="O22" t="s" s="172">
        <v>100</v>
      </c>
      <c r="P22" t="s" s="172">
        <v>97</v>
      </c>
      <c r="Q22" t="s" s="172">
        <v>87</v>
      </c>
      <c r="R22" t="s" s="172">
        <v>85</v>
      </c>
      <c r="S22" t="s" s="172">
        <v>126</v>
      </c>
      <c r="T22" t="s" s="172">
        <v>127</v>
      </c>
      <c r="U22" t="s" s="172">
        <v>128</v>
      </c>
      <c r="V22" t="s" s="172">
        <v>129</v>
      </c>
      <c r="W22" t="s" s="172">
        <v>84</v>
      </c>
      <c r="X22" t="s" s="172">
        <v>86</v>
      </c>
      <c r="Y22" t="s" s="172">
        <v>96</v>
      </c>
      <c r="Z22" t="s" s="172">
        <v>98</v>
      </c>
      <c r="AA22" t="s" s="172">
        <v>99</v>
      </c>
      <c r="AB22" t="s" s="172">
        <v>102</v>
      </c>
      <c r="AC22" t="s" s="172">
        <v>88</v>
      </c>
      <c r="AD22" t="s" s="172">
        <v>92</v>
      </c>
      <c r="AE22" t="s" s="172">
        <v>130</v>
      </c>
    </row>
    <row r="23" ht="13.65" customHeight="1">
      <c r="A23" s="175">
        <v>39083</v>
      </c>
      <c r="B23" s="79">
        <f>B4*(D$5+1)</f>
        <v>495796877.3333333</v>
      </c>
      <c r="C23" s="79"/>
      <c r="D23" s="153">
        <v>2006</v>
      </c>
      <c r="E23" s="122">
        <v>8192880</v>
      </c>
      <c r="F23" s="122">
        <v>10379067</v>
      </c>
      <c r="G23" s="122">
        <v>7385367</v>
      </c>
      <c r="H23" s="122">
        <v>1031030</v>
      </c>
      <c r="I23" s="122">
        <v>10235455</v>
      </c>
      <c r="J23" s="122">
        <v>5450661</v>
      </c>
      <c r="K23" s="122">
        <v>1324333</v>
      </c>
      <c r="L23" s="122">
        <v>5231372</v>
      </c>
      <c r="M23" s="122">
        <v>63456871</v>
      </c>
      <c r="N23" s="122">
        <v>82346364</v>
      </c>
      <c r="O23" s="122">
        <v>10688058</v>
      </c>
      <c r="P23" s="122">
        <v>10046269</v>
      </c>
      <c r="Q23" s="122">
        <v>4309024</v>
      </c>
      <c r="R23" s="122">
        <v>59272880</v>
      </c>
      <c r="S23" s="122">
        <v>2274735</v>
      </c>
      <c r="T23" s="122">
        <v>3585906</v>
      </c>
      <c r="U23" s="122">
        <v>474413</v>
      </c>
      <c r="V23" s="122">
        <v>400214</v>
      </c>
      <c r="W23" s="122">
        <v>16320437</v>
      </c>
      <c r="X23" s="122">
        <v>38536869</v>
      </c>
      <c r="Y23" s="122">
        <v>10605870</v>
      </c>
      <c r="Z23" s="122">
        <v>22150478</v>
      </c>
      <c r="AA23" s="122">
        <v>5439448</v>
      </c>
      <c r="AB23" s="122">
        <v>2010347</v>
      </c>
      <c r="AC23" s="122">
        <v>44431750</v>
      </c>
      <c r="AD23" s="122">
        <v>9016596</v>
      </c>
      <c r="AE23" s="122">
        <v>60846809</v>
      </c>
    </row>
    <row r="24" ht="13.65" customHeight="1">
      <c r="A24" s="175">
        <v>39114</v>
      </c>
      <c r="B24" s="174">
        <f>B23*(D$5+1)</f>
        <v>495968410.9926149</v>
      </c>
      <c r="C24" s="79"/>
      <c r="D24" s="153">
        <v>2007</v>
      </c>
      <c r="E24" s="122">
        <v>8199783</v>
      </c>
      <c r="F24" s="122">
        <v>10392226</v>
      </c>
      <c r="G24" s="122">
        <v>7322858</v>
      </c>
      <c r="H24" s="122">
        <v>1048906</v>
      </c>
      <c r="I24" s="122">
        <v>10228744</v>
      </c>
      <c r="J24" s="122">
        <v>5468120</v>
      </c>
      <c r="K24" s="122">
        <v>1315912</v>
      </c>
      <c r="L24" s="122">
        <v>5238460</v>
      </c>
      <c r="M24" s="122">
        <v>63852860</v>
      </c>
      <c r="N24" s="122">
        <v>82236860</v>
      </c>
      <c r="O24" s="122">
        <v>10706290</v>
      </c>
      <c r="P24" s="122">
        <v>10034228</v>
      </c>
      <c r="Q24" s="122">
        <v>4419984</v>
      </c>
      <c r="R24" s="122">
        <v>59626720</v>
      </c>
      <c r="S24" s="122">
        <v>2259810</v>
      </c>
      <c r="T24" s="122">
        <v>3575439</v>
      </c>
      <c r="U24" s="122">
        <v>480222</v>
      </c>
      <c r="V24" s="122">
        <v>401880</v>
      </c>
      <c r="W24" s="122">
        <v>16351022</v>
      </c>
      <c r="X24" s="122">
        <v>38518241</v>
      </c>
      <c r="Y24" s="122">
        <v>10642836</v>
      </c>
      <c r="Z24" s="122">
        <v>22106151</v>
      </c>
      <c r="AA24" s="122">
        <v>5447502</v>
      </c>
      <c r="AB24" s="122">
        <v>2009245</v>
      </c>
      <c r="AC24" s="122">
        <v>45211636</v>
      </c>
      <c r="AD24" s="122">
        <v>9031088</v>
      </c>
      <c r="AE24" s="122">
        <v>61249260</v>
      </c>
    </row>
    <row r="25" ht="13.65" customHeight="1">
      <c r="A25" s="175">
        <v>39142</v>
      </c>
      <c r="B25" s="174">
        <f>B24*(D$5+1)</f>
        <v>496140003.9983699</v>
      </c>
      <c r="C25" s="79"/>
      <c r="D25" s="153">
        <v>2008</v>
      </c>
      <c r="E25" s="122">
        <v>8205533</v>
      </c>
      <c r="F25" s="122">
        <v>10403951</v>
      </c>
      <c r="G25" s="122">
        <v>7262675</v>
      </c>
      <c r="H25" s="122">
        <v>1066817</v>
      </c>
      <c r="I25" s="122">
        <v>10220911</v>
      </c>
      <c r="J25" s="122">
        <v>5484723</v>
      </c>
      <c r="K25" s="122">
        <v>1307605</v>
      </c>
      <c r="L25" s="122">
        <v>5244749</v>
      </c>
      <c r="M25" s="122">
        <v>64220250</v>
      </c>
      <c r="N25" s="122">
        <v>82065368</v>
      </c>
      <c r="O25" s="122">
        <v>10722816</v>
      </c>
      <c r="P25" s="122">
        <v>10020481</v>
      </c>
      <c r="Q25" s="122">
        <v>4517706</v>
      </c>
      <c r="R25" s="122">
        <v>60091306</v>
      </c>
      <c r="S25" s="122">
        <v>2245423</v>
      </c>
      <c r="T25" s="122">
        <v>3565205</v>
      </c>
      <c r="U25" s="122">
        <v>486006</v>
      </c>
      <c r="V25" s="122">
        <v>403532</v>
      </c>
      <c r="W25" s="122">
        <v>16410055</v>
      </c>
      <c r="X25" s="122">
        <v>38500696</v>
      </c>
      <c r="Y25" s="122">
        <v>10676910</v>
      </c>
      <c r="Z25" s="122">
        <v>22060808</v>
      </c>
      <c r="AA25" s="122">
        <v>5455407</v>
      </c>
      <c r="AB25" s="122">
        <v>2007711</v>
      </c>
      <c r="AC25" s="122">
        <v>45910365</v>
      </c>
      <c r="AD25" s="122">
        <v>9045389</v>
      </c>
      <c r="AE25" s="122">
        <v>61642600</v>
      </c>
    </row>
    <row r="26" ht="13.65" customHeight="1">
      <c r="A26" s="175">
        <v>39173</v>
      </c>
      <c r="B26" s="174">
        <f>B25*(D$5+1)</f>
        <v>496311656.371131</v>
      </c>
      <c r="C26" s="79"/>
      <c r="D26" s="153">
        <v>2009</v>
      </c>
      <c r="E26" s="122">
        <v>8210281</v>
      </c>
      <c r="F26" s="122">
        <v>10414336</v>
      </c>
      <c r="G26" s="122">
        <v>7204687</v>
      </c>
      <c r="H26" s="122">
        <v>1084748</v>
      </c>
      <c r="I26" s="122">
        <v>10211904</v>
      </c>
      <c r="J26" s="122">
        <v>5500510</v>
      </c>
      <c r="K26" s="122">
        <v>1299371</v>
      </c>
      <c r="L26" s="122">
        <v>5250275</v>
      </c>
      <c r="M26" s="122">
        <v>64579931</v>
      </c>
      <c r="N26" s="122">
        <v>81837700</v>
      </c>
      <c r="O26" s="122">
        <v>10737428</v>
      </c>
      <c r="P26" s="122">
        <v>10007168</v>
      </c>
      <c r="Q26" s="122">
        <v>4579996</v>
      </c>
      <c r="R26" s="122">
        <v>60461585</v>
      </c>
      <c r="S26" s="122">
        <v>2231503</v>
      </c>
      <c r="T26" s="122">
        <v>3555179</v>
      </c>
      <c r="U26" s="122">
        <v>491775</v>
      </c>
      <c r="V26" s="122">
        <v>405165</v>
      </c>
      <c r="W26" s="122">
        <v>16490410</v>
      </c>
      <c r="X26" s="122">
        <v>38482919</v>
      </c>
      <c r="Y26" s="122">
        <v>10707924</v>
      </c>
      <c r="Z26" s="122">
        <v>22011818</v>
      </c>
      <c r="AA26" s="122">
        <v>5463046</v>
      </c>
      <c r="AB26" s="122">
        <v>2005692</v>
      </c>
      <c r="AC26" s="122">
        <v>46295240</v>
      </c>
      <c r="AD26" s="122">
        <v>9059651</v>
      </c>
      <c r="AE26" s="122">
        <v>61996848</v>
      </c>
    </row>
    <row r="27" ht="13.65" customHeight="1">
      <c r="A27" s="175">
        <v>39203</v>
      </c>
      <c r="B27" s="174">
        <f>B26*(D$5+1)</f>
        <v>496483368.1314376</v>
      </c>
      <c r="C27" s="79"/>
      <c r="D27" s="153">
        <v>2010</v>
      </c>
      <c r="E27" s="122">
        <v>8214160</v>
      </c>
      <c r="F27" s="122">
        <v>10423493</v>
      </c>
      <c r="G27" s="122">
        <v>7148785</v>
      </c>
      <c r="H27" s="122">
        <v>1102677</v>
      </c>
      <c r="I27" s="122">
        <v>10201707</v>
      </c>
      <c r="J27" s="122">
        <v>5515575</v>
      </c>
      <c r="K27" s="122">
        <v>1291170</v>
      </c>
      <c r="L27" s="122">
        <v>5255068</v>
      </c>
      <c r="M27" s="122">
        <v>64940833</v>
      </c>
      <c r="N27" s="122">
        <v>81644454</v>
      </c>
      <c r="O27" s="122">
        <v>10749943</v>
      </c>
      <c r="P27" s="122">
        <v>9992339</v>
      </c>
      <c r="Q27" s="122">
        <v>4622917</v>
      </c>
      <c r="R27" s="122">
        <v>60748965</v>
      </c>
      <c r="S27" s="122">
        <v>2217969</v>
      </c>
      <c r="T27" s="122">
        <v>3545319</v>
      </c>
      <c r="U27" s="122">
        <v>497538</v>
      </c>
      <c r="V27" s="122">
        <v>406771</v>
      </c>
      <c r="W27" s="122">
        <v>16573840</v>
      </c>
      <c r="X27" s="122">
        <v>38463689</v>
      </c>
      <c r="Y27" s="122">
        <v>10735765</v>
      </c>
      <c r="Z27" s="122">
        <v>21959278</v>
      </c>
      <c r="AA27" s="122">
        <v>5470306</v>
      </c>
      <c r="AB27" s="122">
        <v>2003136</v>
      </c>
      <c r="AC27" s="122">
        <v>46505963</v>
      </c>
      <c r="AD27" s="122">
        <v>9074055</v>
      </c>
      <c r="AE27" s="122">
        <v>62348447</v>
      </c>
    </row>
    <row r="28" ht="13.65" customHeight="1">
      <c r="A28" s="175">
        <v>39234</v>
      </c>
      <c r="B28" s="174">
        <f>B27*(D$5+1)</f>
        <v>496655139.2998363</v>
      </c>
      <c r="C28" s="79"/>
      <c r="D28" s="153">
        <v>2011</v>
      </c>
      <c r="E28" s="122">
        <v>8217280</v>
      </c>
      <c r="F28" s="122">
        <v>10431477</v>
      </c>
      <c r="G28" s="122">
        <v>7093635</v>
      </c>
      <c r="H28" s="122">
        <v>1120489</v>
      </c>
      <c r="I28" s="122">
        <v>10190213</v>
      </c>
      <c r="J28" s="122">
        <v>5529888</v>
      </c>
      <c r="K28" s="122">
        <v>1282963</v>
      </c>
      <c r="L28" s="122">
        <v>5259250</v>
      </c>
      <c r="M28" s="122">
        <v>65296094</v>
      </c>
      <c r="N28" s="122">
        <v>81471834</v>
      </c>
      <c r="O28" s="122">
        <v>10760136</v>
      </c>
      <c r="P28" s="122">
        <v>9976062</v>
      </c>
      <c r="Q28" s="122">
        <v>4670976</v>
      </c>
      <c r="R28" s="122">
        <v>61016804</v>
      </c>
      <c r="S28" s="122">
        <v>2204708</v>
      </c>
      <c r="T28" s="122">
        <v>3535547</v>
      </c>
      <c r="U28" s="122">
        <v>503302</v>
      </c>
      <c r="V28" s="122">
        <v>408333</v>
      </c>
      <c r="W28" s="122">
        <v>16653734</v>
      </c>
      <c r="X28" s="122">
        <v>38441588</v>
      </c>
      <c r="Y28" s="122">
        <v>10760305</v>
      </c>
      <c r="Z28" s="122">
        <v>21904551</v>
      </c>
      <c r="AA28" s="122">
        <v>5477038</v>
      </c>
      <c r="AB28" s="122">
        <v>2000092</v>
      </c>
      <c r="AC28" s="122">
        <v>46754784</v>
      </c>
      <c r="AD28" s="122">
        <v>9088728</v>
      </c>
      <c r="AE28" s="122">
        <v>62698362</v>
      </c>
    </row>
    <row r="29" ht="13.65" customHeight="1">
      <c r="A29" s="175">
        <v>39264</v>
      </c>
      <c r="B29" s="174">
        <f>B28*(D$5+1)</f>
        <v>496826969.896881</v>
      </c>
      <c r="C29" s="79"/>
      <c r="D29" s="153">
        <v>2012</v>
      </c>
      <c r="E29" s="122">
        <v>8219743</v>
      </c>
      <c r="F29" s="122">
        <v>10438353</v>
      </c>
      <c r="G29" s="122">
        <v>7037935</v>
      </c>
      <c r="H29" s="122">
        <v>1138071</v>
      </c>
      <c r="I29" s="122">
        <v>10177300</v>
      </c>
      <c r="J29" s="122">
        <v>5543453</v>
      </c>
      <c r="K29" s="122">
        <v>1274709</v>
      </c>
      <c r="L29" s="122">
        <v>5262930</v>
      </c>
      <c r="M29" s="122">
        <v>65630692</v>
      </c>
      <c r="N29" s="122">
        <v>81305856</v>
      </c>
      <c r="O29" s="122">
        <v>10767827</v>
      </c>
      <c r="P29" s="122">
        <v>9958453</v>
      </c>
      <c r="Q29" s="122">
        <v>4722028</v>
      </c>
      <c r="R29" s="122">
        <v>61261254</v>
      </c>
      <c r="S29" s="122">
        <v>2191580</v>
      </c>
      <c r="T29" s="122">
        <v>3525761</v>
      </c>
      <c r="U29" s="122">
        <v>509074</v>
      </c>
      <c r="V29" s="122">
        <v>409836</v>
      </c>
      <c r="W29" s="122">
        <v>16730632</v>
      </c>
      <c r="X29" s="122">
        <v>38415284</v>
      </c>
      <c r="Y29" s="122">
        <v>10781459</v>
      </c>
      <c r="Z29" s="122">
        <v>21848504</v>
      </c>
      <c r="AA29" s="122">
        <v>5483088</v>
      </c>
      <c r="AB29" s="122">
        <v>1996617</v>
      </c>
      <c r="AC29" s="122">
        <v>47042984</v>
      </c>
      <c r="AD29" s="122">
        <v>9103788</v>
      </c>
      <c r="AE29" s="122">
        <v>63047162</v>
      </c>
    </row>
    <row r="30" ht="13.65" customHeight="1">
      <c r="A30" s="175">
        <v>39295</v>
      </c>
      <c r="B30" s="174">
        <f>B29*(D$5+1)</f>
        <v>496998859.9431325</v>
      </c>
      <c r="C30" s="79"/>
      <c r="D30" s="153">
        <v>2013</v>
      </c>
      <c r="E30" s="122">
        <v>8221646</v>
      </c>
      <c r="F30" s="122">
        <v>10444268</v>
      </c>
      <c r="G30" s="122">
        <v>6981642</v>
      </c>
      <c r="H30" s="122">
        <v>1155403</v>
      </c>
      <c r="I30" s="122">
        <v>10162921</v>
      </c>
      <c r="J30" s="122">
        <v>5556452</v>
      </c>
      <c r="K30" s="122">
        <v>1266375</v>
      </c>
      <c r="L30" s="122">
        <v>5266114</v>
      </c>
      <c r="M30" s="122">
        <v>65951611</v>
      </c>
      <c r="N30" s="122">
        <v>81147265</v>
      </c>
      <c r="O30" s="122">
        <v>10772967</v>
      </c>
      <c r="P30" s="122">
        <v>9939470</v>
      </c>
      <c r="Q30" s="122">
        <v>4775982</v>
      </c>
      <c r="R30" s="122">
        <v>61482297</v>
      </c>
      <c r="S30" s="122">
        <v>2178443</v>
      </c>
      <c r="T30" s="122">
        <v>3515858</v>
      </c>
      <c r="U30" s="122">
        <v>514862</v>
      </c>
      <c r="V30" s="122">
        <v>411277</v>
      </c>
      <c r="W30" s="122">
        <v>16805037</v>
      </c>
      <c r="X30" s="122">
        <v>38383809</v>
      </c>
      <c r="Y30" s="122">
        <v>10799270</v>
      </c>
      <c r="Z30" s="122">
        <v>21790479</v>
      </c>
      <c r="AA30" s="122">
        <v>5488339</v>
      </c>
      <c r="AB30" s="122">
        <v>1992690</v>
      </c>
      <c r="AC30" s="122">
        <v>47370542</v>
      </c>
      <c r="AD30" s="122">
        <v>9119423</v>
      </c>
      <c r="AE30" s="122">
        <v>63395574</v>
      </c>
    </row>
    <row r="31" ht="13.65" customHeight="1">
      <c r="A31" s="175">
        <v>39326</v>
      </c>
      <c r="B31" s="174">
        <f>B30*(D$5+1)</f>
        <v>497170809.4591588</v>
      </c>
      <c r="C31" s="79"/>
      <c r="D31" s="153">
        <v>2014</v>
      </c>
      <c r="E31" s="122">
        <v>8223062</v>
      </c>
      <c r="F31" s="122">
        <v>10449361</v>
      </c>
      <c r="G31" s="122">
        <v>6924716</v>
      </c>
      <c r="H31" s="122">
        <v>1172458</v>
      </c>
      <c r="I31" s="122">
        <v>10147013</v>
      </c>
      <c r="J31" s="122">
        <v>5569077</v>
      </c>
      <c r="K31" s="122">
        <v>1257921</v>
      </c>
      <c r="L31" s="122">
        <v>5268799</v>
      </c>
      <c r="M31" s="122">
        <v>66259012</v>
      </c>
      <c r="N31" s="122">
        <v>80996685</v>
      </c>
      <c r="O31" s="122">
        <v>10775557</v>
      </c>
      <c r="P31" s="122">
        <v>9919128</v>
      </c>
      <c r="Q31" s="122">
        <v>4832765</v>
      </c>
      <c r="R31" s="122">
        <v>61680122</v>
      </c>
      <c r="S31" s="122">
        <v>2165165</v>
      </c>
      <c r="T31" s="122">
        <v>3505738</v>
      </c>
      <c r="U31" s="122">
        <v>520672</v>
      </c>
      <c r="V31" s="122">
        <v>412655</v>
      </c>
      <c r="W31" s="122">
        <v>16877351</v>
      </c>
      <c r="X31" s="122">
        <v>38346279</v>
      </c>
      <c r="Y31" s="122">
        <v>10813834</v>
      </c>
      <c r="Z31" s="122">
        <v>21729871</v>
      </c>
      <c r="AA31" s="122">
        <v>5492677</v>
      </c>
      <c r="AB31" s="122">
        <v>1988292</v>
      </c>
      <c r="AC31" s="122">
        <v>47737941</v>
      </c>
      <c r="AD31" s="122">
        <v>9135785</v>
      </c>
      <c r="AE31" s="122">
        <v>63742977</v>
      </c>
    </row>
    <row r="32" ht="13.65" customHeight="1">
      <c r="A32" s="175">
        <v>39356</v>
      </c>
      <c r="B32" s="174">
        <f>B31*(D$5+1)</f>
        <v>497342818.4655349</v>
      </c>
      <c r="C32" s="79"/>
      <c r="D32" s="153">
        <v>2015</v>
      </c>
      <c r="E32" s="122">
        <v>8224038</v>
      </c>
      <c r="F32" s="122">
        <v>10453761</v>
      </c>
      <c r="G32" s="122">
        <v>6867134</v>
      </c>
      <c r="H32" s="122">
        <v>1189197</v>
      </c>
      <c r="I32" s="122">
        <v>10129510</v>
      </c>
      <c r="J32" s="122">
        <v>5581503</v>
      </c>
      <c r="K32" s="122">
        <v>1249312</v>
      </c>
      <c r="L32" s="122">
        <v>5270966</v>
      </c>
      <c r="M32" s="122">
        <v>66553766</v>
      </c>
      <c r="N32" s="122">
        <v>80854408</v>
      </c>
      <c r="O32" s="122">
        <v>10775643</v>
      </c>
      <c r="P32" s="122">
        <v>9897541</v>
      </c>
      <c r="Q32" s="122">
        <v>4892305</v>
      </c>
      <c r="R32" s="122">
        <v>61855120</v>
      </c>
      <c r="S32" s="122">
        <v>2151638</v>
      </c>
      <c r="T32" s="122">
        <v>3495316</v>
      </c>
      <c r="U32" s="122">
        <v>526510</v>
      </c>
      <c r="V32" s="122">
        <v>413965</v>
      </c>
      <c r="W32" s="122">
        <v>16947904</v>
      </c>
      <c r="X32" s="122">
        <v>38301885</v>
      </c>
      <c r="Y32" s="122">
        <v>10825309</v>
      </c>
      <c r="Z32" s="122">
        <v>21666350</v>
      </c>
      <c r="AA32" s="122">
        <v>5495998</v>
      </c>
      <c r="AB32" s="122">
        <v>1983412</v>
      </c>
      <c r="AC32" s="122">
        <v>48146134</v>
      </c>
      <c r="AD32" s="122">
        <v>9152946</v>
      </c>
      <c r="AE32" s="122">
        <v>64088222</v>
      </c>
    </row>
    <row r="33" ht="13.65" customHeight="1">
      <c r="A33" s="175">
        <v>39387</v>
      </c>
      <c r="B33" s="174">
        <f>B32*(D$5+1)</f>
        <v>497514886.9828431</v>
      </c>
      <c r="C33" s="79"/>
      <c r="D33" s="153">
        <v>2016</v>
      </c>
      <c r="E33" s="122">
        <v>8224526</v>
      </c>
      <c r="F33" s="122">
        <v>10457482</v>
      </c>
      <c r="G33" s="122">
        <v>6808847</v>
      </c>
      <c r="H33" s="122">
        <v>1205575</v>
      </c>
      <c r="I33" s="122">
        <v>10110255</v>
      </c>
      <c r="J33" s="122">
        <v>5593785</v>
      </c>
      <c r="K33" s="122">
        <v>1240506</v>
      </c>
      <c r="L33" s="122">
        <v>5272545</v>
      </c>
      <c r="M33" s="122">
        <v>66836154</v>
      </c>
      <c r="N33" s="122">
        <v>80722792</v>
      </c>
      <c r="O33" s="122">
        <v>10773253</v>
      </c>
      <c r="P33" s="122">
        <v>9874784</v>
      </c>
      <c r="Q33" s="122">
        <v>4952473</v>
      </c>
      <c r="R33" s="122">
        <v>62007540</v>
      </c>
      <c r="S33" s="122">
        <v>2137748</v>
      </c>
      <c r="T33" s="122">
        <v>3484499</v>
      </c>
      <c r="U33" s="122">
        <v>532378</v>
      </c>
      <c r="V33" s="122">
        <v>415196</v>
      </c>
      <c r="W33" s="122">
        <v>17016967</v>
      </c>
      <c r="X33" s="122">
        <v>38249653</v>
      </c>
      <c r="Y33" s="122">
        <v>10833816</v>
      </c>
      <c r="Z33" s="122">
        <v>21599736</v>
      </c>
      <c r="AA33" s="122">
        <v>5498183</v>
      </c>
      <c r="AB33" s="122">
        <v>1978029</v>
      </c>
      <c r="AC33" s="122">
        <v>48563476</v>
      </c>
      <c r="AD33" s="122">
        <v>9170802</v>
      </c>
      <c r="AE33" s="122">
        <v>64430428</v>
      </c>
    </row>
    <row r="34" ht="13.65" customHeight="1">
      <c r="A34" s="175">
        <v>39417</v>
      </c>
      <c r="B34" s="174">
        <f>B33*(D$5+1)</f>
        <v>497687015.0316727</v>
      </c>
      <c r="C34" s="79"/>
      <c r="D34" s="153">
        <v>2017</v>
      </c>
      <c r="E34" s="122">
        <v>8224442</v>
      </c>
      <c r="F34" s="122">
        <v>10460491</v>
      </c>
      <c r="G34" s="122">
        <v>6749824</v>
      </c>
      <c r="H34" s="122">
        <v>1221549</v>
      </c>
      <c r="I34" s="122">
        <v>10089091</v>
      </c>
      <c r="J34" s="122">
        <v>5605948</v>
      </c>
      <c r="K34" s="122">
        <v>1231466</v>
      </c>
      <c r="L34" s="122">
        <v>5273465</v>
      </c>
      <c r="M34" s="122">
        <v>67106161</v>
      </c>
      <c r="N34" s="122">
        <v>80594017</v>
      </c>
      <c r="O34" s="122">
        <v>10768477</v>
      </c>
      <c r="P34" s="122">
        <v>9850845</v>
      </c>
      <c r="Q34" s="122">
        <v>5011102</v>
      </c>
      <c r="R34" s="122">
        <v>62137802</v>
      </c>
      <c r="S34" s="122">
        <v>2123401</v>
      </c>
      <c r="T34" s="122">
        <v>3473182</v>
      </c>
      <c r="U34" s="122">
        <v>538275</v>
      </c>
      <c r="V34" s="122">
        <v>416338</v>
      </c>
      <c r="W34" s="122">
        <v>17084719</v>
      </c>
      <c r="X34" s="122">
        <v>38188708</v>
      </c>
      <c r="Y34" s="122">
        <v>10839514</v>
      </c>
      <c r="Z34" s="122">
        <v>21529967</v>
      </c>
      <c r="AA34" s="122">
        <v>5499136</v>
      </c>
      <c r="AB34" s="122">
        <v>1972126</v>
      </c>
      <c r="AC34" s="122">
        <v>48958159</v>
      </c>
      <c r="AD34" s="122">
        <v>9189164</v>
      </c>
      <c r="AE34" s="122">
        <v>64769452</v>
      </c>
    </row>
    <row r="35" ht="13.65" customHeight="1">
      <c r="A35" s="175">
        <v>39448</v>
      </c>
      <c r="B35" s="174">
        <f>B34*(D$6+1)</f>
        <v>497855696.8602951</v>
      </c>
      <c r="C35" s="79"/>
      <c r="D35" s="153">
        <v>2018</v>
      </c>
      <c r="E35" s="122">
        <v>8223706</v>
      </c>
      <c r="F35" s="122">
        <v>10462785</v>
      </c>
      <c r="G35" s="122">
        <v>6690117</v>
      </c>
      <c r="H35" s="122">
        <v>1237088</v>
      </c>
      <c r="I35" s="122">
        <v>10065943</v>
      </c>
      <c r="J35" s="122">
        <v>5618075</v>
      </c>
      <c r="K35" s="122">
        <v>1222166</v>
      </c>
      <c r="L35" s="122">
        <v>5273701</v>
      </c>
      <c r="M35" s="122">
        <v>67364357</v>
      </c>
      <c r="N35" s="122">
        <v>80457737</v>
      </c>
      <c r="O35" s="122">
        <v>10761523</v>
      </c>
      <c r="P35" s="122">
        <v>9825704</v>
      </c>
      <c r="Q35" s="122">
        <v>5068050</v>
      </c>
      <c r="R35" s="122">
        <v>62246674</v>
      </c>
      <c r="S35" s="122">
        <v>2108565</v>
      </c>
      <c r="T35" s="122">
        <v>3461273</v>
      </c>
      <c r="U35" s="122">
        <v>544205</v>
      </c>
      <c r="V35" s="122">
        <v>417381</v>
      </c>
      <c r="W35" s="122">
        <v>17151228</v>
      </c>
      <c r="X35" s="122">
        <v>38118547</v>
      </c>
      <c r="Y35" s="122">
        <v>10842647</v>
      </c>
      <c r="Z35" s="122">
        <v>21457116</v>
      </c>
      <c r="AA35" s="122">
        <v>5498802</v>
      </c>
      <c r="AB35" s="122">
        <v>1965706</v>
      </c>
      <c r="AC35" s="122">
        <v>49331076</v>
      </c>
      <c r="AD35" s="122">
        <v>9207838</v>
      </c>
      <c r="AE35" s="122">
        <v>65105246</v>
      </c>
    </row>
    <row r="36" ht="13.65" customHeight="1">
      <c r="A36" s="175">
        <v>39479</v>
      </c>
      <c r="B36" s="174">
        <f>B35*(D$6+1)</f>
        <v>498024435.8605101</v>
      </c>
      <c r="C36" s="79"/>
      <c r="D36" s="153">
        <v>2019</v>
      </c>
      <c r="E36" s="122">
        <v>8222201</v>
      </c>
      <c r="F36" s="122">
        <v>10464320</v>
      </c>
      <c r="G36" s="122">
        <v>6629803</v>
      </c>
      <c r="H36" s="122">
        <v>1252147</v>
      </c>
      <c r="I36" s="122">
        <v>10040737</v>
      </c>
      <c r="J36" s="122">
        <v>5630198</v>
      </c>
      <c r="K36" s="122">
        <v>1212582</v>
      </c>
      <c r="L36" s="122">
        <v>5273225</v>
      </c>
      <c r="M36" s="122">
        <v>67611479</v>
      </c>
      <c r="N36" s="122">
        <v>80313272</v>
      </c>
      <c r="O36" s="122">
        <v>10752626</v>
      </c>
      <c r="P36" s="122">
        <v>9799351</v>
      </c>
      <c r="Q36" s="122">
        <v>5123219</v>
      </c>
      <c r="R36" s="122">
        <v>62334799</v>
      </c>
      <c r="S36" s="122">
        <v>2093241</v>
      </c>
      <c r="T36" s="122">
        <v>3448684</v>
      </c>
      <c r="U36" s="122">
        <v>550167</v>
      </c>
      <c r="V36" s="122">
        <v>418313</v>
      </c>
      <c r="W36" s="122">
        <v>17216476</v>
      </c>
      <c r="X36" s="122">
        <v>38038773</v>
      </c>
      <c r="Y36" s="122">
        <v>10843431</v>
      </c>
      <c r="Z36" s="122">
        <v>21381356</v>
      </c>
      <c r="AA36" s="122">
        <v>5497141</v>
      </c>
      <c r="AB36" s="122">
        <v>1958778</v>
      </c>
      <c r="AC36" s="122">
        <v>49683254</v>
      </c>
      <c r="AD36" s="122">
        <v>9226541</v>
      </c>
      <c r="AE36" s="122">
        <v>65436510</v>
      </c>
    </row>
    <row r="37" ht="13.65" customHeight="1">
      <c r="A37" s="175">
        <v>39508</v>
      </c>
      <c r="B37" s="174">
        <f>B36*(D$6+1)</f>
        <v>498193232.0516951</v>
      </c>
      <c r="C37" s="79"/>
      <c r="D37" s="153">
        <v>2020</v>
      </c>
      <c r="E37" s="122">
        <v>8219824</v>
      </c>
      <c r="F37" s="122">
        <v>10465034</v>
      </c>
      <c r="G37" s="122">
        <v>6568957</v>
      </c>
      <c r="H37" s="122">
        <v>1266676</v>
      </c>
      <c r="I37" s="122">
        <v>10013419</v>
      </c>
      <c r="J37" s="122">
        <v>5642297</v>
      </c>
      <c r="K37" s="122">
        <v>1202704</v>
      </c>
      <c r="L37" s="122">
        <v>5271991</v>
      </c>
      <c r="M37" s="122">
        <v>67848156</v>
      </c>
      <c r="N37" s="122">
        <v>80159662</v>
      </c>
      <c r="O37" s="122">
        <v>10742032</v>
      </c>
      <c r="P37" s="122">
        <v>9771827</v>
      </c>
      <c r="Q37" s="122">
        <v>5176569</v>
      </c>
      <c r="R37" s="122">
        <v>62402659</v>
      </c>
      <c r="S37" s="122">
        <v>2077447</v>
      </c>
      <c r="T37" s="122">
        <v>3435342</v>
      </c>
      <c r="U37" s="122">
        <v>556158</v>
      </c>
      <c r="V37" s="122">
        <v>419123</v>
      </c>
      <c r="W37" s="122">
        <v>17280397</v>
      </c>
      <c r="X37" s="122">
        <v>37949128</v>
      </c>
      <c r="Y37" s="122">
        <v>10842038</v>
      </c>
      <c r="Z37" s="122">
        <v>21302893</v>
      </c>
      <c r="AA37" s="122">
        <v>5494128</v>
      </c>
      <c r="AB37" s="122">
        <v>1951358</v>
      </c>
      <c r="AC37" s="122">
        <v>50015792</v>
      </c>
      <c r="AD37" s="122">
        <v>9244914</v>
      </c>
      <c r="AE37" s="122">
        <v>65761117</v>
      </c>
    </row>
    <row r="38" ht="15" customHeight="1">
      <c r="A38" s="175">
        <v>39539</v>
      </c>
      <c r="B38" s="174">
        <f>B37*(D$6+1)</f>
        <v>498362085.4532338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ht="15" customHeight="1">
      <c r="A39" s="175">
        <v>39569</v>
      </c>
      <c r="B39" s="174">
        <f>B38*(D$6+1)</f>
        <v>498530996.0845167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ht="15" customHeight="1">
      <c r="A40" s="175">
        <v>39600</v>
      </c>
      <c r="B40" s="174">
        <f>B39*(D$6+1)</f>
        <v>498699963.9649407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ht="15" customHeight="1">
      <c r="A41" s="175">
        <v>39630</v>
      </c>
      <c r="B41" s="174">
        <f>B40*(D$6+1)</f>
        <v>498868989.1139094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ht="15" customHeight="1">
      <c r="A42" s="175">
        <v>39661</v>
      </c>
      <c r="B42" s="174">
        <f>B41*(D$6+1)</f>
        <v>499038071.5508329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ht="15" customHeight="1">
      <c r="A43" s="175">
        <v>39692</v>
      </c>
      <c r="B43" s="174">
        <f>B42*(D$6+1)</f>
        <v>499207211.2951278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ht="15" customHeight="1">
      <c r="A44" s="175">
        <v>39722</v>
      </c>
      <c r="B44" s="174">
        <f>B43*(D$6+1)</f>
        <v>499376408.3662175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ht="15" customHeight="1">
      <c r="A45" s="175">
        <v>39753</v>
      </c>
      <c r="B45" s="174">
        <f>B44*(D$6+1)</f>
        <v>499545662.7835318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ht="15" customHeight="1">
      <c r="A46" s="175">
        <v>39783</v>
      </c>
      <c r="B46" s="174">
        <f>B45*(D$6+1)</f>
        <v>499714974.5665071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ht="15" customHeight="1">
      <c r="A47" s="175">
        <v>39814</v>
      </c>
      <c r="B47" s="174">
        <f>B46*(D$7+1)</f>
        <v>499837386.7060526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ht="15" customHeight="1">
      <c r="A48" s="175">
        <v>39845</v>
      </c>
      <c r="B48" s="174">
        <f>B47*(D$7+1)</f>
        <v>499959828.8321558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ht="15" customHeight="1">
      <c r="A49" s="175">
        <v>39873</v>
      </c>
      <c r="B49" s="174">
        <f>B48*(D$7+1)</f>
        <v>500082300.9521622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ht="15" customHeight="1">
      <c r="A50" s="175">
        <v>39904</v>
      </c>
      <c r="B50" s="174">
        <f>B49*(D$7+1)</f>
        <v>500204803.0734194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ht="15" customHeight="1">
      <c r="A51" s="175">
        <v>39934</v>
      </c>
      <c r="B51" s="174">
        <f>B50*(D$7+1)</f>
        <v>500327335.2032765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ht="15" customHeight="1">
      <c r="A52" s="175">
        <v>39965</v>
      </c>
      <c r="B52" s="174">
        <f>B51*(D$7+1)</f>
        <v>500449897.3490846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ht="15" customHeight="1">
      <c r="A53" s="175">
        <v>39995</v>
      </c>
      <c r="B53" s="174">
        <f>B52*(D$7+1)</f>
        <v>500572489.5181965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ht="15" customHeight="1">
      <c r="A54" s="175">
        <v>40026</v>
      </c>
      <c r="B54" s="174">
        <f>B53*(D$7+1)</f>
        <v>500695111.7179669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ht="15" customHeight="1">
      <c r="A55" s="175">
        <v>40057</v>
      </c>
      <c r="B55" s="174">
        <f>B54*(D$7+1)</f>
        <v>500817763.9557521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ht="15" customHeight="1">
      <c r="A56" s="175">
        <v>40087</v>
      </c>
      <c r="B56" s="174">
        <f>B55*(D$7+1)</f>
        <v>500940446.2389104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ht="15" customHeight="1">
      <c r="A57" s="175">
        <v>40118</v>
      </c>
      <c r="B57" s="174">
        <f>B56*(D$7+1)</f>
        <v>501063158.5748018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ht="15" customHeight="1">
      <c r="A58" s="175">
        <v>40148</v>
      </c>
      <c r="B58" s="174">
        <f>B57*(D$7+1)</f>
        <v>501185900.9707882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ht="15" customHeight="1">
      <c r="A59" s="175">
        <v>40179</v>
      </c>
      <c r="B59" s="174">
        <f>B58*(D$8+1)</f>
        <v>501284687.0527152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15" customHeight="1">
      <c r="A60" s="175">
        <v>40210</v>
      </c>
      <c r="B60" s="174">
        <f>B59*(D$8+1)</f>
        <v>501383492.6058403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15" customHeight="1">
      <c r="A61" s="175">
        <v>40238</v>
      </c>
      <c r="B61" s="174">
        <f>B60*(D$8+1)</f>
        <v>501482317.6340014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ht="15" customHeight="1">
      <c r="A62" s="175">
        <v>40269</v>
      </c>
      <c r="B62" s="174">
        <f>B61*(D$8+1)</f>
        <v>501581162.1410372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ht="15" customHeight="1">
      <c r="A63" s="175">
        <v>40299</v>
      </c>
      <c r="B63" s="174">
        <f>B62*(D$8+1)</f>
        <v>501680026.1307869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ht="15" customHeight="1">
      <c r="A64" s="175">
        <v>40330</v>
      </c>
      <c r="B64" s="174">
        <f>B63*(D$8+1)</f>
        <v>501778909.6070908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ht="15" customHeight="1">
      <c r="A65" s="175">
        <v>40360</v>
      </c>
      <c r="B65" s="174">
        <f>B64*(D$8+1)</f>
        <v>501877812.5737897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ht="15" customHeight="1">
      <c r="A66" s="175">
        <v>40391</v>
      </c>
      <c r="B66" s="174">
        <f>B65*(D$8+1)</f>
        <v>501976735.0347252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ht="15" customHeight="1">
      <c r="A67" s="175">
        <v>40422</v>
      </c>
      <c r="B67" s="174">
        <f>B66*(D$8+1)</f>
        <v>502075676.9937399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15" customHeight="1">
      <c r="A68" s="175">
        <v>40452</v>
      </c>
      <c r="B68" s="174">
        <f>B67*(D$8+1)</f>
        <v>502174638.4546768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15" customHeight="1">
      <c r="A69" s="175">
        <v>40483</v>
      </c>
      <c r="B69" s="174">
        <f>B68*(D$8+1)</f>
        <v>502273619.4213799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ht="15" customHeight="1">
      <c r="A70" s="175">
        <v>40513</v>
      </c>
      <c r="B70" s="174">
        <f>B69*(D$8+1)</f>
        <v>502372619.8976938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ht="15" customHeight="1">
      <c r="A71" s="175">
        <v>40544</v>
      </c>
      <c r="B71" s="174">
        <f>B70*(D$9+1)</f>
        <v>502471311.8970844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ht="15" customHeight="1">
      <c r="A72" s="175">
        <v>40575</v>
      </c>
      <c r="B72" s="174">
        <f>B71*(D$9+1)</f>
        <v>502570023.2846949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ht="15" customHeight="1">
      <c r="A73" s="175">
        <v>40603</v>
      </c>
      <c r="B73" s="174">
        <f>B72*(D$9+1)</f>
        <v>502668754.0643339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ht="15" customHeight="1">
      <c r="A74" s="175">
        <v>40634</v>
      </c>
      <c r="B74" s="174">
        <f>B73*(D$9+1)</f>
        <v>502767504.2398111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ht="15" customHeight="1">
      <c r="A75" s="175">
        <v>40664</v>
      </c>
      <c r="B75" s="174">
        <f>B74*(D$9+1)</f>
        <v>502866273.8149368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ht="15" customHeight="1">
      <c r="A76" s="175">
        <v>40695</v>
      </c>
      <c r="B76" s="174">
        <f>B75*(D$9+1)</f>
        <v>502965062.7935221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ht="15" customHeight="1">
      <c r="A77" s="175">
        <v>40725</v>
      </c>
      <c r="B77" s="174">
        <f>B76*(D$9+1)</f>
        <v>503063871.1793789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ht="15" customHeight="1">
      <c r="A78" s="175">
        <v>40756</v>
      </c>
      <c r="B78" s="174">
        <f>B77*(D$9+1)</f>
        <v>503162698.9763198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ht="15" customHeight="1">
      <c r="A79" s="175">
        <v>40787</v>
      </c>
      <c r="B79" s="174">
        <f>B78*(D$9+1)</f>
        <v>503261546.1881581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ht="15" customHeight="1">
      <c r="A80" s="175">
        <v>40817</v>
      </c>
      <c r="B80" s="174">
        <f>B79*(D$9+1)</f>
        <v>503360412.8187079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ht="15" customHeight="1">
      <c r="A81" s="175">
        <v>40848</v>
      </c>
      <c r="B81" s="174">
        <f>B80*(D$9+1)</f>
        <v>503459298.871784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ht="15" customHeight="1">
      <c r="A82" s="175">
        <v>40878</v>
      </c>
      <c r="B82" s="174">
        <f>B81*(D$9+1)</f>
        <v>503558204.3512021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ht="15" customHeight="1">
      <c r="A83" s="175">
        <v>40909</v>
      </c>
      <c r="B83" s="174">
        <f>B82*(D$10+1)</f>
        <v>503655071.3901831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ht="15" customHeight="1">
      <c r="A84" s="175">
        <v>40940</v>
      </c>
      <c r="B84" s="174">
        <f>B83*(D$10+1)</f>
        <v>503751957.0630046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15" customHeight="1">
      <c r="A85" s="175">
        <v>40969</v>
      </c>
      <c r="B85" s="174">
        <f>B84*(D$10+1)</f>
        <v>503848861.373251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15" customHeight="1">
      <c r="A86" s="175">
        <v>41000</v>
      </c>
      <c r="B86" s="174">
        <f>B85*(D$10+1)</f>
        <v>503945784.3245075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ht="15" customHeight="1">
      <c r="A87" s="175">
        <v>41030</v>
      </c>
      <c r="B87" s="174">
        <f>B86*(D$10+1)</f>
        <v>504042725.9203601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ht="15" customHeight="1">
      <c r="A88" s="175">
        <v>41061</v>
      </c>
      <c r="B88" s="174">
        <f>B87*(D$10+1)</f>
        <v>504139686.1643953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ht="15" customHeight="1">
      <c r="A89" s="175">
        <v>41091</v>
      </c>
      <c r="B89" s="174">
        <f>B88*(D$10+1)</f>
        <v>504236665.0602004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ht="15" customHeight="1">
      <c r="A90" s="175">
        <v>41122</v>
      </c>
      <c r="B90" s="174">
        <f>B89*(D$10+1)</f>
        <v>504333662.6113633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ht="15" customHeight="1">
      <c r="A91" s="175">
        <v>41153</v>
      </c>
      <c r="B91" s="174">
        <f>B90*(D$10+1)</f>
        <v>504430678.8214726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ht="15" customHeight="1">
      <c r="A92" s="175">
        <v>41183</v>
      </c>
      <c r="B92" s="174">
        <f>B91*(D$10+1)</f>
        <v>504527713.6941178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ht="15" customHeight="1">
      <c r="A93" s="175">
        <v>41214</v>
      </c>
      <c r="B93" s="174">
        <f>B92*(D$10+1)</f>
        <v>504624767.2328887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ht="15" customHeight="1">
      <c r="A94" s="175">
        <v>41244</v>
      </c>
      <c r="B94" s="174">
        <f>B93*(D$10+1)</f>
        <v>504721839.4413761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ht="15" customHeight="1">
      <c r="A95" s="175">
        <v>41275</v>
      </c>
      <c r="B95" s="174">
        <f>B94*(D$11+1)</f>
        <v>504818223.0368493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ht="15" customHeight="1">
      <c r="A96" s="175">
        <v>41306</v>
      </c>
      <c r="B96" s="174">
        <f>B95*(D$11+1)</f>
        <v>504914625.0380992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15" customHeight="1">
      <c r="A97" s="175">
        <v>41334</v>
      </c>
      <c r="B97" s="174">
        <f>B96*(D$11+1)</f>
        <v>505011045.4486406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15" customHeight="1">
      <c r="A98" s="175">
        <v>41365</v>
      </c>
      <c r="B98" s="174">
        <f>B97*(D$11+1)</f>
        <v>505107484.271989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15" customHeight="1">
      <c r="A99" s="175">
        <v>41395</v>
      </c>
      <c r="B99" s="174">
        <f>B98*(D$11+1)</f>
        <v>505203941.5116608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15" customHeight="1">
      <c r="A100" s="175">
        <v>41426</v>
      </c>
      <c r="B100" s="174">
        <f>B99*(D$11+1)</f>
        <v>505300417.1711725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15" customHeight="1">
      <c r="A101" s="175">
        <v>41456</v>
      </c>
      <c r="B101" s="174">
        <f>B100*(D$11+1)</f>
        <v>505396911.2540419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15" customHeight="1">
      <c r="A102" s="175">
        <v>41487</v>
      </c>
      <c r="B102" s="174">
        <f>B101*(D$11+1)</f>
        <v>505493423.763787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15" customHeight="1">
      <c r="A103" s="175">
        <v>41518</v>
      </c>
      <c r="B103" s="174">
        <f>B102*(D$11+1)</f>
        <v>505589954.7039269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15" customHeight="1">
      <c r="A104" s="175">
        <v>41548</v>
      </c>
      <c r="B104" s="174">
        <f>B103*(D$11+1)</f>
        <v>505686504.0779809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15" customHeight="1">
      <c r="A105" s="175">
        <v>41579</v>
      </c>
      <c r="B105" s="174">
        <f>B104*(D$11+1)</f>
        <v>505783071.8894693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15" customHeight="1">
      <c r="A106" s="175">
        <v>41609</v>
      </c>
      <c r="B106" s="174">
        <f>B105*(D$11+1)</f>
        <v>505879658.1419131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15" customHeight="1">
      <c r="A107" s="175">
        <v>41640</v>
      </c>
      <c r="B107" s="174">
        <f>B106*(D$11+1)</f>
        <v>505976262.8388336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15" customHeight="1">
      <c r="A108" s="175">
        <v>41671</v>
      </c>
      <c r="B108" s="174">
        <f>B107*(D$11+1)</f>
        <v>506072885.9837533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15" customHeight="1">
      <c r="A109" s="175">
        <v>41699</v>
      </c>
      <c r="B109" s="174">
        <f>B108*(D$11+1)</f>
        <v>506169527.580195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15" customHeight="1">
      <c r="A110" s="175">
        <v>41730</v>
      </c>
      <c r="B110" s="174">
        <f>B109*(D$11+1)</f>
        <v>506266187.6316822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15" customHeight="1">
      <c r="A111" s="175">
        <v>41760</v>
      </c>
      <c r="B111" s="174">
        <f>B110*(D$11+1)</f>
        <v>506362866.1417392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15" customHeight="1">
      <c r="A112" s="175">
        <v>41791</v>
      </c>
      <c r="B112" s="174">
        <f>B111*(D$11+1)</f>
        <v>506459563.1138909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15" customHeight="1">
      <c r="A113" s="175">
        <v>41821</v>
      </c>
      <c r="B113" s="174">
        <f>B112*(D$11+1)</f>
        <v>506556278.5516629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15" customHeight="1">
      <c r="A114" s="175">
        <v>41852</v>
      </c>
      <c r="B114" s="174">
        <f>B113*(D$11+1)</f>
        <v>506653012.4585815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15" customHeight="1">
      <c r="A115" s="175">
        <v>41883</v>
      </c>
      <c r="B115" s="174">
        <f>B114*(D$11+1)</f>
        <v>506749764.8381736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15" customHeight="1">
      <c r="A116" s="175">
        <v>41913</v>
      </c>
      <c r="B116" s="174">
        <f>B115*(D$11+1)</f>
        <v>506846535.6939669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15" customHeight="1">
      <c r="A117" s="175">
        <v>41944</v>
      </c>
      <c r="B117" s="174">
        <f>B116*(D$11+1)</f>
        <v>506943325.0294895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15" customHeight="1">
      <c r="A118" s="175">
        <v>41974</v>
      </c>
      <c r="B118" s="174">
        <f>B117*(D$11+1)</f>
        <v>507040132.8482705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15" customHeight="1">
      <c r="A119" s="175">
        <v>42005</v>
      </c>
      <c r="B119" s="174">
        <f>B118*(D$11+1)</f>
        <v>507136959.1538395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15" customHeight="1">
      <c r="A120" s="175">
        <v>42036</v>
      </c>
      <c r="B120" s="174">
        <f>B119*(D$11+1)</f>
        <v>507233803.9497268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15" customHeight="1">
      <c r="A121" s="175">
        <v>42064</v>
      </c>
      <c r="B121" s="174">
        <f>B120*(D$11+1)</f>
        <v>507330667.2394634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15" customHeight="1">
      <c r="A122" s="175">
        <v>42095</v>
      </c>
      <c r="B122" s="174">
        <f>B121*(D$11+1)</f>
        <v>507427549.0265809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15" customHeight="1">
      <c r="A123" s="2"/>
      <c r="B123" s="11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