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5910" windowWidth="20730" windowHeight="5970" tabRatio="743" firstSheet="4" activeTab="13"/>
  </bookViews>
  <sheets>
    <sheet name="Main dataset" sheetId="1" r:id="rId1"/>
    <sheet name="Dairy commodity prices" sheetId="9" r:id="rId2"/>
    <sheet name="Milk production" sheetId="2" r:id="rId3"/>
    <sheet name="Product production" sheetId="3" r:id="rId4"/>
    <sheet name="Butterfat" sheetId="4" r:id="rId5"/>
    <sheet name="Protein" sheetId="5" r:id="rId6"/>
    <sheet name="Cow numbers" sheetId="6" r:id="rId7"/>
    <sheet name="Trade " sheetId="11" r:id="rId8"/>
    <sheet name="Population" sheetId="7" r:id="rId9"/>
    <sheet name="Consumption" sheetId="8" r:id="rId10"/>
    <sheet name="GDP" sheetId="10" r:id="rId11"/>
    <sheet name="Substitutes" sheetId="19" r:id="rId12"/>
    <sheet name="Dairy Cow prices" sheetId="22" r:id="rId13"/>
    <sheet name="Exchange Rates" sheetId="20" r:id="rId14"/>
  </sheets>
  <externalReferences>
    <externalReference r:id="rId15"/>
  </externalReferences>
  <calcPr calcId="145621" concurrentCalc="0"/>
</workbook>
</file>

<file path=xl/calcChain.xml><?xml version="1.0" encoding="utf-8"?>
<calcChain xmlns="http://schemas.openxmlformats.org/spreadsheetml/2006/main">
  <c r="AB94" i="1" l="1"/>
  <c r="DO90" i="1"/>
  <c r="DO91" i="1"/>
  <c r="DO92" i="1"/>
  <c r="DO93" i="1"/>
  <c r="DO94" i="1"/>
  <c r="DO95" i="1"/>
  <c r="DO96" i="1"/>
  <c r="DO97" i="1"/>
  <c r="DO98" i="1"/>
  <c r="DO99" i="1"/>
  <c r="DO100" i="1"/>
  <c r="CK91" i="1"/>
  <c r="CL91" i="1"/>
  <c r="CM91" i="1"/>
  <c r="CN91" i="1"/>
  <c r="CO91" i="1"/>
  <c r="CP91" i="1"/>
  <c r="CQ91" i="1"/>
  <c r="CR91" i="1"/>
  <c r="CS91" i="1"/>
  <c r="CT91" i="1"/>
  <c r="CK92" i="1"/>
  <c r="CL92" i="1"/>
  <c r="CM92" i="1"/>
  <c r="CN92" i="1"/>
  <c r="CO92" i="1"/>
  <c r="CP92" i="1"/>
  <c r="CQ92" i="1"/>
  <c r="CR92" i="1"/>
  <c r="CS92" i="1"/>
  <c r="CT92" i="1"/>
  <c r="CK93" i="1"/>
  <c r="CL93" i="1"/>
  <c r="CM93" i="1"/>
  <c r="CN93" i="1"/>
  <c r="CO93" i="1"/>
  <c r="CP93" i="1"/>
  <c r="CQ93" i="1"/>
  <c r="CR93" i="1"/>
  <c r="CS93" i="1"/>
  <c r="CT93" i="1"/>
  <c r="CK94" i="1"/>
  <c r="CL94" i="1"/>
  <c r="CM94" i="1"/>
  <c r="CN94" i="1"/>
  <c r="CO94" i="1"/>
  <c r="CP94" i="1"/>
  <c r="CQ94" i="1"/>
  <c r="CR94" i="1"/>
  <c r="CS94" i="1"/>
  <c r="CT94" i="1"/>
  <c r="CK95" i="1"/>
  <c r="CL95" i="1"/>
  <c r="CM95" i="1"/>
  <c r="CN95" i="1"/>
  <c r="CO95" i="1"/>
  <c r="CP95" i="1"/>
  <c r="CQ95" i="1"/>
  <c r="CR95" i="1"/>
  <c r="CS95" i="1"/>
  <c r="CT95" i="1"/>
  <c r="CK96" i="1"/>
  <c r="CL96" i="1"/>
  <c r="CM96" i="1"/>
  <c r="CN96" i="1"/>
  <c r="CO96" i="1"/>
  <c r="CP96" i="1"/>
  <c r="CQ96" i="1"/>
  <c r="CR96" i="1"/>
  <c r="CS96" i="1"/>
  <c r="CT96" i="1"/>
  <c r="CK97" i="1"/>
  <c r="CL97" i="1"/>
  <c r="CM97" i="1"/>
  <c r="CN97" i="1"/>
  <c r="CO97" i="1"/>
  <c r="CP97" i="1"/>
  <c r="CQ97" i="1"/>
  <c r="CR97" i="1"/>
  <c r="CS97" i="1"/>
  <c r="CT97" i="1"/>
  <c r="CK98" i="1"/>
  <c r="CL98" i="1"/>
  <c r="CM98" i="1"/>
  <c r="CN98" i="1"/>
  <c r="CO98" i="1"/>
  <c r="CP98" i="1"/>
  <c r="CQ98" i="1"/>
  <c r="CR98" i="1"/>
  <c r="CS98" i="1"/>
  <c r="CT98" i="1"/>
  <c r="CK99" i="1"/>
  <c r="CL99" i="1"/>
  <c r="CM99" i="1"/>
  <c r="CN99" i="1"/>
  <c r="CO99" i="1"/>
  <c r="CP99" i="1"/>
  <c r="CQ99" i="1"/>
  <c r="CR99" i="1"/>
  <c r="CS99" i="1"/>
  <c r="CT99" i="1"/>
  <c r="CB91" i="1"/>
  <c r="CC91" i="1"/>
  <c r="CD91" i="1"/>
  <c r="CE91" i="1"/>
  <c r="CF91" i="1"/>
  <c r="CG91" i="1"/>
  <c r="CH91" i="1"/>
  <c r="CI91" i="1"/>
  <c r="CB92" i="1"/>
  <c r="CC92" i="1"/>
  <c r="CD92" i="1"/>
  <c r="CE92" i="1"/>
  <c r="CF92" i="1"/>
  <c r="CG92" i="1"/>
  <c r="CH92" i="1"/>
  <c r="CI92" i="1"/>
  <c r="CB93" i="1"/>
  <c r="CC93" i="1"/>
  <c r="CD93" i="1"/>
  <c r="CE93" i="1"/>
  <c r="CF93" i="1"/>
  <c r="CG93" i="1"/>
  <c r="CH93" i="1"/>
  <c r="CI93" i="1"/>
  <c r="CB94" i="1"/>
  <c r="CC94" i="1"/>
  <c r="CD94" i="1"/>
  <c r="CE94" i="1"/>
  <c r="CF94" i="1"/>
  <c r="CG94" i="1"/>
  <c r="CH94" i="1"/>
  <c r="CI94" i="1"/>
  <c r="CB95" i="1"/>
  <c r="CC95" i="1"/>
  <c r="CD95" i="1"/>
  <c r="CE95" i="1"/>
  <c r="CF95" i="1"/>
  <c r="CG95" i="1"/>
  <c r="CH95" i="1"/>
  <c r="CI95" i="1"/>
  <c r="CB96" i="1"/>
  <c r="CC96" i="1"/>
  <c r="CD96" i="1"/>
  <c r="CE96" i="1"/>
  <c r="CF96" i="1"/>
  <c r="CG96" i="1"/>
  <c r="CH96" i="1"/>
  <c r="CI96" i="1"/>
  <c r="CB97" i="1"/>
  <c r="CC97" i="1"/>
  <c r="CD97" i="1"/>
  <c r="CE97" i="1"/>
  <c r="CF97" i="1"/>
  <c r="CG97" i="1"/>
  <c r="CH97" i="1"/>
  <c r="CI97" i="1"/>
  <c r="CB98" i="1"/>
  <c r="CC98" i="1"/>
  <c r="CD98" i="1"/>
  <c r="CE98" i="1"/>
  <c r="CF98" i="1"/>
  <c r="CG98" i="1"/>
  <c r="CH98" i="1"/>
  <c r="CI98" i="1"/>
  <c r="CB99" i="1"/>
  <c r="CC99" i="1"/>
  <c r="CD99" i="1"/>
  <c r="CE99" i="1"/>
  <c r="CF99" i="1"/>
  <c r="CG99" i="1"/>
  <c r="CH99" i="1"/>
  <c r="CI99" i="1"/>
  <c r="AW90" i="1"/>
  <c r="AX90" i="1"/>
  <c r="AY90" i="1"/>
  <c r="AZ90" i="1"/>
  <c r="BA90" i="1"/>
  <c r="AW91" i="1"/>
  <c r="AX91" i="1"/>
  <c r="AY91" i="1"/>
  <c r="AZ91" i="1"/>
  <c r="BA91" i="1"/>
  <c r="AW92" i="1"/>
  <c r="AX92" i="1"/>
  <c r="AY92" i="1"/>
  <c r="AZ92" i="1"/>
  <c r="BA92" i="1"/>
  <c r="AW93" i="1"/>
  <c r="AX93" i="1"/>
  <c r="AY93" i="1"/>
  <c r="AZ93" i="1"/>
  <c r="BA93" i="1"/>
  <c r="AW94" i="1"/>
  <c r="AX94" i="1"/>
  <c r="AY94" i="1"/>
  <c r="AZ94" i="1"/>
  <c r="BA94" i="1"/>
  <c r="AW95" i="1"/>
  <c r="AX95" i="1"/>
  <c r="AY95" i="1"/>
  <c r="AZ95" i="1"/>
  <c r="BA95" i="1"/>
  <c r="AW96" i="1"/>
  <c r="AX96" i="1"/>
  <c r="AY96" i="1"/>
  <c r="AZ96" i="1"/>
  <c r="BA96" i="1"/>
  <c r="AW97" i="1"/>
  <c r="AX97" i="1"/>
  <c r="AY97" i="1"/>
  <c r="AZ97" i="1"/>
  <c r="BA97" i="1"/>
  <c r="AW98" i="1"/>
  <c r="AX98" i="1"/>
  <c r="AY98" i="1"/>
  <c r="AZ98" i="1"/>
  <c r="BA98" i="1"/>
  <c r="AP90" i="1"/>
  <c r="AQ90" i="1"/>
  <c r="AR90" i="1"/>
  <c r="AS90" i="1"/>
  <c r="AT90" i="1"/>
  <c r="AP91" i="1"/>
  <c r="AQ91" i="1"/>
  <c r="AR91" i="1"/>
  <c r="AS91" i="1"/>
  <c r="AT91" i="1"/>
  <c r="AP92" i="1"/>
  <c r="AQ92" i="1"/>
  <c r="AR92" i="1"/>
  <c r="AS92" i="1"/>
  <c r="AT92" i="1"/>
  <c r="AP93" i="1"/>
  <c r="AQ93" i="1"/>
  <c r="AR93" i="1"/>
  <c r="AS93" i="1"/>
  <c r="AT93" i="1"/>
  <c r="AP94" i="1"/>
  <c r="AQ94" i="1"/>
  <c r="AR94" i="1"/>
  <c r="AS94" i="1"/>
  <c r="AT94" i="1"/>
  <c r="AP95" i="1"/>
  <c r="AQ95" i="1"/>
  <c r="AR95" i="1"/>
  <c r="AS95" i="1"/>
  <c r="AT95" i="1"/>
  <c r="AP96" i="1"/>
  <c r="AQ96" i="1"/>
  <c r="AR96" i="1"/>
  <c r="AS96" i="1"/>
  <c r="AT96" i="1"/>
  <c r="AP97" i="1"/>
  <c r="AQ97" i="1"/>
  <c r="AR97" i="1"/>
  <c r="AS97" i="1"/>
  <c r="AT97" i="1"/>
  <c r="AP98" i="1"/>
  <c r="AQ98" i="1"/>
  <c r="AR98" i="1"/>
  <c r="AS98" i="1"/>
  <c r="AT98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Z94" i="1"/>
  <c r="Y92" i="1"/>
  <c r="Z92" i="1"/>
  <c r="AA92" i="1"/>
  <c r="AB92" i="1"/>
  <c r="Y93" i="1"/>
  <c r="Z93" i="1"/>
  <c r="AA93" i="1"/>
  <c r="AB93" i="1"/>
  <c r="Y94" i="1"/>
  <c r="AA94" i="1"/>
  <c r="Y95" i="1"/>
  <c r="Z95" i="1"/>
  <c r="AA95" i="1"/>
  <c r="AB95" i="1"/>
  <c r="Y96" i="1"/>
  <c r="Z96" i="1"/>
  <c r="AA96" i="1"/>
  <c r="AB96" i="1"/>
  <c r="Y97" i="1"/>
  <c r="Z97" i="1"/>
  <c r="AA97" i="1"/>
  <c r="AB97" i="1"/>
  <c r="Y98" i="1"/>
  <c r="Z98" i="1"/>
  <c r="AA98" i="1"/>
  <c r="AB98" i="1"/>
  <c r="Y99" i="1"/>
  <c r="Z99" i="1"/>
  <c r="AA99" i="1"/>
  <c r="AB99" i="1"/>
  <c r="Y100" i="1"/>
  <c r="Z100" i="1"/>
  <c r="AA100" i="1"/>
  <c r="AB100" i="1"/>
  <c r="Y56" i="1"/>
  <c r="H95" i="1"/>
  <c r="H92" i="1"/>
  <c r="I92" i="1"/>
  <c r="J92" i="1"/>
  <c r="K92" i="1"/>
  <c r="L92" i="1"/>
  <c r="M92" i="1"/>
  <c r="N92" i="1"/>
  <c r="O92" i="1"/>
  <c r="P92" i="1"/>
  <c r="Q92" i="1"/>
  <c r="R92" i="1"/>
  <c r="S92" i="1"/>
  <c r="H93" i="1"/>
  <c r="I93" i="1"/>
  <c r="J93" i="1"/>
  <c r="K93" i="1"/>
  <c r="L93" i="1"/>
  <c r="M93" i="1"/>
  <c r="N93" i="1"/>
  <c r="O93" i="1"/>
  <c r="P93" i="1"/>
  <c r="Q93" i="1"/>
  <c r="R93" i="1"/>
  <c r="S93" i="1"/>
  <c r="H94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H96" i="1"/>
  <c r="I96" i="1"/>
  <c r="J96" i="1"/>
  <c r="K96" i="1"/>
  <c r="L96" i="1"/>
  <c r="M96" i="1"/>
  <c r="N96" i="1"/>
  <c r="O96" i="1"/>
  <c r="P96" i="1"/>
  <c r="Q96" i="1"/>
  <c r="R96" i="1"/>
  <c r="S96" i="1"/>
  <c r="H97" i="1"/>
  <c r="I97" i="1"/>
  <c r="J97" i="1"/>
  <c r="K97" i="1"/>
  <c r="L97" i="1"/>
  <c r="M97" i="1"/>
  <c r="N97" i="1"/>
  <c r="O97" i="1"/>
  <c r="P97" i="1"/>
  <c r="Q97" i="1"/>
  <c r="R97" i="1"/>
  <c r="S97" i="1"/>
  <c r="H98" i="1"/>
  <c r="I98" i="1"/>
  <c r="J98" i="1"/>
  <c r="K98" i="1"/>
  <c r="L98" i="1"/>
  <c r="M98" i="1"/>
  <c r="N98" i="1"/>
  <c r="O98" i="1"/>
  <c r="P98" i="1"/>
  <c r="Q98" i="1"/>
  <c r="R98" i="1"/>
  <c r="S98" i="1"/>
  <c r="H99" i="1"/>
  <c r="I99" i="1"/>
  <c r="J99" i="1"/>
  <c r="K99" i="1"/>
  <c r="L99" i="1"/>
  <c r="M99" i="1"/>
  <c r="N99" i="1"/>
  <c r="O99" i="1"/>
  <c r="P99" i="1"/>
  <c r="Q99" i="1"/>
  <c r="R99" i="1"/>
  <c r="S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M26" i="1"/>
  <c r="H41" i="1"/>
  <c r="C5" i="7"/>
  <c r="D5" i="7"/>
  <c r="B23" i="7"/>
  <c r="B24" i="7"/>
  <c r="B25" i="7"/>
  <c r="B26" i="7"/>
  <c r="B27" i="7"/>
  <c r="B28" i="7"/>
  <c r="B29" i="7"/>
  <c r="B30" i="7"/>
  <c r="B31" i="7"/>
  <c r="B32" i="7"/>
  <c r="B33" i="7"/>
  <c r="B34" i="7"/>
  <c r="C6" i="7"/>
  <c r="D6" i="7"/>
  <c r="B35" i="7"/>
  <c r="B36" i="7"/>
  <c r="B37" i="7"/>
  <c r="B38" i="7"/>
  <c r="B39" i="7"/>
  <c r="B40" i="7"/>
  <c r="B41" i="7"/>
  <c r="B42" i="7"/>
  <c r="B43" i="7"/>
  <c r="B44" i="7"/>
  <c r="B45" i="7"/>
  <c r="B46" i="7"/>
  <c r="C7" i="7"/>
  <c r="D7" i="7"/>
  <c r="B47" i="7"/>
  <c r="B48" i="7"/>
  <c r="B49" i="7"/>
  <c r="B50" i="7"/>
  <c r="B51" i="7"/>
  <c r="B52" i="7"/>
  <c r="B53" i="7"/>
  <c r="B54" i="7"/>
  <c r="B55" i="7"/>
  <c r="B56" i="7"/>
  <c r="B57" i="7"/>
  <c r="B58" i="7"/>
  <c r="C8" i="7"/>
  <c r="D8" i="7"/>
  <c r="B59" i="7"/>
  <c r="B60" i="7"/>
  <c r="B61" i="7"/>
  <c r="B62" i="7"/>
  <c r="B63" i="7"/>
  <c r="B64" i="7"/>
  <c r="B65" i="7"/>
  <c r="B66" i="7"/>
  <c r="B67" i="7"/>
  <c r="B68" i="7"/>
  <c r="B69" i="7"/>
  <c r="B70" i="7"/>
  <c r="C9" i="7"/>
  <c r="D9" i="7"/>
  <c r="B71" i="7"/>
  <c r="B72" i="7"/>
  <c r="B73" i="7"/>
  <c r="B74" i="7"/>
  <c r="B75" i="7"/>
  <c r="B76" i="7"/>
  <c r="B77" i="7"/>
  <c r="B78" i="7"/>
  <c r="B79" i="7"/>
  <c r="B80" i="7"/>
  <c r="B81" i="7"/>
  <c r="B82" i="7"/>
  <c r="C10" i="7"/>
  <c r="D10" i="7"/>
  <c r="B83" i="7"/>
  <c r="B84" i="7"/>
  <c r="B85" i="7"/>
  <c r="B86" i="7"/>
  <c r="B87" i="7"/>
  <c r="B88" i="7"/>
  <c r="B89" i="7"/>
  <c r="B90" i="7"/>
  <c r="B91" i="7"/>
  <c r="B92" i="7"/>
  <c r="B93" i="7"/>
  <c r="B94" i="7"/>
  <c r="C11" i="7"/>
  <c r="D11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AE117" i="22"/>
  <c r="AH117" i="22"/>
  <c r="AI102" i="22"/>
  <c r="AI103" i="22"/>
  <c r="AI104" i="22"/>
  <c r="AI105" i="22"/>
  <c r="AI106" i="22"/>
  <c r="AI107" i="22"/>
  <c r="AI108" i="22"/>
  <c r="AI109" i="22"/>
  <c r="AI110" i="22"/>
  <c r="AI111" i="22"/>
  <c r="AI112" i="22"/>
  <c r="AI7" i="22"/>
  <c r="AI8" i="22"/>
  <c r="AI9" i="22"/>
  <c r="AI10" i="22"/>
  <c r="AI11" i="22"/>
  <c r="AI12" i="22"/>
  <c r="AI13" i="22"/>
  <c r="AI14" i="22"/>
  <c r="AI15" i="22"/>
  <c r="AI16" i="22"/>
  <c r="AI17" i="22"/>
  <c r="AI18" i="22"/>
  <c r="AI19" i="22"/>
  <c r="AI20" i="22"/>
  <c r="AI21" i="22"/>
  <c r="AI22" i="22"/>
  <c r="AI23" i="22"/>
  <c r="AI24" i="22"/>
  <c r="AI25" i="22"/>
  <c r="AI26" i="22"/>
  <c r="AI27" i="22"/>
  <c r="AI28" i="22"/>
  <c r="AI29" i="22"/>
  <c r="AI30" i="22"/>
  <c r="AI31" i="22"/>
  <c r="AI32" i="22"/>
  <c r="AI33" i="22"/>
  <c r="AI34" i="22"/>
  <c r="AI35" i="22"/>
  <c r="AI36" i="22"/>
  <c r="AI37" i="22"/>
  <c r="AI38" i="22"/>
  <c r="AI39" i="22"/>
  <c r="AI40" i="22"/>
  <c r="AI41" i="22"/>
  <c r="AI42" i="22"/>
  <c r="AI43" i="22"/>
  <c r="AI44" i="22"/>
  <c r="AI45" i="22"/>
  <c r="AI46" i="22"/>
  <c r="AI47" i="22"/>
  <c r="AI48" i="22"/>
  <c r="AI49" i="22"/>
  <c r="AI50" i="22"/>
  <c r="AI51" i="22"/>
  <c r="AI52" i="22"/>
  <c r="AI53" i="22"/>
  <c r="AI54" i="22"/>
  <c r="AI55" i="22"/>
  <c r="AI56" i="22"/>
  <c r="AI57" i="22"/>
  <c r="AI58" i="22"/>
  <c r="AI59" i="22"/>
  <c r="AI60" i="22"/>
  <c r="AI61" i="22"/>
  <c r="AI62" i="22"/>
  <c r="AI63" i="22"/>
  <c r="AI64" i="22"/>
  <c r="AI65" i="22"/>
  <c r="AI66" i="22"/>
  <c r="AI67" i="22"/>
  <c r="AI68" i="22"/>
  <c r="AI69" i="22"/>
  <c r="AI70" i="22"/>
  <c r="AI71" i="22"/>
  <c r="AI72" i="22"/>
  <c r="AI73" i="22"/>
  <c r="AI74" i="22"/>
  <c r="AI75" i="22"/>
  <c r="AI76" i="22"/>
  <c r="AI77" i="22"/>
  <c r="AI78" i="22"/>
  <c r="AI79" i="22"/>
  <c r="AI80" i="22"/>
  <c r="AI81" i="22"/>
  <c r="AI82" i="22"/>
  <c r="AI83" i="22"/>
  <c r="AI84" i="22"/>
  <c r="AI85" i="22"/>
  <c r="AI86" i="22"/>
  <c r="AI87" i="22"/>
  <c r="AI88" i="22"/>
  <c r="AI89" i="22"/>
  <c r="AI90" i="22"/>
  <c r="AI91" i="22"/>
  <c r="AI92" i="22"/>
  <c r="AI93" i="22"/>
  <c r="AI94" i="22"/>
  <c r="AI95" i="22"/>
  <c r="AI96" i="22"/>
  <c r="AI97" i="22"/>
  <c r="AI98" i="22"/>
  <c r="AI99" i="22"/>
  <c r="AI100" i="22"/>
  <c r="AI101" i="22"/>
  <c r="AI6" i="22"/>
  <c r="AQ166" i="19"/>
  <c r="AH167" i="19"/>
  <c r="N98" i="19"/>
  <c r="B44" i="10"/>
  <c r="AF78" i="2"/>
  <c r="B75" i="5"/>
  <c r="AF79" i="2"/>
  <c r="B76" i="5"/>
  <c r="AF80" i="2"/>
  <c r="B77" i="5"/>
  <c r="AF81" i="2"/>
  <c r="B78" i="5"/>
  <c r="AF82" i="2"/>
  <c r="B79" i="5"/>
  <c r="AF83" i="2"/>
  <c r="B80" i="5"/>
  <c r="AF84" i="2"/>
  <c r="B81" i="5"/>
  <c r="AF85" i="2"/>
  <c r="B82" i="5"/>
  <c r="AF86" i="2"/>
  <c r="B83" i="5"/>
  <c r="AF87" i="2"/>
  <c r="B84" i="5"/>
  <c r="AF88" i="2"/>
  <c r="B85" i="5"/>
  <c r="AF89" i="2"/>
  <c r="B86" i="5"/>
  <c r="C86" i="5"/>
  <c r="AF90" i="2"/>
  <c r="B87" i="5"/>
  <c r="C87" i="5"/>
  <c r="AF91" i="2"/>
  <c r="B88" i="5"/>
  <c r="C88" i="5"/>
  <c r="AF92" i="2"/>
  <c r="B89" i="5"/>
  <c r="C89" i="5"/>
  <c r="AF93" i="2"/>
  <c r="B90" i="5"/>
  <c r="C90" i="5"/>
  <c r="AF94" i="2"/>
  <c r="B91" i="5"/>
  <c r="C91" i="5"/>
  <c r="AF95" i="2"/>
  <c r="B92" i="5"/>
  <c r="C92" i="5"/>
  <c r="AF96" i="2"/>
  <c r="B93" i="5"/>
  <c r="C93" i="5"/>
  <c r="AF97" i="2"/>
  <c r="B94" i="5"/>
  <c r="C94" i="5"/>
  <c r="AF98" i="2"/>
  <c r="B95" i="5"/>
  <c r="C95" i="5"/>
  <c r="AF99" i="2"/>
  <c r="B96" i="5"/>
  <c r="C96" i="5"/>
  <c r="AF100" i="2"/>
  <c r="B97" i="5"/>
  <c r="C97" i="5"/>
  <c r="AF77" i="2"/>
  <c r="B74" i="5"/>
  <c r="C85" i="5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3" i="4"/>
  <c r="C87" i="4"/>
  <c r="C88" i="4"/>
  <c r="C89" i="4"/>
  <c r="C90" i="4"/>
  <c r="C91" i="4"/>
  <c r="C92" i="4"/>
  <c r="C93" i="4"/>
  <c r="C94" i="4"/>
  <c r="C95" i="4"/>
  <c r="C96" i="4"/>
  <c r="C97" i="4"/>
  <c r="D98" i="4"/>
  <c r="AF27" i="2"/>
  <c r="C24" i="4"/>
  <c r="AF101" i="2"/>
  <c r="C78" i="4"/>
  <c r="C79" i="4"/>
  <c r="C80" i="4"/>
  <c r="C81" i="4"/>
  <c r="C82" i="4"/>
  <c r="C83" i="4"/>
  <c r="C84" i="4"/>
  <c r="C85" i="4"/>
  <c r="C86" i="4"/>
  <c r="D89" i="4"/>
  <c r="C75" i="4"/>
  <c r="C76" i="4"/>
  <c r="C77" i="4"/>
  <c r="D86" i="4"/>
  <c r="D87" i="4"/>
  <c r="D88" i="4"/>
  <c r="D90" i="4"/>
  <c r="D91" i="4"/>
  <c r="D92" i="4"/>
  <c r="D93" i="4"/>
  <c r="D94" i="4"/>
  <c r="D95" i="4"/>
  <c r="D96" i="4"/>
  <c r="D97" i="4"/>
  <c r="AF253" i="19"/>
  <c r="AE253" i="19"/>
  <c r="AG253" i="19"/>
  <c r="AH253" i="19"/>
  <c r="AI253" i="19"/>
  <c r="AJ253" i="19"/>
  <c r="AK253" i="19"/>
  <c r="AL253" i="19"/>
  <c r="AM253" i="19"/>
  <c r="AN253" i="19"/>
  <c r="AE254" i="19"/>
  <c r="AF254" i="19"/>
  <c r="AG254" i="19"/>
  <c r="AH254" i="19"/>
  <c r="AI254" i="19"/>
  <c r="AJ254" i="19"/>
  <c r="AK254" i="19"/>
  <c r="AL254" i="19"/>
  <c r="AM254" i="19"/>
  <c r="AN254" i="19"/>
  <c r="AE255" i="19"/>
  <c r="AF255" i="19"/>
  <c r="AG255" i="19"/>
  <c r="AH255" i="19"/>
  <c r="AI255" i="19"/>
  <c r="AJ255" i="19"/>
  <c r="AK255" i="19"/>
  <c r="AL255" i="19"/>
  <c r="AM255" i="19"/>
  <c r="AN255" i="19"/>
  <c r="AE256" i="19"/>
  <c r="AF256" i="19"/>
  <c r="AG256" i="19"/>
  <c r="AH256" i="19"/>
  <c r="AI256" i="19"/>
  <c r="AJ256" i="19"/>
  <c r="AK256" i="19"/>
  <c r="AL256" i="19"/>
  <c r="AM256" i="19"/>
  <c r="AN256" i="19"/>
  <c r="AE257" i="19"/>
  <c r="AF257" i="19"/>
  <c r="AG257" i="19"/>
  <c r="AH257" i="19"/>
  <c r="AI257" i="19"/>
  <c r="AJ257" i="19"/>
  <c r="AK257" i="19"/>
  <c r="AL257" i="19"/>
  <c r="AM257" i="19"/>
  <c r="AN257" i="19"/>
  <c r="AE258" i="19"/>
  <c r="AF258" i="19"/>
  <c r="AG258" i="19"/>
  <c r="AH258" i="19"/>
  <c r="AI258" i="19"/>
  <c r="AJ258" i="19"/>
  <c r="AK258" i="19"/>
  <c r="AL258" i="19"/>
  <c r="AM258" i="19"/>
  <c r="AN258" i="19"/>
  <c r="AE259" i="19"/>
  <c r="AF259" i="19"/>
  <c r="AG259" i="19"/>
  <c r="AH259" i="19"/>
  <c r="AI259" i="19"/>
  <c r="AJ259" i="19"/>
  <c r="AK259" i="19"/>
  <c r="AL259" i="19"/>
  <c r="AM259" i="19"/>
  <c r="AN259" i="19"/>
  <c r="AE260" i="19"/>
  <c r="AF260" i="19"/>
  <c r="AG260" i="19"/>
  <c r="AH260" i="19"/>
  <c r="AI260" i="19"/>
  <c r="AJ260" i="19"/>
  <c r="AK260" i="19"/>
  <c r="AL260" i="19"/>
  <c r="AM260" i="19"/>
  <c r="AN260" i="19"/>
  <c r="AE261" i="19"/>
  <c r="AF261" i="19"/>
  <c r="AG261" i="19"/>
  <c r="AH261" i="19"/>
  <c r="AI261" i="19"/>
  <c r="AJ261" i="19"/>
  <c r="AK261" i="19"/>
  <c r="AL261" i="19"/>
  <c r="AM261" i="19"/>
  <c r="AN261" i="19"/>
  <c r="AF6" i="2"/>
  <c r="B3" i="5"/>
  <c r="C74" i="4"/>
  <c r="D85" i="4"/>
  <c r="Z253" i="19"/>
  <c r="Z254" i="19"/>
  <c r="Z255" i="19"/>
  <c r="Z256" i="19"/>
  <c r="Z257" i="19"/>
  <c r="Z258" i="19"/>
  <c r="Z259" i="19"/>
  <c r="Z260" i="19"/>
  <c r="Z261" i="19"/>
  <c r="Y253" i="19"/>
  <c r="Y254" i="19"/>
  <c r="Y255" i="19"/>
  <c r="Y256" i="19"/>
  <c r="Y257" i="19"/>
  <c r="Y258" i="19"/>
  <c r="Y259" i="19"/>
  <c r="Y260" i="19"/>
  <c r="Y261" i="19"/>
  <c r="X253" i="19"/>
  <c r="X254" i="19"/>
  <c r="X255" i="19"/>
  <c r="X256" i="19"/>
  <c r="X257" i="19"/>
  <c r="X258" i="19"/>
  <c r="X259" i="19"/>
  <c r="X260" i="19"/>
  <c r="X261" i="19"/>
  <c r="W253" i="19"/>
  <c r="W254" i="19"/>
  <c r="W255" i="19"/>
  <c r="W256" i="19"/>
  <c r="W257" i="19"/>
  <c r="W258" i="19"/>
  <c r="W259" i="19"/>
  <c r="W260" i="19"/>
  <c r="W261" i="19"/>
  <c r="C141" i="11"/>
  <c r="C185" i="11"/>
  <c r="C181" i="11"/>
  <c r="C188" i="11"/>
  <c r="C179" i="11"/>
  <c r="C180" i="11"/>
  <c r="C182" i="11"/>
  <c r="C204" i="11"/>
  <c r="C175" i="11"/>
  <c r="C176" i="11"/>
  <c r="C177" i="11"/>
  <c r="C178" i="11"/>
  <c r="C203" i="11"/>
  <c r="C207" i="11"/>
  <c r="B40" i="10"/>
  <c r="AO7" i="10"/>
  <c r="AO8" i="10"/>
  <c r="AO9" i="10"/>
  <c r="AO10" i="10"/>
  <c r="AO11" i="10"/>
  <c r="AO12" i="10"/>
  <c r="AO13" i="10"/>
  <c r="AO14" i="10"/>
  <c r="AO15" i="10"/>
  <c r="AO16" i="10"/>
  <c r="AO17" i="10"/>
  <c r="AO18" i="10"/>
  <c r="AO19" i="10"/>
  <c r="AO20" i="10"/>
  <c r="AO21" i="10"/>
  <c r="AO22" i="10"/>
  <c r="AO23" i="10"/>
  <c r="AO24" i="10"/>
  <c r="AO25" i="10"/>
  <c r="AO26" i="10"/>
  <c r="AO27" i="10"/>
  <c r="AO28" i="10"/>
  <c r="AO29" i="10"/>
  <c r="AO30" i="10"/>
  <c r="AO31" i="10"/>
  <c r="AO32" i="10"/>
  <c r="AO33" i="10"/>
  <c r="AO34" i="10"/>
  <c r="AO6" i="10"/>
  <c r="B126" i="10"/>
  <c r="B125" i="10"/>
  <c r="B124" i="10"/>
  <c r="B123" i="10"/>
  <c r="B43" i="10"/>
  <c r="B51" i="10"/>
  <c r="B42" i="10"/>
  <c r="B41" i="10"/>
  <c r="AI14" i="6"/>
  <c r="B4" i="6"/>
  <c r="AI15" i="6"/>
  <c r="AJ15" i="6"/>
  <c r="AK15" i="6"/>
  <c r="B5" i="6"/>
  <c r="B6" i="6"/>
  <c r="B7" i="6"/>
  <c r="B8" i="6"/>
  <c r="B9" i="6"/>
  <c r="B10" i="6"/>
  <c r="B11" i="6"/>
  <c r="B12" i="6"/>
  <c r="B13" i="6"/>
  <c r="B14" i="6"/>
  <c r="B15" i="6"/>
  <c r="B16" i="6"/>
  <c r="AI16" i="6"/>
  <c r="AJ16" i="6"/>
  <c r="AK16" i="6"/>
  <c r="B17" i="6"/>
  <c r="B18" i="6"/>
  <c r="B19" i="6"/>
  <c r="B20" i="6"/>
  <c r="B21" i="6"/>
  <c r="B22" i="6"/>
  <c r="B23" i="6"/>
  <c r="B24" i="6"/>
  <c r="B25" i="6"/>
  <c r="B26" i="6"/>
  <c r="B27" i="6"/>
  <c r="B28" i="6"/>
  <c r="AI17" i="6"/>
  <c r="AJ17" i="6"/>
  <c r="AK17" i="6"/>
  <c r="B29" i="6"/>
  <c r="B30" i="6"/>
  <c r="B31" i="6"/>
  <c r="B32" i="6"/>
  <c r="B33" i="6"/>
  <c r="B34" i="6"/>
  <c r="B35" i="6"/>
  <c r="B36" i="6"/>
  <c r="B37" i="6"/>
  <c r="B38" i="6"/>
  <c r="B39" i="6"/>
  <c r="B40" i="6"/>
  <c r="AI18" i="6"/>
  <c r="AJ18" i="6"/>
  <c r="AK18" i="6"/>
  <c r="B41" i="6"/>
  <c r="B42" i="6"/>
  <c r="B43" i="6"/>
  <c r="B44" i="6"/>
  <c r="B45" i="6"/>
  <c r="B46" i="6"/>
  <c r="B47" i="6"/>
  <c r="B48" i="6"/>
  <c r="B49" i="6"/>
  <c r="B50" i="6"/>
  <c r="B51" i="6"/>
  <c r="B52" i="6"/>
  <c r="AI19" i="6"/>
  <c r="AJ19" i="6"/>
  <c r="AK19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AI20" i="6"/>
  <c r="AJ20" i="6"/>
  <c r="AI5" i="6"/>
  <c r="I98" i="9"/>
  <c r="I85" i="9"/>
  <c r="J85" i="9"/>
  <c r="K85" i="9"/>
  <c r="L85" i="9"/>
  <c r="M85" i="9"/>
  <c r="N85" i="9"/>
  <c r="I86" i="9"/>
  <c r="J86" i="9"/>
  <c r="K86" i="9"/>
  <c r="L86" i="9"/>
  <c r="M86" i="9"/>
  <c r="N86" i="9"/>
  <c r="I87" i="9"/>
  <c r="J87" i="9"/>
  <c r="K87" i="9"/>
  <c r="L87" i="9"/>
  <c r="M87" i="9"/>
  <c r="N87" i="9"/>
  <c r="I88" i="9"/>
  <c r="J88" i="9"/>
  <c r="K88" i="9"/>
  <c r="L88" i="9"/>
  <c r="M88" i="9"/>
  <c r="N88" i="9"/>
  <c r="I89" i="9"/>
  <c r="J89" i="9"/>
  <c r="K89" i="9"/>
  <c r="L89" i="9"/>
  <c r="M89" i="9"/>
  <c r="N89" i="9"/>
  <c r="I90" i="9"/>
  <c r="J90" i="9"/>
  <c r="K90" i="9"/>
  <c r="L90" i="9"/>
  <c r="M90" i="9"/>
  <c r="N90" i="9"/>
  <c r="I91" i="9"/>
  <c r="J91" i="9"/>
  <c r="K91" i="9"/>
  <c r="L91" i="9"/>
  <c r="M91" i="9"/>
  <c r="N91" i="9"/>
  <c r="I92" i="9"/>
  <c r="J92" i="9"/>
  <c r="K92" i="9"/>
  <c r="L92" i="9"/>
  <c r="M92" i="9"/>
  <c r="N92" i="9"/>
  <c r="I93" i="9"/>
  <c r="J93" i="9"/>
  <c r="K93" i="9"/>
  <c r="L93" i="9"/>
  <c r="M93" i="9"/>
  <c r="N93" i="9"/>
  <c r="I94" i="9"/>
  <c r="J94" i="9"/>
  <c r="K94" i="9"/>
  <c r="L94" i="9"/>
  <c r="M94" i="9"/>
  <c r="N94" i="9"/>
  <c r="I95" i="9"/>
  <c r="J95" i="9"/>
  <c r="K95" i="9"/>
  <c r="L95" i="9"/>
  <c r="M95" i="9"/>
  <c r="N95" i="9"/>
  <c r="I96" i="9"/>
  <c r="J96" i="9"/>
  <c r="K96" i="9"/>
  <c r="L96" i="9"/>
  <c r="M96" i="9"/>
  <c r="N96" i="9"/>
  <c r="I97" i="9"/>
  <c r="J97" i="9"/>
  <c r="K97" i="9"/>
  <c r="L97" i="9"/>
  <c r="M97" i="9"/>
  <c r="N97" i="9"/>
  <c r="J98" i="9"/>
  <c r="K98" i="9"/>
  <c r="M98" i="9"/>
  <c r="N98" i="9"/>
  <c r="I78" i="9"/>
  <c r="I77" i="9"/>
  <c r="I76" i="9"/>
  <c r="M179" i="11"/>
  <c r="M180" i="11"/>
  <c r="M181" i="11"/>
  <c r="M182" i="11"/>
  <c r="M204" i="11"/>
  <c r="M175" i="11"/>
  <c r="M176" i="11"/>
  <c r="M177" i="11"/>
  <c r="M178" i="11"/>
  <c r="M203" i="11"/>
  <c r="M207" i="11"/>
  <c r="N179" i="11"/>
  <c r="N180" i="11"/>
  <c r="N181" i="11"/>
  <c r="N182" i="11"/>
  <c r="N204" i="11"/>
  <c r="N175" i="11"/>
  <c r="N176" i="11"/>
  <c r="N177" i="11"/>
  <c r="N178" i="11"/>
  <c r="N203" i="11"/>
  <c r="N207" i="11"/>
  <c r="O179" i="11"/>
  <c r="O180" i="11"/>
  <c r="O181" i="11"/>
  <c r="O182" i="11"/>
  <c r="O204" i="11"/>
  <c r="O175" i="11"/>
  <c r="O176" i="11"/>
  <c r="O177" i="11"/>
  <c r="O178" i="11"/>
  <c r="O203" i="11"/>
  <c r="O207" i="11"/>
  <c r="P179" i="11"/>
  <c r="P180" i="11"/>
  <c r="P181" i="11"/>
  <c r="P182" i="11"/>
  <c r="P204" i="11"/>
  <c r="P175" i="11"/>
  <c r="P176" i="11"/>
  <c r="P177" i="11"/>
  <c r="P178" i="11"/>
  <c r="P203" i="11"/>
  <c r="P207" i="11"/>
  <c r="Q179" i="11"/>
  <c r="Q180" i="11"/>
  <c r="Q181" i="11"/>
  <c r="Q182" i="11"/>
  <c r="Q204" i="11"/>
  <c r="Q175" i="11"/>
  <c r="Q176" i="11"/>
  <c r="Q177" i="11"/>
  <c r="Q178" i="11"/>
  <c r="Q203" i="11"/>
  <c r="Q207" i="11"/>
  <c r="R179" i="11"/>
  <c r="R180" i="11"/>
  <c r="R181" i="11"/>
  <c r="R182" i="11"/>
  <c r="R204" i="11"/>
  <c r="R175" i="11"/>
  <c r="R176" i="11"/>
  <c r="R177" i="11"/>
  <c r="R178" i="11"/>
  <c r="R203" i="11"/>
  <c r="R207" i="11"/>
  <c r="S179" i="11"/>
  <c r="S180" i="11"/>
  <c r="S181" i="11"/>
  <c r="S182" i="11"/>
  <c r="S204" i="11"/>
  <c r="S175" i="11"/>
  <c r="S176" i="11"/>
  <c r="S177" i="11"/>
  <c r="S178" i="11"/>
  <c r="S203" i="11"/>
  <c r="S207" i="11"/>
  <c r="T179" i="11"/>
  <c r="T180" i="11"/>
  <c r="T181" i="11"/>
  <c r="T182" i="11"/>
  <c r="T204" i="11"/>
  <c r="T175" i="11"/>
  <c r="T176" i="11"/>
  <c r="T177" i="11"/>
  <c r="T178" i="11"/>
  <c r="T203" i="11"/>
  <c r="T207" i="11"/>
  <c r="U179" i="11"/>
  <c r="U180" i="11"/>
  <c r="U181" i="11"/>
  <c r="U182" i="11"/>
  <c r="U204" i="11"/>
  <c r="U175" i="11"/>
  <c r="U176" i="11"/>
  <c r="U177" i="11"/>
  <c r="U178" i="11"/>
  <c r="U203" i="11"/>
  <c r="U207" i="11"/>
  <c r="L179" i="11"/>
  <c r="L180" i="11"/>
  <c r="L181" i="11"/>
  <c r="L182" i="11"/>
  <c r="L204" i="11"/>
  <c r="L175" i="11"/>
  <c r="L176" i="11"/>
  <c r="L177" i="11"/>
  <c r="L178" i="11"/>
  <c r="L203" i="11"/>
  <c r="L207" i="11"/>
  <c r="D179" i="11"/>
  <c r="D180" i="11"/>
  <c r="D181" i="11"/>
  <c r="D182" i="11"/>
  <c r="D204" i="11"/>
  <c r="D175" i="11"/>
  <c r="D176" i="11"/>
  <c r="D177" i="11"/>
  <c r="D178" i="11"/>
  <c r="D203" i="11"/>
  <c r="D207" i="11"/>
  <c r="E179" i="11"/>
  <c r="E180" i="11"/>
  <c r="E181" i="11"/>
  <c r="E182" i="11"/>
  <c r="E204" i="11"/>
  <c r="E175" i="11"/>
  <c r="E176" i="11"/>
  <c r="E177" i="11"/>
  <c r="E178" i="11"/>
  <c r="E203" i="11"/>
  <c r="E207" i="11"/>
  <c r="F179" i="11"/>
  <c r="F180" i="11"/>
  <c r="F181" i="11"/>
  <c r="F182" i="11"/>
  <c r="F204" i="11"/>
  <c r="F175" i="11"/>
  <c r="F176" i="11"/>
  <c r="F177" i="11"/>
  <c r="F178" i="11"/>
  <c r="F203" i="11"/>
  <c r="F207" i="11"/>
  <c r="G179" i="11"/>
  <c r="G180" i="11"/>
  <c r="G181" i="11"/>
  <c r="G182" i="11"/>
  <c r="G204" i="11"/>
  <c r="G175" i="11"/>
  <c r="G176" i="11"/>
  <c r="G177" i="11"/>
  <c r="G178" i="11"/>
  <c r="G203" i="11"/>
  <c r="G207" i="11"/>
  <c r="H179" i="11"/>
  <c r="H180" i="11"/>
  <c r="H181" i="11"/>
  <c r="H182" i="11"/>
  <c r="H204" i="11"/>
  <c r="H175" i="11"/>
  <c r="H176" i="11"/>
  <c r="H177" i="11"/>
  <c r="H178" i="11"/>
  <c r="H203" i="11"/>
  <c r="H207" i="11"/>
  <c r="I179" i="11"/>
  <c r="I180" i="11"/>
  <c r="I181" i="11"/>
  <c r="I182" i="11"/>
  <c r="I204" i="11"/>
  <c r="I175" i="11"/>
  <c r="I176" i="11"/>
  <c r="I177" i="11"/>
  <c r="I178" i="11"/>
  <c r="I203" i="11"/>
  <c r="I207" i="11"/>
  <c r="J179" i="11"/>
  <c r="J180" i="11"/>
  <c r="J181" i="11"/>
  <c r="J182" i="11"/>
  <c r="J204" i="11"/>
  <c r="J175" i="11"/>
  <c r="J176" i="11"/>
  <c r="J177" i="11"/>
  <c r="J178" i="11"/>
  <c r="J203" i="11"/>
  <c r="J207" i="11"/>
  <c r="M185" i="11"/>
  <c r="M188" i="11"/>
  <c r="N185" i="11"/>
  <c r="N188" i="11"/>
  <c r="O185" i="11"/>
  <c r="O188" i="11"/>
  <c r="P185" i="11"/>
  <c r="P188" i="11"/>
  <c r="Q185" i="11"/>
  <c r="Q188" i="11"/>
  <c r="R185" i="11"/>
  <c r="R188" i="11"/>
  <c r="S185" i="11"/>
  <c r="S188" i="11"/>
  <c r="T185" i="11"/>
  <c r="T188" i="11"/>
  <c r="U185" i="11"/>
  <c r="U188" i="11"/>
  <c r="L185" i="11"/>
  <c r="L188" i="11"/>
  <c r="D185" i="11"/>
  <c r="D188" i="11"/>
  <c r="E185" i="11"/>
  <c r="E188" i="11"/>
  <c r="F185" i="11"/>
  <c r="F188" i="11"/>
  <c r="G185" i="11"/>
  <c r="G188" i="11"/>
  <c r="H185" i="11"/>
  <c r="H188" i="11"/>
  <c r="I185" i="11"/>
  <c r="I188" i="11"/>
  <c r="J185" i="11"/>
  <c r="J188" i="11"/>
  <c r="M184" i="11"/>
  <c r="N184" i="11"/>
  <c r="O184" i="11"/>
  <c r="P184" i="11"/>
  <c r="Q184" i="11"/>
  <c r="R184" i="11"/>
  <c r="S184" i="11"/>
  <c r="T184" i="11"/>
  <c r="U184" i="11"/>
  <c r="L184" i="11"/>
  <c r="D184" i="11"/>
  <c r="E184" i="11"/>
  <c r="F184" i="11"/>
  <c r="G184" i="11"/>
  <c r="H184" i="11"/>
  <c r="I184" i="11"/>
  <c r="J184" i="11"/>
  <c r="C184" i="11"/>
  <c r="M183" i="11"/>
  <c r="N183" i="11"/>
  <c r="O183" i="11"/>
  <c r="P183" i="11"/>
  <c r="Q183" i="11"/>
  <c r="R183" i="11"/>
  <c r="S183" i="11"/>
  <c r="T183" i="11"/>
  <c r="U183" i="11"/>
  <c r="L183" i="11"/>
  <c r="D183" i="11"/>
  <c r="E183" i="11"/>
  <c r="F183" i="11"/>
  <c r="G183" i="11"/>
  <c r="H183" i="11"/>
  <c r="I183" i="11"/>
  <c r="J183" i="11"/>
  <c r="C183" i="11"/>
  <c r="C168" i="11"/>
  <c r="C167" i="11"/>
  <c r="C171" i="11"/>
  <c r="C172" i="11"/>
  <c r="C173" i="11"/>
  <c r="C174" i="11"/>
  <c r="C202" i="11"/>
  <c r="AF127" i="11"/>
  <c r="AG127" i="11"/>
  <c r="AH127" i="11"/>
  <c r="AI127" i="11"/>
  <c r="AJ127" i="11"/>
  <c r="AK127" i="11"/>
  <c r="AL127" i="11"/>
  <c r="AM127" i="11"/>
  <c r="AN127" i="11"/>
  <c r="AO127" i="11"/>
  <c r="AF128" i="11"/>
  <c r="AG128" i="11"/>
  <c r="AH128" i="11"/>
  <c r="AI128" i="11"/>
  <c r="AJ128" i="11"/>
  <c r="AK128" i="11"/>
  <c r="AL128" i="11"/>
  <c r="AM128" i="11"/>
  <c r="AN128" i="11"/>
  <c r="AO128" i="11"/>
  <c r="AF129" i="11"/>
  <c r="AG129" i="11"/>
  <c r="AH129" i="11"/>
  <c r="AI129" i="11"/>
  <c r="AJ129" i="11"/>
  <c r="AK129" i="11"/>
  <c r="AL129" i="11"/>
  <c r="AM129" i="11"/>
  <c r="AN129" i="11"/>
  <c r="AO129" i="11"/>
  <c r="AF130" i="11"/>
  <c r="AG130" i="11"/>
  <c r="AH130" i="11"/>
  <c r="AI130" i="11"/>
  <c r="AJ130" i="11"/>
  <c r="AK130" i="11"/>
  <c r="AL130" i="11"/>
  <c r="AM130" i="11"/>
  <c r="AN130" i="11"/>
  <c r="AO130" i="11"/>
  <c r="AF131" i="11"/>
  <c r="AG131" i="11"/>
  <c r="AH131" i="11"/>
  <c r="AI131" i="11"/>
  <c r="AJ131" i="11"/>
  <c r="AK131" i="11"/>
  <c r="AL131" i="11"/>
  <c r="AM131" i="11"/>
  <c r="AN131" i="11"/>
  <c r="AO131" i="11"/>
  <c r="AF132" i="11"/>
  <c r="AG132" i="11"/>
  <c r="AH132" i="11"/>
  <c r="AI132" i="11"/>
  <c r="AJ132" i="11"/>
  <c r="AK132" i="11"/>
  <c r="AL132" i="11"/>
  <c r="AM132" i="11"/>
  <c r="AN132" i="11"/>
  <c r="AO132" i="11"/>
  <c r="AF133" i="11"/>
  <c r="AG133" i="11"/>
  <c r="AH133" i="11"/>
  <c r="AI133" i="11"/>
  <c r="AJ133" i="11"/>
  <c r="AK133" i="11"/>
  <c r="AL133" i="11"/>
  <c r="AM133" i="11"/>
  <c r="AN133" i="11"/>
  <c r="AO133" i="11"/>
  <c r="AF134" i="11"/>
  <c r="AG134" i="11"/>
  <c r="AH134" i="11"/>
  <c r="AI134" i="11"/>
  <c r="AJ134" i="11"/>
  <c r="AK134" i="11"/>
  <c r="AL134" i="11"/>
  <c r="AM134" i="11"/>
  <c r="AN134" i="11"/>
  <c r="AO134" i="11"/>
  <c r="AF135" i="11"/>
  <c r="AG135" i="11"/>
  <c r="AH135" i="11"/>
  <c r="AI135" i="11"/>
  <c r="AJ135" i="11"/>
  <c r="AK135" i="11"/>
  <c r="AL135" i="11"/>
  <c r="AM135" i="11"/>
  <c r="AN135" i="11"/>
  <c r="AO135" i="11"/>
  <c r="AF136" i="11"/>
  <c r="AG136" i="11"/>
  <c r="AH136" i="11"/>
  <c r="AI136" i="11"/>
  <c r="AJ136" i="11"/>
  <c r="AK136" i="11"/>
  <c r="AL136" i="11"/>
  <c r="AM136" i="11"/>
  <c r="AN136" i="11"/>
  <c r="AO136" i="11"/>
  <c r="AF137" i="11"/>
  <c r="AG137" i="11"/>
  <c r="AH137" i="11"/>
  <c r="AI137" i="11"/>
  <c r="AJ137" i="11"/>
  <c r="AK137" i="11"/>
  <c r="AL137" i="11"/>
  <c r="AM137" i="11"/>
  <c r="AN137" i="11"/>
  <c r="AO137" i="11"/>
  <c r="AF138" i="11"/>
  <c r="AG138" i="11"/>
  <c r="AH138" i="11"/>
  <c r="AI138" i="11"/>
  <c r="AJ138" i="11"/>
  <c r="AK138" i="11"/>
  <c r="AL138" i="11"/>
  <c r="AM138" i="11"/>
  <c r="AN138" i="11"/>
  <c r="AO138" i="11"/>
  <c r="X127" i="11"/>
  <c r="X126" i="11"/>
  <c r="W127" i="11"/>
  <c r="Y127" i="11"/>
  <c r="Z127" i="11"/>
  <c r="AA127" i="11"/>
  <c r="AB127" i="11"/>
  <c r="AC127" i="11"/>
  <c r="AD127" i="11"/>
  <c r="W128" i="11"/>
  <c r="X128" i="11"/>
  <c r="Y128" i="11"/>
  <c r="Z128" i="11"/>
  <c r="AA128" i="11"/>
  <c r="AB128" i="11"/>
  <c r="AC128" i="11"/>
  <c r="AD128" i="11"/>
  <c r="W129" i="11"/>
  <c r="X129" i="11"/>
  <c r="Y129" i="11"/>
  <c r="Z129" i="11"/>
  <c r="AA129" i="11"/>
  <c r="AB129" i="11"/>
  <c r="AC129" i="11"/>
  <c r="AD129" i="11"/>
  <c r="W130" i="11"/>
  <c r="X130" i="11"/>
  <c r="Y130" i="11"/>
  <c r="Z130" i="11"/>
  <c r="AA130" i="11"/>
  <c r="AB130" i="11"/>
  <c r="AC130" i="11"/>
  <c r="AD130" i="11"/>
  <c r="W131" i="11"/>
  <c r="X131" i="11"/>
  <c r="Y131" i="11"/>
  <c r="Z131" i="11"/>
  <c r="AA131" i="11"/>
  <c r="AB131" i="11"/>
  <c r="AC131" i="11"/>
  <c r="AD131" i="11"/>
  <c r="W132" i="11"/>
  <c r="X132" i="11"/>
  <c r="Y132" i="11"/>
  <c r="Z132" i="11"/>
  <c r="AA132" i="11"/>
  <c r="AB132" i="11"/>
  <c r="AC132" i="11"/>
  <c r="AD132" i="11"/>
  <c r="W133" i="11"/>
  <c r="X133" i="11"/>
  <c r="Y133" i="11"/>
  <c r="Z133" i="11"/>
  <c r="AA133" i="11"/>
  <c r="AB133" i="11"/>
  <c r="AC133" i="11"/>
  <c r="AD133" i="11"/>
  <c r="W134" i="11"/>
  <c r="X134" i="11"/>
  <c r="Y134" i="11"/>
  <c r="Z134" i="11"/>
  <c r="AA134" i="11"/>
  <c r="AB134" i="11"/>
  <c r="AC134" i="11"/>
  <c r="AD134" i="11"/>
  <c r="W135" i="11"/>
  <c r="X135" i="11"/>
  <c r="Y135" i="11"/>
  <c r="Z135" i="11"/>
  <c r="AA135" i="11"/>
  <c r="AB135" i="11"/>
  <c r="AC135" i="11"/>
  <c r="AD135" i="11"/>
  <c r="W136" i="11"/>
  <c r="X136" i="11"/>
  <c r="Y136" i="11"/>
  <c r="Z136" i="11"/>
  <c r="AA136" i="11"/>
  <c r="AB136" i="11"/>
  <c r="AC136" i="11"/>
  <c r="AD136" i="11"/>
  <c r="W137" i="11"/>
  <c r="X137" i="11"/>
  <c r="Y137" i="11"/>
  <c r="Z137" i="11"/>
  <c r="AA137" i="11"/>
  <c r="AB137" i="11"/>
  <c r="AC137" i="11"/>
  <c r="AD137" i="11"/>
  <c r="W138" i="11"/>
  <c r="X138" i="11"/>
  <c r="Y138" i="11"/>
  <c r="Z138" i="11"/>
  <c r="AA138" i="11"/>
  <c r="AB138" i="11"/>
  <c r="AC138" i="11"/>
  <c r="AD138" i="11"/>
  <c r="Y119" i="11"/>
  <c r="X119" i="11"/>
  <c r="X120" i="11"/>
  <c r="W121" i="11"/>
  <c r="W126" i="11"/>
  <c r="W19" i="11"/>
  <c r="J141" i="11"/>
  <c r="D141" i="11"/>
  <c r="E141" i="11"/>
  <c r="F141" i="11"/>
  <c r="G141" i="11"/>
  <c r="H141" i="11"/>
  <c r="I141" i="11"/>
  <c r="H84" i="3"/>
  <c r="I84" i="3"/>
  <c r="J84" i="3"/>
  <c r="K84" i="3"/>
  <c r="L84" i="3"/>
  <c r="H85" i="3"/>
  <c r="I85" i="3"/>
  <c r="J85" i="3"/>
  <c r="K85" i="3"/>
  <c r="L85" i="3"/>
  <c r="H86" i="3"/>
  <c r="I86" i="3"/>
  <c r="J86" i="3"/>
  <c r="K86" i="3"/>
  <c r="L86" i="3"/>
  <c r="H87" i="3"/>
  <c r="I87" i="3"/>
  <c r="J87" i="3"/>
  <c r="K87" i="3"/>
  <c r="L87" i="3"/>
  <c r="H88" i="3"/>
  <c r="I88" i="3"/>
  <c r="J88" i="3"/>
  <c r="K88" i="3"/>
  <c r="L88" i="3"/>
  <c r="H89" i="3"/>
  <c r="I89" i="3"/>
  <c r="J89" i="3"/>
  <c r="K89" i="3"/>
  <c r="L89" i="3"/>
  <c r="H90" i="3"/>
  <c r="I90" i="3"/>
  <c r="J90" i="3"/>
  <c r="K90" i="3"/>
  <c r="L90" i="3"/>
  <c r="H91" i="3"/>
  <c r="I91" i="3"/>
  <c r="J91" i="3"/>
  <c r="K91" i="3"/>
  <c r="L91" i="3"/>
  <c r="H92" i="3"/>
  <c r="I92" i="3"/>
  <c r="J92" i="3"/>
  <c r="K92" i="3"/>
  <c r="L92" i="3"/>
  <c r="H93" i="3"/>
  <c r="I93" i="3"/>
  <c r="J93" i="3"/>
  <c r="K93" i="3"/>
  <c r="L93" i="3"/>
  <c r="H94" i="3"/>
  <c r="I94" i="3"/>
  <c r="J94" i="3"/>
  <c r="K94" i="3"/>
  <c r="L94" i="3"/>
  <c r="H95" i="3"/>
  <c r="I95" i="3"/>
  <c r="J95" i="3"/>
  <c r="K95" i="3"/>
  <c r="L95" i="3"/>
  <c r="L19" i="3"/>
  <c r="L13" i="3"/>
  <c r="K13" i="3"/>
  <c r="H16" i="3"/>
  <c r="H15" i="3"/>
  <c r="H14" i="3"/>
  <c r="H13" i="3"/>
  <c r="D99" i="2"/>
  <c r="C99" i="2"/>
  <c r="D94" i="2"/>
  <c r="C94" i="2"/>
  <c r="D23" i="2"/>
  <c r="C23" i="2"/>
  <c r="E23" i="2"/>
  <c r="D72" i="2"/>
  <c r="C72" i="2"/>
  <c r="D89" i="2"/>
  <c r="C89" i="2"/>
  <c r="D90" i="2"/>
  <c r="C90" i="2"/>
  <c r="E90" i="2"/>
  <c r="D91" i="2"/>
  <c r="C91" i="2"/>
  <c r="E91" i="2"/>
  <c r="D92" i="2"/>
  <c r="C92" i="2"/>
  <c r="E92" i="2"/>
  <c r="D93" i="2"/>
  <c r="C93" i="2"/>
  <c r="E93" i="2"/>
  <c r="E94" i="2"/>
  <c r="D95" i="2"/>
  <c r="C95" i="2"/>
  <c r="E95" i="2"/>
  <c r="D96" i="2"/>
  <c r="C96" i="2"/>
  <c r="E96" i="2"/>
  <c r="D97" i="2"/>
  <c r="C97" i="2"/>
  <c r="E97" i="2"/>
  <c r="D98" i="2"/>
  <c r="C98" i="2"/>
  <c r="E98" i="2"/>
  <c r="E99" i="2"/>
  <c r="D100" i="2"/>
  <c r="C100" i="2"/>
  <c r="E100" i="2"/>
  <c r="D101" i="2"/>
  <c r="C101" i="2"/>
  <c r="E101" i="2"/>
  <c r="D16" i="2"/>
  <c r="C16" i="2"/>
  <c r="E16" i="2"/>
  <c r="AG90" i="1"/>
  <c r="AF90" i="1"/>
  <c r="AB91" i="1"/>
  <c r="AA91" i="1"/>
  <c r="Z91" i="1"/>
  <c r="Y91" i="1"/>
  <c r="A116" i="22"/>
  <c r="D117" i="22"/>
  <c r="E117" i="22"/>
  <c r="F117" i="22"/>
  <c r="G117" i="22"/>
  <c r="H117" i="22"/>
  <c r="I117" i="22"/>
  <c r="J117" i="22"/>
  <c r="K117" i="22"/>
  <c r="L117" i="22"/>
  <c r="M117" i="22"/>
  <c r="O117" i="22"/>
  <c r="Q117" i="22"/>
  <c r="R117" i="22"/>
  <c r="S117" i="22"/>
  <c r="T117" i="22"/>
  <c r="V117" i="22"/>
  <c r="W117" i="22"/>
  <c r="X117" i="22"/>
  <c r="Y117" i="22"/>
  <c r="Z117" i="22"/>
  <c r="AA117" i="22"/>
  <c r="AB117" i="22"/>
  <c r="AC117" i="22"/>
  <c r="AD117" i="22"/>
  <c r="A118" i="22"/>
  <c r="DO89" i="1"/>
  <c r="DO88" i="1"/>
  <c r="DO87" i="1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AG89" i="1"/>
  <c r="AF89" i="1"/>
  <c r="AG88" i="1"/>
  <c r="AF88" i="1"/>
  <c r="AB90" i="1"/>
  <c r="AA90" i="1"/>
  <c r="AB89" i="1"/>
  <c r="AA89" i="1"/>
  <c r="AQ252" i="19"/>
  <c r="AQ251" i="19"/>
  <c r="AQ250" i="19"/>
  <c r="AQ249" i="19"/>
  <c r="AN252" i="19"/>
  <c r="AM252" i="19"/>
  <c r="AL252" i="19"/>
  <c r="AK252" i="19"/>
  <c r="AJ252" i="19"/>
  <c r="AI252" i="19"/>
  <c r="AH252" i="19"/>
  <c r="AG252" i="19"/>
  <c r="AF252" i="19"/>
  <c r="AE252" i="19"/>
  <c r="AN251" i="19"/>
  <c r="AM251" i="19"/>
  <c r="AL251" i="19"/>
  <c r="AK251" i="19"/>
  <c r="AJ251" i="19"/>
  <c r="AI251" i="19"/>
  <c r="AH251" i="19"/>
  <c r="AG251" i="19"/>
  <c r="AF251" i="19"/>
  <c r="AE251" i="19"/>
  <c r="AN250" i="19"/>
  <c r="AM250" i="19"/>
  <c r="AL250" i="19"/>
  <c r="AK250" i="19"/>
  <c r="AJ250" i="19"/>
  <c r="AI250" i="19"/>
  <c r="AH250" i="19"/>
  <c r="AG250" i="19"/>
  <c r="AF250" i="19"/>
  <c r="AE250" i="19"/>
  <c r="AN249" i="19"/>
  <c r="AM249" i="19"/>
  <c r="AL249" i="19"/>
  <c r="AK249" i="19"/>
  <c r="AJ249" i="19"/>
  <c r="AI249" i="19"/>
  <c r="AH249" i="19"/>
  <c r="AG249" i="19"/>
  <c r="AF249" i="19"/>
  <c r="AE249" i="19"/>
  <c r="AN248" i="19"/>
  <c r="AM248" i="19"/>
  <c r="AL248" i="19"/>
  <c r="AK248" i="19"/>
  <c r="AJ248" i="19"/>
  <c r="AI248" i="19"/>
  <c r="AH248" i="19"/>
  <c r="AG248" i="19"/>
  <c r="AF248" i="19"/>
  <c r="AE248" i="19"/>
  <c r="AN247" i="19"/>
  <c r="AM247" i="19"/>
  <c r="AL247" i="19"/>
  <c r="AK247" i="19"/>
  <c r="AJ247" i="19"/>
  <c r="AI247" i="19"/>
  <c r="AH247" i="19"/>
  <c r="AG247" i="19"/>
  <c r="AF247" i="19"/>
  <c r="AE247" i="19"/>
  <c r="AA252" i="19"/>
  <c r="Z252" i="19"/>
  <c r="Y252" i="19"/>
  <c r="X252" i="19"/>
  <c r="W252" i="19"/>
  <c r="V252" i="19"/>
  <c r="U252" i="19"/>
  <c r="T252" i="19"/>
  <c r="S252" i="19"/>
  <c r="R252" i="19"/>
  <c r="Q252" i="19"/>
  <c r="AA251" i="19"/>
  <c r="Z251" i="19"/>
  <c r="Y251" i="19"/>
  <c r="X251" i="19"/>
  <c r="W251" i="19"/>
  <c r="V251" i="19"/>
  <c r="U251" i="19"/>
  <c r="T251" i="19"/>
  <c r="S251" i="19"/>
  <c r="R251" i="19"/>
  <c r="Q251" i="19"/>
  <c r="AA250" i="19"/>
  <c r="Z250" i="19"/>
  <c r="Y250" i="19"/>
  <c r="X250" i="19"/>
  <c r="W250" i="19"/>
  <c r="V250" i="19"/>
  <c r="U250" i="19"/>
  <c r="T250" i="19"/>
  <c r="S250" i="19"/>
  <c r="R250" i="19"/>
  <c r="Q250" i="19"/>
  <c r="AA249" i="19"/>
  <c r="Z249" i="19"/>
  <c r="Y249" i="19"/>
  <c r="X249" i="19"/>
  <c r="W249" i="19"/>
  <c r="V249" i="19"/>
  <c r="U249" i="19"/>
  <c r="T249" i="19"/>
  <c r="S249" i="19"/>
  <c r="R249" i="19"/>
  <c r="Q249" i="19"/>
  <c r="AA248" i="19"/>
  <c r="Z248" i="19"/>
  <c r="Y248" i="19"/>
  <c r="X248" i="19"/>
  <c r="W248" i="19"/>
  <c r="V248" i="19"/>
  <c r="U248" i="19"/>
  <c r="T248" i="19"/>
  <c r="S248" i="19"/>
  <c r="R248" i="19"/>
  <c r="Q248" i="19"/>
  <c r="AA247" i="19"/>
  <c r="Z247" i="19"/>
  <c r="Y247" i="19"/>
  <c r="X247" i="19"/>
  <c r="W247" i="19"/>
  <c r="V247" i="19"/>
  <c r="U247" i="19"/>
  <c r="T247" i="19"/>
  <c r="S247" i="19"/>
  <c r="R247" i="19"/>
  <c r="Q247" i="19"/>
  <c r="O252" i="19"/>
  <c r="N252" i="19"/>
  <c r="O251" i="19"/>
  <c r="N251" i="19"/>
  <c r="O250" i="19"/>
  <c r="N250" i="19"/>
  <c r="O249" i="19"/>
  <c r="N249" i="19"/>
  <c r="O248" i="19"/>
  <c r="N248" i="19"/>
  <c r="O247" i="19"/>
  <c r="N247" i="19"/>
  <c r="O246" i="19"/>
  <c r="N246" i="19"/>
  <c r="CT90" i="1"/>
  <c r="CS90" i="1"/>
  <c r="CR90" i="1"/>
  <c r="CQ90" i="1"/>
  <c r="CP90" i="1"/>
  <c r="CO90" i="1"/>
  <c r="CN90" i="1"/>
  <c r="CM90" i="1"/>
  <c r="CL90" i="1"/>
  <c r="CK90" i="1"/>
  <c r="CT89" i="1"/>
  <c r="CS89" i="1"/>
  <c r="CR89" i="1"/>
  <c r="CQ89" i="1"/>
  <c r="CP89" i="1"/>
  <c r="CO89" i="1"/>
  <c r="CN89" i="1"/>
  <c r="CM89" i="1"/>
  <c r="CL89" i="1"/>
  <c r="CK89" i="1"/>
  <c r="CT88" i="1"/>
  <c r="CS88" i="1"/>
  <c r="CR88" i="1"/>
  <c r="CQ88" i="1"/>
  <c r="CP88" i="1"/>
  <c r="CO88" i="1"/>
  <c r="CN88" i="1"/>
  <c r="CM88" i="1"/>
  <c r="CL88" i="1"/>
  <c r="CK88" i="1"/>
  <c r="CI90" i="1"/>
  <c r="CH90" i="1"/>
  <c r="CG90" i="1"/>
  <c r="CF90" i="1"/>
  <c r="CE90" i="1"/>
  <c r="CD90" i="1"/>
  <c r="CC90" i="1"/>
  <c r="CB90" i="1"/>
  <c r="CI89" i="1"/>
  <c r="CH89" i="1"/>
  <c r="CG89" i="1"/>
  <c r="CF89" i="1"/>
  <c r="CE89" i="1"/>
  <c r="CD89" i="1"/>
  <c r="CC89" i="1"/>
  <c r="CB89" i="1"/>
  <c r="CI88" i="1"/>
  <c r="CH88" i="1"/>
  <c r="CG88" i="1"/>
  <c r="CF88" i="1"/>
  <c r="CE88" i="1"/>
  <c r="CD88" i="1"/>
  <c r="CC88" i="1"/>
  <c r="CB88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S91" i="1"/>
  <c r="R91" i="1"/>
  <c r="Q91" i="1"/>
  <c r="P91" i="1"/>
  <c r="O91" i="1"/>
  <c r="N91" i="1"/>
  <c r="M91" i="1"/>
  <c r="L91" i="1"/>
  <c r="K91" i="1"/>
  <c r="J91" i="1"/>
  <c r="I91" i="1"/>
  <c r="H91" i="1"/>
  <c r="S90" i="1"/>
  <c r="R90" i="1"/>
  <c r="Q90" i="1"/>
  <c r="P90" i="1"/>
  <c r="O90" i="1"/>
  <c r="N90" i="1"/>
  <c r="M90" i="1"/>
  <c r="L90" i="1"/>
  <c r="K90" i="1"/>
  <c r="J90" i="1"/>
  <c r="I90" i="1"/>
  <c r="H90" i="1"/>
  <c r="S89" i="1"/>
  <c r="R89" i="1"/>
  <c r="Q89" i="1"/>
  <c r="P89" i="1"/>
  <c r="O89" i="1"/>
  <c r="N89" i="1"/>
  <c r="M89" i="1"/>
  <c r="L89" i="1"/>
  <c r="K89" i="1"/>
  <c r="J89" i="1"/>
  <c r="I89" i="1"/>
  <c r="H89" i="1"/>
  <c r="S88" i="1"/>
  <c r="R88" i="1"/>
  <c r="Q88" i="1"/>
  <c r="P88" i="1"/>
  <c r="O88" i="1"/>
  <c r="N88" i="1"/>
  <c r="M88" i="1"/>
  <c r="L88" i="1"/>
  <c r="K88" i="1"/>
  <c r="J88" i="1"/>
  <c r="I88" i="1"/>
  <c r="H88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AE170" i="19"/>
  <c r="Q240" i="19"/>
  <c r="R240" i="19"/>
  <c r="S240" i="19"/>
  <c r="T240" i="19"/>
  <c r="U240" i="19"/>
  <c r="V240" i="19"/>
  <c r="W240" i="19"/>
  <c r="X240" i="19"/>
  <c r="Y240" i="19"/>
  <c r="Z240" i="19"/>
  <c r="AA240" i="19"/>
  <c r="Q241" i="19"/>
  <c r="R241" i="19"/>
  <c r="S241" i="19"/>
  <c r="T241" i="19"/>
  <c r="U241" i="19"/>
  <c r="V241" i="19"/>
  <c r="W241" i="19"/>
  <c r="X241" i="19"/>
  <c r="Y241" i="19"/>
  <c r="Z241" i="19"/>
  <c r="AA241" i="19"/>
  <c r="Q242" i="19"/>
  <c r="R242" i="19"/>
  <c r="S242" i="19"/>
  <c r="T242" i="19"/>
  <c r="U242" i="19"/>
  <c r="V242" i="19"/>
  <c r="W242" i="19"/>
  <c r="X242" i="19"/>
  <c r="Y242" i="19"/>
  <c r="Z242" i="19"/>
  <c r="AA242" i="19"/>
  <c r="Q243" i="19"/>
  <c r="R243" i="19"/>
  <c r="S243" i="19"/>
  <c r="T243" i="19"/>
  <c r="U243" i="19"/>
  <c r="V243" i="19"/>
  <c r="W243" i="19"/>
  <c r="X243" i="19"/>
  <c r="Y243" i="19"/>
  <c r="Z243" i="19"/>
  <c r="AA243" i="19"/>
  <c r="Q244" i="19"/>
  <c r="R244" i="19"/>
  <c r="S244" i="19"/>
  <c r="T244" i="19"/>
  <c r="U244" i="19"/>
  <c r="V244" i="19"/>
  <c r="W244" i="19"/>
  <c r="X244" i="19"/>
  <c r="Y244" i="19"/>
  <c r="Z244" i="19"/>
  <c r="AA244" i="19"/>
  <c r="Q245" i="19"/>
  <c r="R245" i="19"/>
  <c r="S245" i="19"/>
  <c r="T245" i="19"/>
  <c r="U245" i="19"/>
  <c r="V245" i="19"/>
  <c r="W245" i="19"/>
  <c r="X245" i="19"/>
  <c r="Y245" i="19"/>
  <c r="Z245" i="19"/>
  <c r="AA245" i="19"/>
  <c r="Q246" i="19"/>
  <c r="R246" i="19"/>
  <c r="S246" i="19"/>
  <c r="T246" i="19"/>
  <c r="U246" i="19"/>
  <c r="V246" i="19"/>
  <c r="W246" i="19"/>
  <c r="X246" i="19"/>
  <c r="Y246" i="19"/>
  <c r="Z246" i="19"/>
  <c r="AA246" i="19"/>
  <c r="Q95" i="19"/>
  <c r="R95" i="19"/>
  <c r="S95" i="19"/>
  <c r="T95" i="19"/>
  <c r="U95" i="19"/>
  <c r="V95" i="19"/>
  <c r="W95" i="19"/>
  <c r="X95" i="19"/>
  <c r="Y95" i="19"/>
  <c r="Z95" i="19"/>
  <c r="AA95" i="19"/>
  <c r="Q96" i="19"/>
  <c r="R96" i="19"/>
  <c r="S96" i="19"/>
  <c r="T96" i="19"/>
  <c r="U96" i="19"/>
  <c r="V96" i="19"/>
  <c r="W96" i="19"/>
  <c r="X96" i="19"/>
  <c r="Y96" i="19"/>
  <c r="Z96" i="19"/>
  <c r="AA96" i="19"/>
  <c r="Q97" i="19"/>
  <c r="R97" i="19"/>
  <c r="S97" i="19"/>
  <c r="T97" i="19"/>
  <c r="U97" i="19"/>
  <c r="V97" i="19"/>
  <c r="W97" i="19"/>
  <c r="X97" i="19"/>
  <c r="Y97" i="19"/>
  <c r="Z97" i="19"/>
  <c r="AA97" i="19"/>
  <c r="Q98" i="19"/>
  <c r="R98" i="19"/>
  <c r="S98" i="19"/>
  <c r="T98" i="19"/>
  <c r="U98" i="19"/>
  <c r="V98" i="19"/>
  <c r="W98" i="19"/>
  <c r="X98" i="19"/>
  <c r="Y98" i="19"/>
  <c r="Z98" i="19"/>
  <c r="AA98" i="19"/>
  <c r="Q99" i="19"/>
  <c r="R99" i="19"/>
  <c r="S99" i="19"/>
  <c r="T99" i="19"/>
  <c r="U99" i="19"/>
  <c r="V99" i="19"/>
  <c r="W99" i="19"/>
  <c r="X99" i="19"/>
  <c r="Y99" i="19"/>
  <c r="Z99" i="19"/>
  <c r="AA99" i="19"/>
  <c r="Q100" i="19"/>
  <c r="R100" i="19"/>
  <c r="S100" i="19"/>
  <c r="T100" i="19"/>
  <c r="U100" i="19"/>
  <c r="V100" i="19"/>
  <c r="W100" i="19"/>
  <c r="X100" i="19"/>
  <c r="Y100" i="19"/>
  <c r="Z100" i="19"/>
  <c r="AA100" i="19"/>
  <c r="Q101" i="19"/>
  <c r="R101" i="19"/>
  <c r="S101" i="19"/>
  <c r="T101" i="19"/>
  <c r="U101" i="19"/>
  <c r="V101" i="19"/>
  <c r="W101" i="19"/>
  <c r="X101" i="19"/>
  <c r="Y101" i="19"/>
  <c r="Z101" i="19"/>
  <c r="AA101" i="19"/>
  <c r="Q102" i="19"/>
  <c r="R102" i="19"/>
  <c r="S102" i="19"/>
  <c r="T102" i="19"/>
  <c r="U102" i="19"/>
  <c r="V102" i="19"/>
  <c r="W102" i="19"/>
  <c r="X102" i="19"/>
  <c r="Y102" i="19"/>
  <c r="Z102" i="19"/>
  <c r="AA102" i="19"/>
  <c r="Q103" i="19"/>
  <c r="R103" i="19"/>
  <c r="S103" i="19"/>
  <c r="T103" i="19"/>
  <c r="U103" i="19"/>
  <c r="V103" i="19"/>
  <c r="W103" i="19"/>
  <c r="X103" i="19"/>
  <c r="Y103" i="19"/>
  <c r="Z103" i="19"/>
  <c r="AA103" i="19"/>
  <c r="Q104" i="19"/>
  <c r="R104" i="19"/>
  <c r="S104" i="19"/>
  <c r="T104" i="19"/>
  <c r="U104" i="19"/>
  <c r="V104" i="19"/>
  <c r="W104" i="19"/>
  <c r="X104" i="19"/>
  <c r="Y104" i="19"/>
  <c r="Z104" i="19"/>
  <c r="AA104" i="19"/>
  <c r="Q105" i="19"/>
  <c r="R105" i="19"/>
  <c r="S105" i="19"/>
  <c r="T105" i="19"/>
  <c r="U105" i="19"/>
  <c r="V105" i="19"/>
  <c r="W105" i="19"/>
  <c r="X105" i="19"/>
  <c r="Y105" i="19"/>
  <c r="Z105" i="19"/>
  <c r="AA105" i="19"/>
  <c r="Q106" i="19"/>
  <c r="R106" i="19"/>
  <c r="S106" i="19"/>
  <c r="T106" i="19"/>
  <c r="U106" i="19"/>
  <c r="V106" i="19"/>
  <c r="W106" i="19"/>
  <c r="X106" i="19"/>
  <c r="Y106" i="19"/>
  <c r="Z106" i="19"/>
  <c r="AA106" i="19"/>
  <c r="Q107" i="19"/>
  <c r="R107" i="19"/>
  <c r="S107" i="19"/>
  <c r="T107" i="19"/>
  <c r="U107" i="19"/>
  <c r="V107" i="19"/>
  <c r="W107" i="19"/>
  <c r="X107" i="19"/>
  <c r="Y107" i="19"/>
  <c r="Z107" i="19"/>
  <c r="AA107" i="19"/>
  <c r="Q108" i="19"/>
  <c r="R108" i="19"/>
  <c r="S108" i="19"/>
  <c r="T108" i="19"/>
  <c r="U108" i="19"/>
  <c r="V108" i="19"/>
  <c r="W108" i="19"/>
  <c r="X108" i="19"/>
  <c r="Y108" i="19"/>
  <c r="Z108" i="19"/>
  <c r="AA108" i="19"/>
  <c r="Q109" i="19"/>
  <c r="R109" i="19"/>
  <c r="S109" i="19"/>
  <c r="T109" i="19"/>
  <c r="U109" i="19"/>
  <c r="V109" i="19"/>
  <c r="W109" i="19"/>
  <c r="X109" i="19"/>
  <c r="Y109" i="19"/>
  <c r="Z109" i="19"/>
  <c r="AA109" i="19"/>
  <c r="Q110" i="19"/>
  <c r="R110" i="19"/>
  <c r="S110" i="19"/>
  <c r="T110" i="19"/>
  <c r="U110" i="19"/>
  <c r="V110" i="19"/>
  <c r="W110" i="19"/>
  <c r="X110" i="19"/>
  <c r="Y110" i="19"/>
  <c r="Z110" i="19"/>
  <c r="AA110" i="19"/>
  <c r="Q111" i="19"/>
  <c r="R111" i="19"/>
  <c r="S111" i="19"/>
  <c r="T111" i="19"/>
  <c r="U111" i="19"/>
  <c r="V111" i="19"/>
  <c r="W111" i="19"/>
  <c r="X111" i="19"/>
  <c r="Y111" i="19"/>
  <c r="Z111" i="19"/>
  <c r="AA111" i="19"/>
  <c r="Q112" i="19"/>
  <c r="R112" i="19"/>
  <c r="S112" i="19"/>
  <c r="T112" i="19"/>
  <c r="U112" i="19"/>
  <c r="V112" i="19"/>
  <c r="W112" i="19"/>
  <c r="X112" i="19"/>
  <c r="Y112" i="19"/>
  <c r="Z112" i="19"/>
  <c r="AA112" i="19"/>
  <c r="Q113" i="19"/>
  <c r="R113" i="19"/>
  <c r="S113" i="19"/>
  <c r="T113" i="19"/>
  <c r="U113" i="19"/>
  <c r="V113" i="19"/>
  <c r="W113" i="19"/>
  <c r="X113" i="19"/>
  <c r="Y113" i="19"/>
  <c r="Z113" i="19"/>
  <c r="AA113" i="19"/>
  <c r="Q114" i="19"/>
  <c r="R114" i="19"/>
  <c r="S114" i="19"/>
  <c r="T114" i="19"/>
  <c r="U114" i="19"/>
  <c r="V114" i="19"/>
  <c r="W114" i="19"/>
  <c r="X114" i="19"/>
  <c r="Y114" i="19"/>
  <c r="Z114" i="19"/>
  <c r="AA114" i="19"/>
  <c r="Q115" i="19"/>
  <c r="R115" i="19"/>
  <c r="S115" i="19"/>
  <c r="T115" i="19"/>
  <c r="U115" i="19"/>
  <c r="V115" i="19"/>
  <c r="W115" i="19"/>
  <c r="X115" i="19"/>
  <c r="Y115" i="19"/>
  <c r="Z115" i="19"/>
  <c r="AA115" i="19"/>
  <c r="Q116" i="19"/>
  <c r="R116" i="19"/>
  <c r="S116" i="19"/>
  <c r="T116" i="19"/>
  <c r="U116" i="19"/>
  <c r="V116" i="19"/>
  <c r="W116" i="19"/>
  <c r="X116" i="19"/>
  <c r="Y116" i="19"/>
  <c r="Z116" i="19"/>
  <c r="AA116" i="19"/>
  <c r="Q117" i="19"/>
  <c r="R117" i="19"/>
  <c r="S117" i="19"/>
  <c r="T117" i="19"/>
  <c r="U117" i="19"/>
  <c r="V117" i="19"/>
  <c r="W117" i="19"/>
  <c r="X117" i="19"/>
  <c r="Y117" i="19"/>
  <c r="Z117" i="19"/>
  <c r="AA117" i="19"/>
  <c r="Q118" i="19"/>
  <c r="R118" i="19"/>
  <c r="S118" i="19"/>
  <c r="T118" i="19"/>
  <c r="U118" i="19"/>
  <c r="V118" i="19"/>
  <c r="W118" i="19"/>
  <c r="X118" i="19"/>
  <c r="Y118" i="19"/>
  <c r="Z118" i="19"/>
  <c r="AA118" i="19"/>
  <c r="Q119" i="19"/>
  <c r="R119" i="19"/>
  <c r="S119" i="19"/>
  <c r="T119" i="19"/>
  <c r="U119" i="19"/>
  <c r="V119" i="19"/>
  <c r="W119" i="19"/>
  <c r="X119" i="19"/>
  <c r="Y119" i="19"/>
  <c r="Z119" i="19"/>
  <c r="AA119" i="19"/>
  <c r="Q120" i="19"/>
  <c r="R120" i="19"/>
  <c r="S120" i="19"/>
  <c r="T120" i="19"/>
  <c r="U120" i="19"/>
  <c r="V120" i="19"/>
  <c r="W120" i="19"/>
  <c r="X120" i="19"/>
  <c r="Y120" i="19"/>
  <c r="Z120" i="19"/>
  <c r="AA120" i="19"/>
  <c r="Q121" i="19"/>
  <c r="R121" i="19"/>
  <c r="S121" i="19"/>
  <c r="T121" i="19"/>
  <c r="U121" i="19"/>
  <c r="V121" i="19"/>
  <c r="W121" i="19"/>
  <c r="X121" i="19"/>
  <c r="Y121" i="19"/>
  <c r="Z121" i="19"/>
  <c r="AA121" i="19"/>
  <c r="Q122" i="19"/>
  <c r="R122" i="19"/>
  <c r="S122" i="19"/>
  <c r="T122" i="19"/>
  <c r="U122" i="19"/>
  <c r="V122" i="19"/>
  <c r="W122" i="19"/>
  <c r="X122" i="19"/>
  <c r="Y122" i="19"/>
  <c r="Z122" i="19"/>
  <c r="AA122" i="19"/>
  <c r="Q123" i="19"/>
  <c r="R123" i="19"/>
  <c r="S123" i="19"/>
  <c r="T123" i="19"/>
  <c r="U123" i="19"/>
  <c r="V123" i="19"/>
  <c r="W123" i="19"/>
  <c r="X123" i="19"/>
  <c r="Y123" i="19"/>
  <c r="Z123" i="19"/>
  <c r="AA123" i="19"/>
  <c r="Q124" i="19"/>
  <c r="R124" i="19"/>
  <c r="S124" i="19"/>
  <c r="T124" i="19"/>
  <c r="U124" i="19"/>
  <c r="V124" i="19"/>
  <c r="W124" i="19"/>
  <c r="X124" i="19"/>
  <c r="Y124" i="19"/>
  <c r="Z124" i="19"/>
  <c r="AA124" i="19"/>
  <c r="Q125" i="19"/>
  <c r="R125" i="19"/>
  <c r="S125" i="19"/>
  <c r="T125" i="19"/>
  <c r="U125" i="19"/>
  <c r="V125" i="19"/>
  <c r="W125" i="19"/>
  <c r="X125" i="19"/>
  <c r="Y125" i="19"/>
  <c r="Z125" i="19"/>
  <c r="AA125" i="19"/>
  <c r="Q126" i="19"/>
  <c r="R126" i="19"/>
  <c r="S126" i="19"/>
  <c r="T126" i="19"/>
  <c r="U126" i="19"/>
  <c r="V126" i="19"/>
  <c r="W126" i="19"/>
  <c r="X126" i="19"/>
  <c r="Y126" i="19"/>
  <c r="Z126" i="19"/>
  <c r="AA126" i="19"/>
  <c r="Q127" i="19"/>
  <c r="R127" i="19"/>
  <c r="S127" i="19"/>
  <c r="T127" i="19"/>
  <c r="U127" i="19"/>
  <c r="V127" i="19"/>
  <c r="W127" i="19"/>
  <c r="X127" i="19"/>
  <c r="Y127" i="19"/>
  <c r="Z127" i="19"/>
  <c r="AA127" i="19"/>
  <c r="Q128" i="19"/>
  <c r="R128" i="19"/>
  <c r="S128" i="19"/>
  <c r="T128" i="19"/>
  <c r="U128" i="19"/>
  <c r="V128" i="19"/>
  <c r="W128" i="19"/>
  <c r="X128" i="19"/>
  <c r="Y128" i="19"/>
  <c r="Z128" i="19"/>
  <c r="AA128" i="19"/>
  <c r="Q129" i="19"/>
  <c r="R129" i="19"/>
  <c r="S129" i="19"/>
  <c r="T129" i="19"/>
  <c r="U129" i="19"/>
  <c r="V129" i="19"/>
  <c r="W129" i="19"/>
  <c r="X129" i="19"/>
  <c r="Y129" i="19"/>
  <c r="Z129" i="19"/>
  <c r="AA129" i="19"/>
  <c r="Q130" i="19"/>
  <c r="R130" i="19"/>
  <c r="S130" i="19"/>
  <c r="T130" i="19"/>
  <c r="U130" i="19"/>
  <c r="V130" i="19"/>
  <c r="W130" i="19"/>
  <c r="X130" i="19"/>
  <c r="Y130" i="19"/>
  <c r="Z130" i="19"/>
  <c r="AA130" i="19"/>
  <c r="Q131" i="19"/>
  <c r="R131" i="19"/>
  <c r="S131" i="19"/>
  <c r="T131" i="19"/>
  <c r="U131" i="19"/>
  <c r="V131" i="19"/>
  <c r="W131" i="19"/>
  <c r="X131" i="19"/>
  <c r="Y131" i="19"/>
  <c r="Z131" i="19"/>
  <c r="AA131" i="19"/>
  <c r="Q132" i="19"/>
  <c r="R132" i="19"/>
  <c r="S132" i="19"/>
  <c r="T132" i="19"/>
  <c r="U132" i="19"/>
  <c r="V132" i="19"/>
  <c r="W132" i="19"/>
  <c r="X132" i="19"/>
  <c r="Y132" i="19"/>
  <c r="Z132" i="19"/>
  <c r="AA132" i="19"/>
  <c r="Q133" i="19"/>
  <c r="R133" i="19"/>
  <c r="S133" i="19"/>
  <c r="T133" i="19"/>
  <c r="U133" i="19"/>
  <c r="V133" i="19"/>
  <c r="W133" i="19"/>
  <c r="X133" i="19"/>
  <c r="Y133" i="19"/>
  <c r="Z133" i="19"/>
  <c r="AA133" i="19"/>
  <c r="Q134" i="19"/>
  <c r="R134" i="19"/>
  <c r="S134" i="19"/>
  <c r="T134" i="19"/>
  <c r="U134" i="19"/>
  <c r="V134" i="19"/>
  <c r="W134" i="19"/>
  <c r="X134" i="19"/>
  <c r="Y134" i="19"/>
  <c r="Z134" i="19"/>
  <c r="AA134" i="19"/>
  <c r="Q135" i="19"/>
  <c r="R135" i="19"/>
  <c r="S135" i="19"/>
  <c r="T135" i="19"/>
  <c r="U135" i="19"/>
  <c r="V135" i="19"/>
  <c r="W135" i="19"/>
  <c r="X135" i="19"/>
  <c r="Y135" i="19"/>
  <c r="Z135" i="19"/>
  <c r="AA135" i="19"/>
  <c r="Q136" i="19"/>
  <c r="R136" i="19"/>
  <c r="S136" i="19"/>
  <c r="T136" i="19"/>
  <c r="U136" i="19"/>
  <c r="V136" i="19"/>
  <c r="W136" i="19"/>
  <c r="X136" i="19"/>
  <c r="Y136" i="19"/>
  <c r="Z136" i="19"/>
  <c r="AA136" i="19"/>
  <c r="Q137" i="19"/>
  <c r="R137" i="19"/>
  <c r="S137" i="19"/>
  <c r="T137" i="19"/>
  <c r="U137" i="19"/>
  <c r="V137" i="19"/>
  <c r="W137" i="19"/>
  <c r="X137" i="19"/>
  <c r="Y137" i="19"/>
  <c r="Z137" i="19"/>
  <c r="AA137" i="19"/>
  <c r="Q138" i="19"/>
  <c r="R138" i="19"/>
  <c r="S138" i="19"/>
  <c r="T138" i="19"/>
  <c r="U138" i="19"/>
  <c r="V138" i="19"/>
  <c r="W138" i="19"/>
  <c r="X138" i="19"/>
  <c r="Y138" i="19"/>
  <c r="Z138" i="19"/>
  <c r="AA138" i="19"/>
  <c r="Q139" i="19"/>
  <c r="R139" i="19"/>
  <c r="S139" i="19"/>
  <c r="T139" i="19"/>
  <c r="U139" i="19"/>
  <c r="V139" i="19"/>
  <c r="W139" i="19"/>
  <c r="X139" i="19"/>
  <c r="Y139" i="19"/>
  <c r="Z139" i="19"/>
  <c r="AA139" i="19"/>
  <c r="Q140" i="19"/>
  <c r="R140" i="19"/>
  <c r="S140" i="19"/>
  <c r="T140" i="19"/>
  <c r="U140" i="19"/>
  <c r="V140" i="19"/>
  <c r="W140" i="19"/>
  <c r="X140" i="19"/>
  <c r="Y140" i="19"/>
  <c r="Z140" i="19"/>
  <c r="AA140" i="19"/>
  <c r="Q141" i="19"/>
  <c r="R141" i="19"/>
  <c r="S141" i="19"/>
  <c r="T141" i="19"/>
  <c r="U141" i="19"/>
  <c r="V141" i="19"/>
  <c r="W141" i="19"/>
  <c r="X141" i="19"/>
  <c r="Y141" i="19"/>
  <c r="Z141" i="19"/>
  <c r="AA141" i="19"/>
  <c r="Q142" i="19"/>
  <c r="R142" i="19"/>
  <c r="S142" i="19"/>
  <c r="T142" i="19"/>
  <c r="U142" i="19"/>
  <c r="V142" i="19"/>
  <c r="W142" i="19"/>
  <c r="X142" i="19"/>
  <c r="Y142" i="19"/>
  <c r="Z142" i="19"/>
  <c r="AA142" i="19"/>
  <c r="Q143" i="19"/>
  <c r="R143" i="19"/>
  <c r="S143" i="19"/>
  <c r="T143" i="19"/>
  <c r="U143" i="19"/>
  <c r="V143" i="19"/>
  <c r="W143" i="19"/>
  <c r="X143" i="19"/>
  <c r="Y143" i="19"/>
  <c r="Z143" i="19"/>
  <c r="AA143" i="19"/>
  <c r="Q144" i="19"/>
  <c r="R144" i="19"/>
  <c r="S144" i="19"/>
  <c r="T144" i="19"/>
  <c r="U144" i="19"/>
  <c r="V144" i="19"/>
  <c r="W144" i="19"/>
  <c r="X144" i="19"/>
  <c r="Y144" i="19"/>
  <c r="Z144" i="19"/>
  <c r="AA144" i="19"/>
  <c r="Q145" i="19"/>
  <c r="R145" i="19"/>
  <c r="S145" i="19"/>
  <c r="T145" i="19"/>
  <c r="U145" i="19"/>
  <c r="V145" i="19"/>
  <c r="W145" i="19"/>
  <c r="X145" i="19"/>
  <c r="Y145" i="19"/>
  <c r="Z145" i="19"/>
  <c r="AA145" i="19"/>
  <c r="Q146" i="19"/>
  <c r="R146" i="19"/>
  <c r="S146" i="19"/>
  <c r="T146" i="19"/>
  <c r="U146" i="19"/>
  <c r="V146" i="19"/>
  <c r="W146" i="19"/>
  <c r="X146" i="19"/>
  <c r="Y146" i="19"/>
  <c r="Z146" i="19"/>
  <c r="AA146" i="19"/>
  <c r="Q147" i="19"/>
  <c r="R147" i="19"/>
  <c r="S147" i="19"/>
  <c r="T147" i="19"/>
  <c r="U147" i="19"/>
  <c r="V147" i="19"/>
  <c r="W147" i="19"/>
  <c r="X147" i="19"/>
  <c r="Y147" i="19"/>
  <c r="Z147" i="19"/>
  <c r="AA147" i="19"/>
  <c r="Q148" i="19"/>
  <c r="R148" i="19"/>
  <c r="S148" i="19"/>
  <c r="T148" i="19"/>
  <c r="U148" i="19"/>
  <c r="V148" i="19"/>
  <c r="W148" i="19"/>
  <c r="X148" i="19"/>
  <c r="Y148" i="19"/>
  <c r="Z148" i="19"/>
  <c r="AA148" i="19"/>
  <c r="Q149" i="19"/>
  <c r="R149" i="19"/>
  <c r="S149" i="19"/>
  <c r="T149" i="19"/>
  <c r="U149" i="19"/>
  <c r="V149" i="19"/>
  <c r="W149" i="19"/>
  <c r="X149" i="19"/>
  <c r="Y149" i="19"/>
  <c r="Z149" i="19"/>
  <c r="AA149" i="19"/>
  <c r="Q150" i="19"/>
  <c r="R150" i="19"/>
  <c r="S150" i="19"/>
  <c r="T150" i="19"/>
  <c r="U150" i="19"/>
  <c r="V150" i="19"/>
  <c r="W150" i="19"/>
  <c r="X150" i="19"/>
  <c r="Y150" i="19"/>
  <c r="Z150" i="19"/>
  <c r="AA150" i="19"/>
  <c r="Q151" i="19"/>
  <c r="R151" i="19"/>
  <c r="S151" i="19"/>
  <c r="T151" i="19"/>
  <c r="U151" i="19"/>
  <c r="V151" i="19"/>
  <c r="W151" i="19"/>
  <c r="X151" i="19"/>
  <c r="Y151" i="19"/>
  <c r="Z151" i="19"/>
  <c r="AA151" i="19"/>
  <c r="Q152" i="19"/>
  <c r="R152" i="19"/>
  <c r="S152" i="19"/>
  <c r="T152" i="19"/>
  <c r="U152" i="19"/>
  <c r="V152" i="19"/>
  <c r="W152" i="19"/>
  <c r="X152" i="19"/>
  <c r="Y152" i="19"/>
  <c r="Z152" i="19"/>
  <c r="AA152" i="19"/>
  <c r="Q153" i="19"/>
  <c r="R153" i="19"/>
  <c r="S153" i="19"/>
  <c r="T153" i="19"/>
  <c r="U153" i="19"/>
  <c r="V153" i="19"/>
  <c r="W153" i="19"/>
  <c r="X153" i="19"/>
  <c r="Y153" i="19"/>
  <c r="Z153" i="19"/>
  <c r="AA153" i="19"/>
  <c r="Q154" i="19"/>
  <c r="R154" i="19"/>
  <c r="S154" i="19"/>
  <c r="T154" i="19"/>
  <c r="U154" i="19"/>
  <c r="V154" i="19"/>
  <c r="W154" i="19"/>
  <c r="X154" i="19"/>
  <c r="Y154" i="19"/>
  <c r="Z154" i="19"/>
  <c r="AA154" i="19"/>
  <c r="Q155" i="19"/>
  <c r="R155" i="19"/>
  <c r="S155" i="19"/>
  <c r="T155" i="19"/>
  <c r="U155" i="19"/>
  <c r="V155" i="19"/>
  <c r="W155" i="19"/>
  <c r="X155" i="19"/>
  <c r="Y155" i="19"/>
  <c r="Z155" i="19"/>
  <c r="AA155" i="19"/>
  <c r="Q156" i="19"/>
  <c r="R156" i="19"/>
  <c r="S156" i="19"/>
  <c r="T156" i="19"/>
  <c r="U156" i="19"/>
  <c r="V156" i="19"/>
  <c r="W156" i="19"/>
  <c r="X156" i="19"/>
  <c r="Y156" i="19"/>
  <c r="Z156" i="19"/>
  <c r="AA156" i="19"/>
  <c r="Q157" i="19"/>
  <c r="R157" i="19"/>
  <c r="S157" i="19"/>
  <c r="T157" i="19"/>
  <c r="U157" i="19"/>
  <c r="V157" i="19"/>
  <c r="W157" i="19"/>
  <c r="X157" i="19"/>
  <c r="Y157" i="19"/>
  <c r="Z157" i="19"/>
  <c r="AA157" i="19"/>
  <c r="Q158" i="19"/>
  <c r="R158" i="19"/>
  <c r="S158" i="19"/>
  <c r="T158" i="19"/>
  <c r="U158" i="19"/>
  <c r="V158" i="19"/>
  <c r="W158" i="19"/>
  <c r="X158" i="19"/>
  <c r="Y158" i="19"/>
  <c r="Z158" i="19"/>
  <c r="AA158" i="19"/>
  <c r="Q159" i="19"/>
  <c r="R159" i="19"/>
  <c r="S159" i="19"/>
  <c r="T159" i="19"/>
  <c r="U159" i="19"/>
  <c r="V159" i="19"/>
  <c r="W159" i="19"/>
  <c r="X159" i="19"/>
  <c r="Y159" i="19"/>
  <c r="Z159" i="19"/>
  <c r="AA159" i="19"/>
  <c r="Q160" i="19"/>
  <c r="R160" i="19"/>
  <c r="S160" i="19"/>
  <c r="T160" i="19"/>
  <c r="U160" i="19"/>
  <c r="V160" i="19"/>
  <c r="W160" i="19"/>
  <c r="X160" i="19"/>
  <c r="Y160" i="19"/>
  <c r="Z160" i="19"/>
  <c r="AA160" i="19"/>
  <c r="Q161" i="19"/>
  <c r="R161" i="19"/>
  <c r="S161" i="19"/>
  <c r="T161" i="19"/>
  <c r="U161" i="19"/>
  <c r="V161" i="19"/>
  <c r="W161" i="19"/>
  <c r="X161" i="19"/>
  <c r="Y161" i="19"/>
  <c r="Z161" i="19"/>
  <c r="AA161" i="19"/>
  <c r="Q162" i="19"/>
  <c r="R162" i="19"/>
  <c r="S162" i="19"/>
  <c r="T162" i="19"/>
  <c r="U162" i="19"/>
  <c r="V162" i="19"/>
  <c r="W162" i="19"/>
  <c r="X162" i="19"/>
  <c r="Y162" i="19"/>
  <c r="Z162" i="19"/>
  <c r="AA162" i="19"/>
  <c r="Q163" i="19"/>
  <c r="R163" i="19"/>
  <c r="S163" i="19"/>
  <c r="T163" i="19"/>
  <c r="U163" i="19"/>
  <c r="V163" i="19"/>
  <c r="W163" i="19"/>
  <c r="X163" i="19"/>
  <c r="Y163" i="19"/>
  <c r="Z163" i="19"/>
  <c r="AA163" i="19"/>
  <c r="Q164" i="19"/>
  <c r="R164" i="19"/>
  <c r="S164" i="19"/>
  <c r="T164" i="19"/>
  <c r="U164" i="19"/>
  <c r="V164" i="19"/>
  <c r="W164" i="19"/>
  <c r="X164" i="19"/>
  <c r="Y164" i="19"/>
  <c r="Z164" i="19"/>
  <c r="AA164" i="19"/>
  <c r="Q165" i="19"/>
  <c r="R165" i="19"/>
  <c r="S165" i="19"/>
  <c r="T165" i="19"/>
  <c r="U165" i="19"/>
  <c r="V165" i="19"/>
  <c r="W165" i="19"/>
  <c r="X165" i="19"/>
  <c r="Y165" i="19"/>
  <c r="Z165" i="19"/>
  <c r="AA165" i="19"/>
  <c r="Q166" i="19"/>
  <c r="R166" i="19"/>
  <c r="S166" i="19"/>
  <c r="T166" i="19"/>
  <c r="U166" i="19"/>
  <c r="V166" i="19"/>
  <c r="W166" i="19"/>
  <c r="X166" i="19"/>
  <c r="Y166" i="19"/>
  <c r="Z166" i="19"/>
  <c r="AA166" i="19"/>
  <c r="Q167" i="19"/>
  <c r="R167" i="19"/>
  <c r="S167" i="19"/>
  <c r="T167" i="19"/>
  <c r="U167" i="19"/>
  <c r="V167" i="19"/>
  <c r="W167" i="19"/>
  <c r="X167" i="19"/>
  <c r="Y167" i="19"/>
  <c r="Z167" i="19"/>
  <c r="AA167" i="19"/>
  <c r="Q168" i="19"/>
  <c r="R168" i="19"/>
  <c r="S168" i="19"/>
  <c r="T168" i="19"/>
  <c r="U168" i="19"/>
  <c r="V168" i="19"/>
  <c r="W168" i="19"/>
  <c r="X168" i="19"/>
  <c r="Y168" i="19"/>
  <c r="Z168" i="19"/>
  <c r="AA168" i="19"/>
  <c r="Q169" i="19"/>
  <c r="R169" i="19"/>
  <c r="S169" i="19"/>
  <c r="T169" i="19"/>
  <c r="U169" i="19"/>
  <c r="V169" i="19"/>
  <c r="W169" i="19"/>
  <c r="X169" i="19"/>
  <c r="Y169" i="19"/>
  <c r="Z169" i="19"/>
  <c r="AA169" i="19"/>
  <c r="Q170" i="19"/>
  <c r="R170" i="19"/>
  <c r="S170" i="19"/>
  <c r="T170" i="19"/>
  <c r="U170" i="19"/>
  <c r="V170" i="19"/>
  <c r="W170" i="19"/>
  <c r="X170" i="19"/>
  <c r="Y170" i="19"/>
  <c r="Z170" i="19"/>
  <c r="AA170" i="19"/>
  <c r="Q171" i="19"/>
  <c r="R171" i="19"/>
  <c r="S171" i="19"/>
  <c r="T171" i="19"/>
  <c r="U171" i="19"/>
  <c r="V171" i="19"/>
  <c r="W171" i="19"/>
  <c r="X171" i="19"/>
  <c r="Y171" i="19"/>
  <c r="Z171" i="19"/>
  <c r="AA171" i="19"/>
  <c r="Q172" i="19"/>
  <c r="R172" i="19"/>
  <c r="S172" i="19"/>
  <c r="T172" i="19"/>
  <c r="U172" i="19"/>
  <c r="V172" i="19"/>
  <c r="W172" i="19"/>
  <c r="X172" i="19"/>
  <c r="Y172" i="19"/>
  <c r="Z172" i="19"/>
  <c r="AA172" i="19"/>
  <c r="Q173" i="19"/>
  <c r="R173" i="19"/>
  <c r="S173" i="19"/>
  <c r="T173" i="19"/>
  <c r="U173" i="19"/>
  <c r="V173" i="19"/>
  <c r="W173" i="19"/>
  <c r="X173" i="19"/>
  <c r="Y173" i="19"/>
  <c r="Z173" i="19"/>
  <c r="AA173" i="19"/>
  <c r="Q174" i="19"/>
  <c r="R174" i="19"/>
  <c r="S174" i="19"/>
  <c r="T174" i="19"/>
  <c r="U174" i="19"/>
  <c r="V174" i="19"/>
  <c r="W174" i="19"/>
  <c r="X174" i="19"/>
  <c r="Y174" i="19"/>
  <c r="Z174" i="19"/>
  <c r="AA174" i="19"/>
  <c r="Q175" i="19"/>
  <c r="R175" i="19"/>
  <c r="S175" i="19"/>
  <c r="T175" i="19"/>
  <c r="U175" i="19"/>
  <c r="V175" i="19"/>
  <c r="W175" i="19"/>
  <c r="X175" i="19"/>
  <c r="Y175" i="19"/>
  <c r="Z175" i="19"/>
  <c r="AA175" i="19"/>
  <c r="Q176" i="19"/>
  <c r="R176" i="19"/>
  <c r="S176" i="19"/>
  <c r="T176" i="19"/>
  <c r="U176" i="19"/>
  <c r="V176" i="19"/>
  <c r="W176" i="19"/>
  <c r="X176" i="19"/>
  <c r="Y176" i="19"/>
  <c r="Z176" i="19"/>
  <c r="AA176" i="19"/>
  <c r="Q177" i="19"/>
  <c r="R177" i="19"/>
  <c r="S177" i="19"/>
  <c r="T177" i="19"/>
  <c r="U177" i="19"/>
  <c r="V177" i="19"/>
  <c r="W177" i="19"/>
  <c r="X177" i="19"/>
  <c r="Y177" i="19"/>
  <c r="Z177" i="19"/>
  <c r="AA177" i="19"/>
  <c r="Q178" i="19"/>
  <c r="R178" i="19"/>
  <c r="S178" i="19"/>
  <c r="T178" i="19"/>
  <c r="U178" i="19"/>
  <c r="V178" i="19"/>
  <c r="W178" i="19"/>
  <c r="X178" i="19"/>
  <c r="Y178" i="19"/>
  <c r="Z178" i="19"/>
  <c r="AA178" i="19"/>
  <c r="Q179" i="19"/>
  <c r="R179" i="19"/>
  <c r="S179" i="19"/>
  <c r="T179" i="19"/>
  <c r="U179" i="19"/>
  <c r="V179" i="19"/>
  <c r="W179" i="19"/>
  <c r="X179" i="19"/>
  <c r="Y179" i="19"/>
  <c r="Z179" i="19"/>
  <c r="AA179" i="19"/>
  <c r="Q180" i="19"/>
  <c r="R180" i="19"/>
  <c r="S180" i="19"/>
  <c r="T180" i="19"/>
  <c r="U180" i="19"/>
  <c r="V180" i="19"/>
  <c r="W180" i="19"/>
  <c r="X180" i="19"/>
  <c r="Y180" i="19"/>
  <c r="Z180" i="19"/>
  <c r="AA180" i="19"/>
  <c r="Q181" i="19"/>
  <c r="R181" i="19"/>
  <c r="S181" i="19"/>
  <c r="T181" i="19"/>
  <c r="U181" i="19"/>
  <c r="V181" i="19"/>
  <c r="W181" i="19"/>
  <c r="X181" i="19"/>
  <c r="Y181" i="19"/>
  <c r="Z181" i="19"/>
  <c r="AA181" i="19"/>
  <c r="Q182" i="19"/>
  <c r="R182" i="19"/>
  <c r="S182" i="19"/>
  <c r="T182" i="19"/>
  <c r="U182" i="19"/>
  <c r="V182" i="19"/>
  <c r="W182" i="19"/>
  <c r="X182" i="19"/>
  <c r="Y182" i="19"/>
  <c r="Z182" i="19"/>
  <c r="AA182" i="19"/>
  <c r="Q183" i="19"/>
  <c r="R183" i="19"/>
  <c r="S183" i="19"/>
  <c r="T183" i="19"/>
  <c r="U183" i="19"/>
  <c r="V183" i="19"/>
  <c r="W183" i="19"/>
  <c r="X183" i="19"/>
  <c r="Y183" i="19"/>
  <c r="Z183" i="19"/>
  <c r="AA183" i="19"/>
  <c r="Q184" i="19"/>
  <c r="R184" i="19"/>
  <c r="S184" i="19"/>
  <c r="T184" i="19"/>
  <c r="U184" i="19"/>
  <c r="V184" i="19"/>
  <c r="W184" i="19"/>
  <c r="X184" i="19"/>
  <c r="Y184" i="19"/>
  <c r="Z184" i="19"/>
  <c r="AA184" i="19"/>
  <c r="Q185" i="19"/>
  <c r="R185" i="19"/>
  <c r="S185" i="19"/>
  <c r="T185" i="19"/>
  <c r="U185" i="19"/>
  <c r="V185" i="19"/>
  <c r="W185" i="19"/>
  <c r="X185" i="19"/>
  <c r="Y185" i="19"/>
  <c r="Z185" i="19"/>
  <c r="AA185" i="19"/>
  <c r="Q186" i="19"/>
  <c r="R186" i="19"/>
  <c r="S186" i="19"/>
  <c r="T186" i="19"/>
  <c r="U186" i="19"/>
  <c r="V186" i="19"/>
  <c r="W186" i="19"/>
  <c r="X186" i="19"/>
  <c r="Y186" i="19"/>
  <c r="Z186" i="19"/>
  <c r="AA186" i="19"/>
  <c r="Q187" i="19"/>
  <c r="R187" i="19"/>
  <c r="S187" i="19"/>
  <c r="T187" i="19"/>
  <c r="U187" i="19"/>
  <c r="V187" i="19"/>
  <c r="W187" i="19"/>
  <c r="X187" i="19"/>
  <c r="Y187" i="19"/>
  <c r="Z187" i="19"/>
  <c r="AA187" i="19"/>
  <c r="Q188" i="19"/>
  <c r="R188" i="19"/>
  <c r="S188" i="19"/>
  <c r="T188" i="19"/>
  <c r="U188" i="19"/>
  <c r="V188" i="19"/>
  <c r="W188" i="19"/>
  <c r="X188" i="19"/>
  <c r="Y188" i="19"/>
  <c r="Z188" i="19"/>
  <c r="AA188" i="19"/>
  <c r="Q189" i="19"/>
  <c r="R189" i="19"/>
  <c r="S189" i="19"/>
  <c r="T189" i="19"/>
  <c r="U189" i="19"/>
  <c r="V189" i="19"/>
  <c r="W189" i="19"/>
  <c r="X189" i="19"/>
  <c r="Y189" i="19"/>
  <c r="Z189" i="19"/>
  <c r="AA189" i="19"/>
  <c r="Q190" i="19"/>
  <c r="R190" i="19"/>
  <c r="S190" i="19"/>
  <c r="T190" i="19"/>
  <c r="U190" i="19"/>
  <c r="V190" i="19"/>
  <c r="W190" i="19"/>
  <c r="X190" i="19"/>
  <c r="Y190" i="19"/>
  <c r="Z190" i="19"/>
  <c r="AA190" i="19"/>
  <c r="Q191" i="19"/>
  <c r="R191" i="19"/>
  <c r="S191" i="19"/>
  <c r="T191" i="19"/>
  <c r="U191" i="19"/>
  <c r="V191" i="19"/>
  <c r="W191" i="19"/>
  <c r="X191" i="19"/>
  <c r="Y191" i="19"/>
  <c r="Z191" i="19"/>
  <c r="AA191" i="19"/>
  <c r="Q192" i="19"/>
  <c r="R192" i="19"/>
  <c r="S192" i="19"/>
  <c r="T192" i="19"/>
  <c r="U192" i="19"/>
  <c r="V192" i="19"/>
  <c r="W192" i="19"/>
  <c r="X192" i="19"/>
  <c r="Y192" i="19"/>
  <c r="Z192" i="19"/>
  <c r="AA192" i="19"/>
  <c r="Q193" i="19"/>
  <c r="R193" i="19"/>
  <c r="S193" i="19"/>
  <c r="T193" i="19"/>
  <c r="U193" i="19"/>
  <c r="V193" i="19"/>
  <c r="W193" i="19"/>
  <c r="X193" i="19"/>
  <c r="Y193" i="19"/>
  <c r="Z193" i="19"/>
  <c r="AA193" i="19"/>
  <c r="Q194" i="19"/>
  <c r="R194" i="19"/>
  <c r="S194" i="19"/>
  <c r="T194" i="19"/>
  <c r="U194" i="19"/>
  <c r="V194" i="19"/>
  <c r="W194" i="19"/>
  <c r="X194" i="19"/>
  <c r="Y194" i="19"/>
  <c r="Z194" i="19"/>
  <c r="AA194" i="19"/>
  <c r="Q195" i="19"/>
  <c r="R195" i="19"/>
  <c r="S195" i="19"/>
  <c r="T195" i="19"/>
  <c r="U195" i="19"/>
  <c r="V195" i="19"/>
  <c r="W195" i="19"/>
  <c r="X195" i="19"/>
  <c r="Y195" i="19"/>
  <c r="Z195" i="19"/>
  <c r="AA195" i="19"/>
  <c r="Q196" i="19"/>
  <c r="R196" i="19"/>
  <c r="S196" i="19"/>
  <c r="T196" i="19"/>
  <c r="U196" i="19"/>
  <c r="V196" i="19"/>
  <c r="W196" i="19"/>
  <c r="X196" i="19"/>
  <c r="Y196" i="19"/>
  <c r="Z196" i="19"/>
  <c r="AA196" i="19"/>
  <c r="Q197" i="19"/>
  <c r="R197" i="19"/>
  <c r="S197" i="19"/>
  <c r="T197" i="19"/>
  <c r="U197" i="19"/>
  <c r="V197" i="19"/>
  <c r="W197" i="19"/>
  <c r="X197" i="19"/>
  <c r="Y197" i="19"/>
  <c r="Z197" i="19"/>
  <c r="AA197" i="19"/>
  <c r="Q198" i="19"/>
  <c r="R198" i="19"/>
  <c r="S198" i="19"/>
  <c r="T198" i="19"/>
  <c r="U198" i="19"/>
  <c r="V198" i="19"/>
  <c r="W198" i="19"/>
  <c r="X198" i="19"/>
  <c r="Y198" i="19"/>
  <c r="Z198" i="19"/>
  <c r="AA198" i="19"/>
  <c r="Q199" i="19"/>
  <c r="R199" i="19"/>
  <c r="S199" i="19"/>
  <c r="T199" i="19"/>
  <c r="U199" i="19"/>
  <c r="V199" i="19"/>
  <c r="W199" i="19"/>
  <c r="X199" i="19"/>
  <c r="Y199" i="19"/>
  <c r="Z199" i="19"/>
  <c r="AA199" i="19"/>
  <c r="Q200" i="19"/>
  <c r="R200" i="19"/>
  <c r="S200" i="19"/>
  <c r="T200" i="19"/>
  <c r="U200" i="19"/>
  <c r="V200" i="19"/>
  <c r="W200" i="19"/>
  <c r="X200" i="19"/>
  <c r="Y200" i="19"/>
  <c r="Z200" i="19"/>
  <c r="AA200" i="19"/>
  <c r="Q201" i="19"/>
  <c r="R201" i="19"/>
  <c r="S201" i="19"/>
  <c r="T201" i="19"/>
  <c r="U201" i="19"/>
  <c r="V201" i="19"/>
  <c r="W201" i="19"/>
  <c r="X201" i="19"/>
  <c r="Y201" i="19"/>
  <c r="Z201" i="19"/>
  <c r="AA201" i="19"/>
  <c r="Q202" i="19"/>
  <c r="R202" i="19"/>
  <c r="S202" i="19"/>
  <c r="T202" i="19"/>
  <c r="U202" i="19"/>
  <c r="V202" i="19"/>
  <c r="W202" i="19"/>
  <c r="X202" i="19"/>
  <c r="Y202" i="19"/>
  <c r="Z202" i="19"/>
  <c r="AA202" i="19"/>
  <c r="Q203" i="19"/>
  <c r="R203" i="19"/>
  <c r="S203" i="19"/>
  <c r="T203" i="19"/>
  <c r="U203" i="19"/>
  <c r="V203" i="19"/>
  <c r="W203" i="19"/>
  <c r="X203" i="19"/>
  <c r="Y203" i="19"/>
  <c r="Z203" i="19"/>
  <c r="AA203" i="19"/>
  <c r="Q204" i="19"/>
  <c r="R204" i="19"/>
  <c r="S204" i="19"/>
  <c r="T204" i="19"/>
  <c r="U204" i="19"/>
  <c r="V204" i="19"/>
  <c r="W204" i="19"/>
  <c r="X204" i="19"/>
  <c r="Y204" i="19"/>
  <c r="Z204" i="19"/>
  <c r="AA204" i="19"/>
  <c r="Q205" i="19"/>
  <c r="R205" i="19"/>
  <c r="S205" i="19"/>
  <c r="T205" i="19"/>
  <c r="U205" i="19"/>
  <c r="V205" i="19"/>
  <c r="W205" i="19"/>
  <c r="X205" i="19"/>
  <c r="Y205" i="19"/>
  <c r="Z205" i="19"/>
  <c r="AA205" i="19"/>
  <c r="Q206" i="19"/>
  <c r="R206" i="19"/>
  <c r="S206" i="19"/>
  <c r="T206" i="19"/>
  <c r="U206" i="19"/>
  <c r="V206" i="19"/>
  <c r="W206" i="19"/>
  <c r="X206" i="19"/>
  <c r="Y206" i="19"/>
  <c r="Z206" i="19"/>
  <c r="AA206" i="19"/>
  <c r="Q207" i="19"/>
  <c r="R207" i="19"/>
  <c r="S207" i="19"/>
  <c r="T207" i="19"/>
  <c r="U207" i="19"/>
  <c r="V207" i="19"/>
  <c r="W207" i="19"/>
  <c r="X207" i="19"/>
  <c r="Y207" i="19"/>
  <c r="Z207" i="19"/>
  <c r="AA207" i="19"/>
  <c r="Q208" i="19"/>
  <c r="R208" i="19"/>
  <c r="S208" i="19"/>
  <c r="T208" i="19"/>
  <c r="U208" i="19"/>
  <c r="V208" i="19"/>
  <c r="W208" i="19"/>
  <c r="X208" i="19"/>
  <c r="Y208" i="19"/>
  <c r="Z208" i="19"/>
  <c r="AA208" i="19"/>
  <c r="Q209" i="19"/>
  <c r="R209" i="19"/>
  <c r="S209" i="19"/>
  <c r="T209" i="19"/>
  <c r="U209" i="19"/>
  <c r="V209" i="19"/>
  <c r="W209" i="19"/>
  <c r="X209" i="19"/>
  <c r="Y209" i="19"/>
  <c r="Z209" i="19"/>
  <c r="AA209" i="19"/>
  <c r="Q210" i="19"/>
  <c r="R210" i="19"/>
  <c r="S210" i="19"/>
  <c r="T210" i="19"/>
  <c r="U210" i="19"/>
  <c r="V210" i="19"/>
  <c r="W210" i="19"/>
  <c r="X210" i="19"/>
  <c r="Y210" i="19"/>
  <c r="Z210" i="19"/>
  <c r="AA210" i="19"/>
  <c r="Q211" i="19"/>
  <c r="R211" i="19"/>
  <c r="S211" i="19"/>
  <c r="T211" i="19"/>
  <c r="U211" i="19"/>
  <c r="V211" i="19"/>
  <c r="W211" i="19"/>
  <c r="X211" i="19"/>
  <c r="Y211" i="19"/>
  <c r="Z211" i="19"/>
  <c r="AA211" i="19"/>
  <c r="Q212" i="19"/>
  <c r="R212" i="19"/>
  <c r="S212" i="19"/>
  <c r="T212" i="19"/>
  <c r="U212" i="19"/>
  <c r="V212" i="19"/>
  <c r="W212" i="19"/>
  <c r="X212" i="19"/>
  <c r="Y212" i="19"/>
  <c r="Z212" i="19"/>
  <c r="AA212" i="19"/>
  <c r="Q213" i="19"/>
  <c r="R213" i="19"/>
  <c r="S213" i="19"/>
  <c r="T213" i="19"/>
  <c r="U213" i="19"/>
  <c r="V213" i="19"/>
  <c r="W213" i="19"/>
  <c r="X213" i="19"/>
  <c r="Y213" i="19"/>
  <c r="Z213" i="19"/>
  <c r="AA213" i="19"/>
  <c r="Q214" i="19"/>
  <c r="R214" i="19"/>
  <c r="S214" i="19"/>
  <c r="T214" i="19"/>
  <c r="U214" i="19"/>
  <c r="V214" i="19"/>
  <c r="W214" i="19"/>
  <c r="X214" i="19"/>
  <c r="Y214" i="19"/>
  <c r="Z214" i="19"/>
  <c r="AA214" i="19"/>
  <c r="Q215" i="19"/>
  <c r="R215" i="19"/>
  <c r="S215" i="19"/>
  <c r="T215" i="19"/>
  <c r="U215" i="19"/>
  <c r="V215" i="19"/>
  <c r="W215" i="19"/>
  <c r="X215" i="19"/>
  <c r="Y215" i="19"/>
  <c r="Z215" i="19"/>
  <c r="AA215" i="19"/>
  <c r="Q216" i="19"/>
  <c r="R216" i="19"/>
  <c r="S216" i="19"/>
  <c r="T216" i="19"/>
  <c r="U216" i="19"/>
  <c r="V216" i="19"/>
  <c r="W216" i="19"/>
  <c r="X216" i="19"/>
  <c r="Y216" i="19"/>
  <c r="Z216" i="19"/>
  <c r="AA216" i="19"/>
  <c r="Q217" i="19"/>
  <c r="R217" i="19"/>
  <c r="S217" i="19"/>
  <c r="T217" i="19"/>
  <c r="U217" i="19"/>
  <c r="V217" i="19"/>
  <c r="W217" i="19"/>
  <c r="X217" i="19"/>
  <c r="Y217" i="19"/>
  <c r="Z217" i="19"/>
  <c r="AA217" i="19"/>
  <c r="Q218" i="19"/>
  <c r="R218" i="19"/>
  <c r="S218" i="19"/>
  <c r="T218" i="19"/>
  <c r="U218" i="19"/>
  <c r="V218" i="19"/>
  <c r="W218" i="19"/>
  <c r="X218" i="19"/>
  <c r="Y218" i="19"/>
  <c r="Z218" i="19"/>
  <c r="AA218" i="19"/>
  <c r="Q219" i="19"/>
  <c r="R219" i="19"/>
  <c r="S219" i="19"/>
  <c r="T219" i="19"/>
  <c r="U219" i="19"/>
  <c r="V219" i="19"/>
  <c r="W219" i="19"/>
  <c r="X219" i="19"/>
  <c r="Y219" i="19"/>
  <c r="Z219" i="19"/>
  <c r="AA219" i="19"/>
  <c r="Q220" i="19"/>
  <c r="R220" i="19"/>
  <c r="S220" i="19"/>
  <c r="T220" i="19"/>
  <c r="U220" i="19"/>
  <c r="V220" i="19"/>
  <c r="W220" i="19"/>
  <c r="X220" i="19"/>
  <c r="Y220" i="19"/>
  <c r="Z220" i="19"/>
  <c r="AA220" i="19"/>
  <c r="Q221" i="19"/>
  <c r="R221" i="19"/>
  <c r="S221" i="19"/>
  <c r="T221" i="19"/>
  <c r="U221" i="19"/>
  <c r="V221" i="19"/>
  <c r="W221" i="19"/>
  <c r="X221" i="19"/>
  <c r="Y221" i="19"/>
  <c r="Z221" i="19"/>
  <c r="AA221" i="19"/>
  <c r="Q222" i="19"/>
  <c r="R222" i="19"/>
  <c r="S222" i="19"/>
  <c r="T222" i="19"/>
  <c r="U222" i="19"/>
  <c r="V222" i="19"/>
  <c r="W222" i="19"/>
  <c r="X222" i="19"/>
  <c r="Y222" i="19"/>
  <c r="Z222" i="19"/>
  <c r="AA222" i="19"/>
  <c r="Q223" i="19"/>
  <c r="R223" i="19"/>
  <c r="S223" i="19"/>
  <c r="T223" i="19"/>
  <c r="U223" i="19"/>
  <c r="V223" i="19"/>
  <c r="W223" i="19"/>
  <c r="X223" i="19"/>
  <c r="Y223" i="19"/>
  <c r="Z223" i="19"/>
  <c r="AA223" i="19"/>
  <c r="Q224" i="19"/>
  <c r="R224" i="19"/>
  <c r="S224" i="19"/>
  <c r="T224" i="19"/>
  <c r="U224" i="19"/>
  <c r="V224" i="19"/>
  <c r="W224" i="19"/>
  <c r="X224" i="19"/>
  <c r="Y224" i="19"/>
  <c r="Z224" i="19"/>
  <c r="AA224" i="19"/>
  <c r="Q225" i="19"/>
  <c r="R225" i="19"/>
  <c r="S225" i="19"/>
  <c r="T225" i="19"/>
  <c r="U225" i="19"/>
  <c r="V225" i="19"/>
  <c r="W225" i="19"/>
  <c r="X225" i="19"/>
  <c r="Y225" i="19"/>
  <c r="Z225" i="19"/>
  <c r="AA225" i="19"/>
  <c r="Q226" i="19"/>
  <c r="R226" i="19"/>
  <c r="S226" i="19"/>
  <c r="T226" i="19"/>
  <c r="U226" i="19"/>
  <c r="V226" i="19"/>
  <c r="W226" i="19"/>
  <c r="X226" i="19"/>
  <c r="Y226" i="19"/>
  <c r="Z226" i="19"/>
  <c r="AA226" i="19"/>
  <c r="Q227" i="19"/>
  <c r="R227" i="19"/>
  <c r="S227" i="19"/>
  <c r="T227" i="19"/>
  <c r="U227" i="19"/>
  <c r="V227" i="19"/>
  <c r="W227" i="19"/>
  <c r="X227" i="19"/>
  <c r="Y227" i="19"/>
  <c r="Z227" i="19"/>
  <c r="AA227" i="19"/>
  <c r="Q228" i="19"/>
  <c r="R228" i="19"/>
  <c r="S228" i="19"/>
  <c r="T228" i="19"/>
  <c r="U228" i="19"/>
  <c r="V228" i="19"/>
  <c r="W228" i="19"/>
  <c r="X228" i="19"/>
  <c r="Y228" i="19"/>
  <c r="Z228" i="19"/>
  <c r="AA228" i="19"/>
  <c r="Q229" i="19"/>
  <c r="R229" i="19"/>
  <c r="S229" i="19"/>
  <c r="T229" i="19"/>
  <c r="U229" i="19"/>
  <c r="V229" i="19"/>
  <c r="W229" i="19"/>
  <c r="X229" i="19"/>
  <c r="Y229" i="19"/>
  <c r="Z229" i="19"/>
  <c r="AA229" i="19"/>
  <c r="Q230" i="19"/>
  <c r="R230" i="19"/>
  <c r="S230" i="19"/>
  <c r="T230" i="19"/>
  <c r="U230" i="19"/>
  <c r="V230" i="19"/>
  <c r="W230" i="19"/>
  <c r="X230" i="19"/>
  <c r="Y230" i="19"/>
  <c r="Z230" i="19"/>
  <c r="AA230" i="19"/>
  <c r="Q231" i="19"/>
  <c r="R231" i="19"/>
  <c r="S231" i="19"/>
  <c r="T231" i="19"/>
  <c r="U231" i="19"/>
  <c r="V231" i="19"/>
  <c r="W231" i="19"/>
  <c r="X231" i="19"/>
  <c r="Y231" i="19"/>
  <c r="Z231" i="19"/>
  <c r="AA231" i="19"/>
  <c r="Q232" i="19"/>
  <c r="R232" i="19"/>
  <c r="S232" i="19"/>
  <c r="T232" i="19"/>
  <c r="U232" i="19"/>
  <c r="V232" i="19"/>
  <c r="W232" i="19"/>
  <c r="X232" i="19"/>
  <c r="Y232" i="19"/>
  <c r="Z232" i="19"/>
  <c r="AA232" i="19"/>
  <c r="Q233" i="19"/>
  <c r="R233" i="19"/>
  <c r="S233" i="19"/>
  <c r="T233" i="19"/>
  <c r="U233" i="19"/>
  <c r="V233" i="19"/>
  <c r="W233" i="19"/>
  <c r="X233" i="19"/>
  <c r="Y233" i="19"/>
  <c r="Z233" i="19"/>
  <c r="AA233" i="19"/>
  <c r="Q234" i="19"/>
  <c r="R234" i="19"/>
  <c r="S234" i="19"/>
  <c r="T234" i="19"/>
  <c r="U234" i="19"/>
  <c r="V234" i="19"/>
  <c r="W234" i="19"/>
  <c r="X234" i="19"/>
  <c r="Y234" i="19"/>
  <c r="Z234" i="19"/>
  <c r="AA234" i="19"/>
  <c r="Q235" i="19"/>
  <c r="R235" i="19"/>
  <c r="S235" i="19"/>
  <c r="T235" i="19"/>
  <c r="U235" i="19"/>
  <c r="V235" i="19"/>
  <c r="W235" i="19"/>
  <c r="X235" i="19"/>
  <c r="Y235" i="19"/>
  <c r="Z235" i="19"/>
  <c r="AA235" i="19"/>
  <c r="Q236" i="19"/>
  <c r="R236" i="19"/>
  <c r="S236" i="19"/>
  <c r="T236" i="19"/>
  <c r="U236" i="19"/>
  <c r="V236" i="19"/>
  <c r="W236" i="19"/>
  <c r="X236" i="19"/>
  <c r="Y236" i="19"/>
  <c r="Z236" i="19"/>
  <c r="AA236" i="19"/>
  <c r="Q237" i="19"/>
  <c r="R237" i="19"/>
  <c r="S237" i="19"/>
  <c r="T237" i="19"/>
  <c r="U237" i="19"/>
  <c r="V237" i="19"/>
  <c r="W237" i="19"/>
  <c r="X237" i="19"/>
  <c r="Y237" i="19"/>
  <c r="Z237" i="19"/>
  <c r="AA237" i="19"/>
  <c r="Q238" i="19"/>
  <c r="R238" i="19"/>
  <c r="S238" i="19"/>
  <c r="T238" i="19"/>
  <c r="U238" i="19"/>
  <c r="V238" i="19"/>
  <c r="W238" i="19"/>
  <c r="X238" i="19"/>
  <c r="Y238" i="19"/>
  <c r="Z238" i="19"/>
  <c r="AA238" i="19"/>
  <c r="Q239" i="19"/>
  <c r="R239" i="19"/>
  <c r="S239" i="19"/>
  <c r="T239" i="19"/>
  <c r="U239" i="19"/>
  <c r="V239" i="19"/>
  <c r="W239" i="19"/>
  <c r="X239" i="19"/>
  <c r="Y239" i="19"/>
  <c r="Z239" i="19"/>
  <c r="AA239" i="19"/>
  <c r="Y94" i="19"/>
  <c r="Z94" i="19"/>
  <c r="AA94" i="19"/>
  <c r="U94" i="19"/>
  <c r="V94" i="19"/>
  <c r="W94" i="19"/>
  <c r="X94" i="19"/>
  <c r="S94" i="19"/>
  <c r="T94" i="19"/>
  <c r="R94" i="19"/>
  <c r="Q94" i="19"/>
  <c r="AQ167" i="19"/>
  <c r="AQ168" i="19"/>
  <c r="AQ169" i="19"/>
  <c r="AQ170" i="19"/>
  <c r="AQ171" i="19"/>
  <c r="AQ172" i="19"/>
  <c r="AQ173" i="19"/>
  <c r="AQ174" i="19"/>
  <c r="AQ175" i="19"/>
  <c r="AQ176" i="19"/>
  <c r="AQ177" i="19"/>
  <c r="AQ178" i="19"/>
  <c r="AQ179" i="19"/>
  <c r="AQ180" i="19"/>
  <c r="AQ181" i="19"/>
  <c r="AQ182" i="19"/>
  <c r="AQ183" i="19"/>
  <c r="AQ184" i="19"/>
  <c r="AQ185" i="19"/>
  <c r="AQ186" i="19"/>
  <c r="AQ187" i="19"/>
  <c r="AQ188" i="19"/>
  <c r="AQ189" i="19"/>
  <c r="AQ190" i="19"/>
  <c r="AQ191" i="19"/>
  <c r="AQ192" i="19"/>
  <c r="AQ193" i="19"/>
  <c r="AQ194" i="19"/>
  <c r="AQ195" i="19"/>
  <c r="AQ196" i="19"/>
  <c r="AQ197" i="19"/>
  <c r="AQ198" i="19"/>
  <c r="AQ199" i="19"/>
  <c r="AQ200" i="19"/>
  <c r="AQ201" i="19"/>
  <c r="AQ202" i="19"/>
  <c r="AQ203" i="19"/>
  <c r="AQ204" i="19"/>
  <c r="AQ205" i="19"/>
  <c r="AQ206" i="19"/>
  <c r="AQ207" i="19"/>
  <c r="AQ208" i="19"/>
  <c r="AQ209" i="19"/>
  <c r="AQ210" i="19"/>
  <c r="AQ211" i="19"/>
  <c r="AQ212" i="19"/>
  <c r="AQ213" i="19"/>
  <c r="AQ214" i="19"/>
  <c r="AQ215" i="19"/>
  <c r="AQ216" i="19"/>
  <c r="AQ217" i="19"/>
  <c r="AQ218" i="19"/>
  <c r="AQ219" i="19"/>
  <c r="AQ220" i="19"/>
  <c r="AQ221" i="19"/>
  <c r="AQ222" i="19"/>
  <c r="AQ223" i="19"/>
  <c r="AQ224" i="19"/>
  <c r="AQ225" i="19"/>
  <c r="AQ226" i="19"/>
  <c r="AQ227" i="19"/>
  <c r="AQ228" i="19"/>
  <c r="AQ229" i="19"/>
  <c r="AQ230" i="19"/>
  <c r="AQ231" i="19"/>
  <c r="AQ232" i="19"/>
  <c r="AQ233" i="19"/>
  <c r="AQ234" i="19"/>
  <c r="AQ235" i="19"/>
  <c r="AQ236" i="19"/>
  <c r="AQ237" i="19"/>
  <c r="AQ238" i="19"/>
  <c r="AQ239" i="19"/>
  <c r="AQ240" i="19"/>
  <c r="AQ241" i="19"/>
  <c r="AQ242" i="19"/>
  <c r="AQ243" i="19"/>
  <c r="AQ244" i="19"/>
  <c r="AQ245" i="19"/>
  <c r="AQ246" i="19"/>
  <c r="AQ247" i="19"/>
  <c r="AQ248" i="19"/>
  <c r="AI167" i="19"/>
  <c r="AJ167" i="19"/>
  <c r="AK167" i="19"/>
  <c r="AL167" i="19"/>
  <c r="AM167" i="19"/>
  <c r="AN167" i="19"/>
  <c r="AI168" i="19"/>
  <c r="AJ168" i="19"/>
  <c r="AK168" i="19"/>
  <c r="AL168" i="19"/>
  <c r="AM168" i="19"/>
  <c r="AN168" i="19"/>
  <c r="AI169" i="19"/>
  <c r="AJ169" i="19"/>
  <c r="AK169" i="19"/>
  <c r="AL169" i="19"/>
  <c r="AM169" i="19"/>
  <c r="AN169" i="19"/>
  <c r="AI170" i="19"/>
  <c r="AJ170" i="19"/>
  <c r="AK170" i="19"/>
  <c r="AL170" i="19"/>
  <c r="AM170" i="19"/>
  <c r="AN170" i="19"/>
  <c r="AI171" i="19"/>
  <c r="AJ171" i="19"/>
  <c r="AK171" i="19"/>
  <c r="AL171" i="19"/>
  <c r="AM171" i="19"/>
  <c r="AN171" i="19"/>
  <c r="AI172" i="19"/>
  <c r="AJ172" i="19"/>
  <c r="AK172" i="19"/>
  <c r="AL172" i="19"/>
  <c r="AM172" i="19"/>
  <c r="AN172" i="19"/>
  <c r="AI173" i="19"/>
  <c r="AJ173" i="19"/>
  <c r="AK173" i="19"/>
  <c r="AL173" i="19"/>
  <c r="AM173" i="19"/>
  <c r="AN173" i="19"/>
  <c r="AI174" i="19"/>
  <c r="AJ174" i="19"/>
  <c r="AK174" i="19"/>
  <c r="AL174" i="19"/>
  <c r="AM174" i="19"/>
  <c r="AN174" i="19"/>
  <c r="AI175" i="19"/>
  <c r="AJ175" i="19"/>
  <c r="AK175" i="19"/>
  <c r="AL175" i="19"/>
  <c r="AM175" i="19"/>
  <c r="AN175" i="19"/>
  <c r="AI176" i="19"/>
  <c r="AJ176" i="19"/>
  <c r="AK176" i="19"/>
  <c r="AL176" i="19"/>
  <c r="AM176" i="19"/>
  <c r="AN176" i="19"/>
  <c r="AI177" i="19"/>
  <c r="AJ177" i="19"/>
  <c r="AK177" i="19"/>
  <c r="AL177" i="19"/>
  <c r="AM177" i="19"/>
  <c r="AN177" i="19"/>
  <c r="AI178" i="19"/>
  <c r="AJ178" i="19"/>
  <c r="AK178" i="19"/>
  <c r="AL178" i="19"/>
  <c r="AM178" i="19"/>
  <c r="AN178" i="19"/>
  <c r="AI179" i="19"/>
  <c r="AJ179" i="19"/>
  <c r="AK179" i="19"/>
  <c r="AL179" i="19"/>
  <c r="AM179" i="19"/>
  <c r="AN179" i="19"/>
  <c r="AI180" i="19"/>
  <c r="AJ180" i="19"/>
  <c r="AK180" i="19"/>
  <c r="AL180" i="19"/>
  <c r="AM180" i="19"/>
  <c r="AN180" i="19"/>
  <c r="AI181" i="19"/>
  <c r="AJ181" i="19"/>
  <c r="AK181" i="19"/>
  <c r="AL181" i="19"/>
  <c r="AM181" i="19"/>
  <c r="AN181" i="19"/>
  <c r="AI182" i="19"/>
  <c r="AJ182" i="19"/>
  <c r="AK182" i="19"/>
  <c r="AL182" i="19"/>
  <c r="AM182" i="19"/>
  <c r="AN182" i="19"/>
  <c r="AI183" i="19"/>
  <c r="AJ183" i="19"/>
  <c r="AK183" i="19"/>
  <c r="AL183" i="19"/>
  <c r="AM183" i="19"/>
  <c r="AN183" i="19"/>
  <c r="AI184" i="19"/>
  <c r="AJ184" i="19"/>
  <c r="AK184" i="19"/>
  <c r="AL184" i="19"/>
  <c r="AM184" i="19"/>
  <c r="AN184" i="19"/>
  <c r="AI185" i="19"/>
  <c r="AJ185" i="19"/>
  <c r="AK185" i="19"/>
  <c r="AL185" i="19"/>
  <c r="AM185" i="19"/>
  <c r="AN185" i="19"/>
  <c r="AI186" i="19"/>
  <c r="AJ186" i="19"/>
  <c r="AK186" i="19"/>
  <c r="AL186" i="19"/>
  <c r="AM186" i="19"/>
  <c r="AN186" i="19"/>
  <c r="AI187" i="19"/>
  <c r="AJ187" i="19"/>
  <c r="AK187" i="19"/>
  <c r="AL187" i="19"/>
  <c r="AM187" i="19"/>
  <c r="AN187" i="19"/>
  <c r="AI188" i="19"/>
  <c r="AJ188" i="19"/>
  <c r="AK188" i="19"/>
  <c r="AL188" i="19"/>
  <c r="AM188" i="19"/>
  <c r="AN188" i="19"/>
  <c r="AI189" i="19"/>
  <c r="AJ189" i="19"/>
  <c r="AK189" i="19"/>
  <c r="AL189" i="19"/>
  <c r="AM189" i="19"/>
  <c r="AN189" i="19"/>
  <c r="AI190" i="19"/>
  <c r="AJ190" i="19"/>
  <c r="AK190" i="19"/>
  <c r="AL190" i="19"/>
  <c r="AM190" i="19"/>
  <c r="AN190" i="19"/>
  <c r="AI191" i="19"/>
  <c r="AJ191" i="19"/>
  <c r="AK191" i="19"/>
  <c r="AL191" i="19"/>
  <c r="AM191" i="19"/>
  <c r="AN191" i="19"/>
  <c r="AI192" i="19"/>
  <c r="AJ192" i="19"/>
  <c r="AK192" i="19"/>
  <c r="AL192" i="19"/>
  <c r="AM192" i="19"/>
  <c r="AN192" i="19"/>
  <c r="AI193" i="19"/>
  <c r="AJ193" i="19"/>
  <c r="AK193" i="19"/>
  <c r="AL193" i="19"/>
  <c r="AM193" i="19"/>
  <c r="AN193" i="19"/>
  <c r="AI194" i="19"/>
  <c r="AJ194" i="19"/>
  <c r="AK194" i="19"/>
  <c r="AL194" i="19"/>
  <c r="AM194" i="19"/>
  <c r="AN194" i="19"/>
  <c r="AI195" i="19"/>
  <c r="AJ195" i="19"/>
  <c r="AK195" i="19"/>
  <c r="AL195" i="19"/>
  <c r="AM195" i="19"/>
  <c r="AN195" i="19"/>
  <c r="AI196" i="19"/>
  <c r="AJ196" i="19"/>
  <c r="AK196" i="19"/>
  <c r="AL196" i="19"/>
  <c r="AM196" i="19"/>
  <c r="AN196" i="19"/>
  <c r="AI197" i="19"/>
  <c r="AJ197" i="19"/>
  <c r="AK197" i="19"/>
  <c r="AL197" i="19"/>
  <c r="AM197" i="19"/>
  <c r="AN197" i="19"/>
  <c r="AI198" i="19"/>
  <c r="AJ198" i="19"/>
  <c r="AK198" i="19"/>
  <c r="AL198" i="19"/>
  <c r="AM198" i="19"/>
  <c r="AN198" i="19"/>
  <c r="AI199" i="19"/>
  <c r="AJ199" i="19"/>
  <c r="AK199" i="19"/>
  <c r="AL199" i="19"/>
  <c r="AM199" i="19"/>
  <c r="AN199" i="19"/>
  <c r="AI200" i="19"/>
  <c r="AJ200" i="19"/>
  <c r="AK200" i="19"/>
  <c r="AL200" i="19"/>
  <c r="AM200" i="19"/>
  <c r="AN200" i="19"/>
  <c r="AI201" i="19"/>
  <c r="AJ201" i="19"/>
  <c r="AK201" i="19"/>
  <c r="AL201" i="19"/>
  <c r="AM201" i="19"/>
  <c r="AN201" i="19"/>
  <c r="AI202" i="19"/>
  <c r="AJ202" i="19"/>
  <c r="AK202" i="19"/>
  <c r="AL202" i="19"/>
  <c r="AM202" i="19"/>
  <c r="AN202" i="19"/>
  <c r="AI203" i="19"/>
  <c r="AJ203" i="19"/>
  <c r="AK203" i="19"/>
  <c r="AL203" i="19"/>
  <c r="AM203" i="19"/>
  <c r="AN203" i="19"/>
  <c r="AI204" i="19"/>
  <c r="AJ204" i="19"/>
  <c r="AK204" i="19"/>
  <c r="AL204" i="19"/>
  <c r="AM204" i="19"/>
  <c r="AN204" i="19"/>
  <c r="AI205" i="19"/>
  <c r="AJ205" i="19"/>
  <c r="AK205" i="19"/>
  <c r="AL205" i="19"/>
  <c r="AM205" i="19"/>
  <c r="AN205" i="19"/>
  <c r="AI206" i="19"/>
  <c r="AJ206" i="19"/>
  <c r="AK206" i="19"/>
  <c r="AL206" i="19"/>
  <c r="AM206" i="19"/>
  <c r="AN206" i="19"/>
  <c r="AI207" i="19"/>
  <c r="AJ207" i="19"/>
  <c r="AK207" i="19"/>
  <c r="AL207" i="19"/>
  <c r="AM207" i="19"/>
  <c r="AN207" i="19"/>
  <c r="AI208" i="19"/>
  <c r="AJ208" i="19"/>
  <c r="AK208" i="19"/>
  <c r="AL208" i="19"/>
  <c r="AM208" i="19"/>
  <c r="AN208" i="19"/>
  <c r="AI209" i="19"/>
  <c r="AJ209" i="19"/>
  <c r="AK209" i="19"/>
  <c r="AL209" i="19"/>
  <c r="AM209" i="19"/>
  <c r="AN209" i="19"/>
  <c r="AI210" i="19"/>
  <c r="AJ210" i="19"/>
  <c r="AK210" i="19"/>
  <c r="AL210" i="19"/>
  <c r="AM210" i="19"/>
  <c r="AN210" i="19"/>
  <c r="AI211" i="19"/>
  <c r="AJ211" i="19"/>
  <c r="AK211" i="19"/>
  <c r="AL211" i="19"/>
  <c r="AM211" i="19"/>
  <c r="AN211" i="19"/>
  <c r="AI212" i="19"/>
  <c r="AJ212" i="19"/>
  <c r="AK212" i="19"/>
  <c r="AL212" i="19"/>
  <c r="AM212" i="19"/>
  <c r="AN212" i="19"/>
  <c r="AI213" i="19"/>
  <c r="AJ213" i="19"/>
  <c r="AK213" i="19"/>
  <c r="AL213" i="19"/>
  <c r="AM213" i="19"/>
  <c r="AN213" i="19"/>
  <c r="AI214" i="19"/>
  <c r="AJ214" i="19"/>
  <c r="AK214" i="19"/>
  <c r="AL214" i="19"/>
  <c r="AM214" i="19"/>
  <c r="AN214" i="19"/>
  <c r="AI215" i="19"/>
  <c r="AJ215" i="19"/>
  <c r="AK215" i="19"/>
  <c r="AL215" i="19"/>
  <c r="AM215" i="19"/>
  <c r="AN215" i="19"/>
  <c r="AI216" i="19"/>
  <c r="AJ216" i="19"/>
  <c r="AK216" i="19"/>
  <c r="AL216" i="19"/>
  <c r="AM216" i="19"/>
  <c r="AN216" i="19"/>
  <c r="AI217" i="19"/>
  <c r="AJ217" i="19"/>
  <c r="AK217" i="19"/>
  <c r="AL217" i="19"/>
  <c r="AM217" i="19"/>
  <c r="AN217" i="19"/>
  <c r="AI218" i="19"/>
  <c r="AJ218" i="19"/>
  <c r="AK218" i="19"/>
  <c r="AL218" i="19"/>
  <c r="AM218" i="19"/>
  <c r="AN218" i="19"/>
  <c r="AI219" i="19"/>
  <c r="AJ219" i="19"/>
  <c r="AK219" i="19"/>
  <c r="AL219" i="19"/>
  <c r="AM219" i="19"/>
  <c r="AN219" i="19"/>
  <c r="AI220" i="19"/>
  <c r="AJ220" i="19"/>
  <c r="AK220" i="19"/>
  <c r="AL220" i="19"/>
  <c r="AM220" i="19"/>
  <c r="AN220" i="19"/>
  <c r="AI221" i="19"/>
  <c r="AJ221" i="19"/>
  <c r="AK221" i="19"/>
  <c r="AL221" i="19"/>
  <c r="AM221" i="19"/>
  <c r="AN221" i="19"/>
  <c r="AI222" i="19"/>
  <c r="AJ222" i="19"/>
  <c r="AK222" i="19"/>
  <c r="AL222" i="19"/>
  <c r="AM222" i="19"/>
  <c r="AN222" i="19"/>
  <c r="AI223" i="19"/>
  <c r="AJ223" i="19"/>
  <c r="AK223" i="19"/>
  <c r="AL223" i="19"/>
  <c r="AM223" i="19"/>
  <c r="AN223" i="19"/>
  <c r="AI224" i="19"/>
  <c r="AJ224" i="19"/>
  <c r="AK224" i="19"/>
  <c r="AL224" i="19"/>
  <c r="AM224" i="19"/>
  <c r="AN224" i="19"/>
  <c r="AI225" i="19"/>
  <c r="AJ225" i="19"/>
  <c r="AK225" i="19"/>
  <c r="AL225" i="19"/>
  <c r="AM225" i="19"/>
  <c r="AN225" i="19"/>
  <c r="AI226" i="19"/>
  <c r="AJ226" i="19"/>
  <c r="AK226" i="19"/>
  <c r="AL226" i="19"/>
  <c r="AM226" i="19"/>
  <c r="AN226" i="19"/>
  <c r="AI227" i="19"/>
  <c r="AJ227" i="19"/>
  <c r="AK227" i="19"/>
  <c r="AL227" i="19"/>
  <c r="AM227" i="19"/>
  <c r="AN227" i="19"/>
  <c r="AI228" i="19"/>
  <c r="AJ228" i="19"/>
  <c r="AK228" i="19"/>
  <c r="AL228" i="19"/>
  <c r="AM228" i="19"/>
  <c r="AN228" i="19"/>
  <c r="AI229" i="19"/>
  <c r="AJ229" i="19"/>
  <c r="AK229" i="19"/>
  <c r="AL229" i="19"/>
  <c r="AM229" i="19"/>
  <c r="AN229" i="19"/>
  <c r="AI230" i="19"/>
  <c r="AJ230" i="19"/>
  <c r="AK230" i="19"/>
  <c r="AL230" i="19"/>
  <c r="AM230" i="19"/>
  <c r="AN230" i="19"/>
  <c r="AI231" i="19"/>
  <c r="AJ231" i="19"/>
  <c r="AK231" i="19"/>
  <c r="AL231" i="19"/>
  <c r="AM231" i="19"/>
  <c r="AN231" i="19"/>
  <c r="AI232" i="19"/>
  <c r="AJ232" i="19"/>
  <c r="AK232" i="19"/>
  <c r="AL232" i="19"/>
  <c r="AM232" i="19"/>
  <c r="AN232" i="19"/>
  <c r="AI233" i="19"/>
  <c r="AJ233" i="19"/>
  <c r="AK233" i="19"/>
  <c r="AL233" i="19"/>
  <c r="AM233" i="19"/>
  <c r="AN233" i="19"/>
  <c r="AI234" i="19"/>
  <c r="AJ234" i="19"/>
  <c r="AK234" i="19"/>
  <c r="AL234" i="19"/>
  <c r="AM234" i="19"/>
  <c r="AN234" i="19"/>
  <c r="AI235" i="19"/>
  <c r="AJ235" i="19"/>
  <c r="AK235" i="19"/>
  <c r="AL235" i="19"/>
  <c r="AM235" i="19"/>
  <c r="AN235" i="19"/>
  <c r="AI236" i="19"/>
  <c r="AJ236" i="19"/>
  <c r="AK236" i="19"/>
  <c r="AL236" i="19"/>
  <c r="AM236" i="19"/>
  <c r="AN236" i="19"/>
  <c r="AI237" i="19"/>
  <c r="AJ237" i="19"/>
  <c r="AK237" i="19"/>
  <c r="AL237" i="19"/>
  <c r="AM237" i="19"/>
  <c r="AN237" i="19"/>
  <c r="AI238" i="19"/>
  <c r="AJ238" i="19"/>
  <c r="AK238" i="19"/>
  <c r="AL238" i="19"/>
  <c r="AM238" i="19"/>
  <c r="AN238" i="19"/>
  <c r="AI239" i="19"/>
  <c r="AJ239" i="19"/>
  <c r="AK239" i="19"/>
  <c r="AL239" i="19"/>
  <c r="AM239" i="19"/>
  <c r="AN239" i="19"/>
  <c r="AI240" i="19"/>
  <c r="AJ240" i="19"/>
  <c r="AK240" i="19"/>
  <c r="AL240" i="19"/>
  <c r="AM240" i="19"/>
  <c r="AN240" i="19"/>
  <c r="AI241" i="19"/>
  <c r="AJ241" i="19"/>
  <c r="AK241" i="19"/>
  <c r="AL241" i="19"/>
  <c r="AM241" i="19"/>
  <c r="AN241" i="19"/>
  <c r="AI242" i="19"/>
  <c r="AJ242" i="19"/>
  <c r="AK242" i="19"/>
  <c r="AL242" i="19"/>
  <c r="AM242" i="19"/>
  <c r="AN242" i="19"/>
  <c r="AI243" i="19"/>
  <c r="AJ243" i="19"/>
  <c r="AK243" i="19"/>
  <c r="AL243" i="19"/>
  <c r="AM243" i="19"/>
  <c r="AN243" i="19"/>
  <c r="AI244" i="19"/>
  <c r="AJ244" i="19"/>
  <c r="AK244" i="19"/>
  <c r="AL244" i="19"/>
  <c r="AM244" i="19"/>
  <c r="AN244" i="19"/>
  <c r="AI245" i="19"/>
  <c r="AJ245" i="19"/>
  <c r="AK245" i="19"/>
  <c r="AL245" i="19"/>
  <c r="AM245" i="19"/>
  <c r="AN245" i="19"/>
  <c r="AI246" i="19"/>
  <c r="AJ246" i="19"/>
  <c r="AK246" i="19"/>
  <c r="AL246" i="19"/>
  <c r="AM246" i="19"/>
  <c r="AN246" i="19"/>
  <c r="AJ166" i="19"/>
  <c r="AK166" i="19"/>
  <c r="AL166" i="19"/>
  <c r="AM166" i="19"/>
  <c r="AN166" i="19"/>
  <c r="AF167" i="19"/>
  <c r="AG167" i="19"/>
  <c r="AF168" i="19"/>
  <c r="AG168" i="19"/>
  <c r="AH168" i="19"/>
  <c r="AF169" i="19"/>
  <c r="AG169" i="19"/>
  <c r="AH169" i="19"/>
  <c r="AF170" i="19"/>
  <c r="AG170" i="19"/>
  <c r="AH170" i="19"/>
  <c r="AF171" i="19"/>
  <c r="AG171" i="19"/>
  <c r="AH171" i="19"/>
  <c r="AF172" i="19"/>
  <c r="AG172" i="19"/>
  <c r="AH172" i="19"/>
  <c r="AF173" i="19"/>
  <c r="AG173" i="19"/>
  <c r="AH173" i="19"/>
  <c r="AF174" i="19"/>
  <c r="AG174" i="19"/>
  <c r="AH174" i="19"/>
  <c r="AF175" i="19"/>
  <c r="AG175" i="19"/>
  <c r="AH175" i="19"/>
  <c r="AF176" i="19"/>
  <c r="AG176" i="19"/>
  <c r="AH176" i="19"/>
  <c r="AF177" i="19"/>
  <c r="AG177" i="19"/>
  <c r="AH177" i="19"/>
  <c r="AF178" i="19"/>
  <c r="AG178" i="19"/>
  <c r="AH178" i="19"/>
  <c r="AF179" i="19"/>
  <c r="AG179" i="19"/>
  <c r="AH179" i="19"/>
  <c r="AF180" i="19"/>
  <c r="AG180" i="19"/>
  <c r="AH180" i="19"/>
  <c r="AF181" i="19"/>
  <c r="AG181" i="19"/>
  <c r="AH181" i="19"/>
  <c r="AF182" i="19"/>
  <c r="AG182" i="19"/>
  <c r="AH182" i="19"/>
  <c r="AF183" i="19"/>
  <c r="AG183" i="19"/>
  <c r="AH183" i="19"/>
  <c r="AF184" i="19"/>
  <c r="AG184" i="19"/>
  <c r="AH184" i="19"/>
  <c r="AF185" i="19"/>
  <c r="AG185" i="19"/>
  <c r="AH185" i="19"/>
  <c r="AF186" i="19"/>
  <c r="AG186" i="19"/>
  <c r="AH186" i="19"/>
  <c r="AF187" i="19"/>
  <c r="AG187" i="19"/>
  <c r="AH187" i="19"/>
  <c r="AF188" i="19"/>
  <c r="AG188" i="19"/>
  <c r="AH188" i="19"/>
  <c r="AF189" i="19"/>
  <c r="AG189" i="19"/>
  <c r="AH189" i="19"/>
  <c r="AF190" i="19"/>
  <c r="AG190" i="19"/>
  <c r="AH190" i="19"/>
  <c r="AF191" i="19"/>
  <c r="AG191" i="19"/>
  <c r="AH191" i="19"/>
  <c r="AF192" i="19"/>
  <c r="AG192" i="19"/>
  <c r="AH192" i="19"/>
  <c r="AF193" i="19"/>
  <c r="AG193" i="19"/>
  <c r="AH193" i="19"/>
  <c r="AF194" i="19"/>
  <c r="AG194" i="19"/>
  <c r="AH194" i="19"/>
  <c r="AF195" i="19"/>
  <c r="AG195" i="19"/>
  <c r="AH195" i="19"/>
  <c r="AF196" i="19"/>
  <c r="AG196" i="19"/>
  <c r="AH196" i="19"/>
  <c r="AF197" i="19"/>
  <c r="AG197" i="19"/>
  <c r="AH197" i="19"/>
  <c r="AF198" i="19"/>
  <c r="AG198" i="19"/>
  <c r="AH198" i="19"/>
  <c r="AF199" i="19"/>
  <c r="AG199" i="19"/>
  <c r="AH199" i="19"/>
  <c r="AF200" i="19"/>
  <c r="AG200" i="19"/>
  <c r="AH200" i="19"/>
  <c r="AF201" i="19"/>
  <c r="AG201" i="19"/>
  <c r="AH201" i="19"/>
  <c r="AF202" i="19"/>
  <c r="AG202" i="19"/>
  <c r="AH202" i="19"/>
  <c r="AF203" i="19"/>
  <c r="AG203" i="19"/>
  <c r="AH203" i="19"/>
  <c r="AF204" i="19"/>
  <c r="AG204" i="19"/>
  <c r="AH204" i="19"/>
  <c r="AF205" i="19"/>
  <c r="AG205" i="19"/>
  <c r="AH205" i="19"/>
  <c r="AF206" i="19"/>
  <c r="AG206" i="19"/>
  <c r="AH206" i="19"/>
  <c r="AF207" i="19"/>
  <c r="AG207" i="19"/>
  <c r="AH207" i="19"/>
  <c r="AF208" i="19"/>
  <c r="AG208" i="19"/>
  <c r="AH208" i="19"/>
  <c r="AF209" i="19"/>
  <c r="AG209" i="19"/>
  <c r="AH209" i="19"/>
  <c r="AF210" i="19"/>
  <c r="AG210" i="19"/>
  <c r="AH210" i="19"/>
  <c r="AF211" i="19"/>
  <c r="AG211" i="19"/>
  <c r="AH211" i="19"/>
  <c r="AF212" i="19"/>
  <c r="AG212" i="19"/>
  <c r="AH212" i="19"/>
  <c r="AF213" i="19"/>
  <c r="AG213" i="19"/>
  <c r="AH213" i="19"/>
  <c r="AF214" i="19"/>
  <c r="AG214" i="19"/>
  <c r="AH214" i="19"/>
  <c r="AF215" i="19"/>
  <c r="AG215" i="19"/>
  <c r="AH215" i="19"/>
  <c r="AF216" i="19"/>
  <c r="AG216" i="19"/>
  <c r="AH216" i="19"/>
  <c r="AF217" i="19"/>
  <c r="AG217" i="19"/>
  <c r="AH217" i="19"/>
  <c r="AF218" i="19"/>
  <c r="AG218" i="19"/>
  <c r="AH218" i="19"/>
  <c r="AF219" i="19"/>
  <c r="AG219" i="19"/>
  <c r="AH219" i="19"/>
  <c r="AF220" i="19"/>
  <c r="AG220" i="19"/>
  <c r="AH220" i="19"/>
  <c r="AF221" i="19"/>
  <c r="AG221" i="19"/>
  <c r="AH221" i="19"/>
  <c r="AF222" i="19"/>
  <c r="AG222" i="19"/>
  <c r="AH222" i="19"/>
  <c r="AF223" i="19"/>
  <c r="AG223" i="19"/>
  <c r="AH223" i="19"/>
  <c r="AF224" i="19"/>
  <c r="AG224" i="19"/>
  <c r="AH224" i="19"/>
  <c r="AF225" i="19"/>
  <c r="AG225" i="19"/>
  <c r="AH225" i="19"/>
  <c r="AF226" i="19"/>
  <c r="AG226" i="19"/>
  <c r="AH226" i="19"/>
  <c r="AF227" i="19"/>
  <c r="AG227" i="19"/>
  <c r="AH227" i="19"/>
  <c r="AF228" i="19"/>
  <c r="AG228" i="19"/>
  <c r="AH228" i="19"/>
  <c r="AF229" i="19"/>
  <c r="AG229" i="19"/>
  <c r="AH229" i="19"/>
  <c r="AF230" i="19"/>
  <c r="AG230" i="19"/>
  <c r="AH230" i="19"/>
  <c r="AF231" i="19"/>
  <c r="AG231" i="19"/>
  <c r="AH231" i="19"/>
  <c r="AF232" i="19"/>
  <c r="AG232" i="19"/>
  <c r="AH232" i="19"/>
  <c r="AF233" i="19"/>
  <c r="AG233" i="19"/>
  <c r="AH233" i="19"/>
  <c r="AF234" i="19"/>
  <c r="AG234" i="19"/>
  <c r="AH234" i="19"/>
  <c r="AF235" i="19"/>
  <c r="AG235" i="19"/>
  <c r="AH235" i="19"/>
  <c r="AF236" i="19"/>
  <c r="AG236" i="19"/>
  <c r="AH236" i="19"/>
  <c r="AF237" i="19"/>
  <c r="AG237" i="19"/>
  <c r="AH237" i="19"/>
  <c r="AF238" i="19"/>
  <c r="AG238" i="19"/>
  <c r="AH238" i="19"/>
  <c r="AF239" i="19"/>
  <c r="AG239" i="19"/>
  <c r="AH239" i="19"/>
  <c r="AF240" i="19"/>
  <c r="AG240" i="19"/>
  <c r="AH240" i="19"/>
  <c r="AF241" i="19"/>
  <c r="AG241" i="19"/>
  <c r="AH241" i="19"/>
  <c r="AF242" i="19"/>
  <c r="AG242" i="19"/>
  <c r="AH242" i="19"/>
  <c r="AF243" i="19"/>
  <c r="AG243" i="19"/>
  <c r="AH243" i="19"/>
  <c r="AF244" i="19"/>
  <c r="AG244" i="19"/>
  <c r="AH244" i="19"/>
  <c r="AF245" i="19"/>
  <c r="AG245" i="19"/>
  <c r="AH245" i="19"/>
  <c r="AF246" i="19"/>
  <c r="AG246" i="19"/>
  <c r="AH246" i="19"/>
  <c r="AF166" i="19"/>
  <c r="AG166" i="19"/>
  <c r="AH166" i="19"/>
  <c r="AI166" i="19"/>
  <c r="AE166" i="19"/>
  <c r="AE167" i="19"/>
  <c r="AE168" i="19"/>
  <c r="AE169" i="19"/>
  <c r="AE171" i="19"/>
  <c r="AE172" i="19"/>
  <c r="AE173" i="19"/>
  <c r="AE174" i="19"/>
  <c r="AE175" i="19"/>
  <c r="AE176" i="19"/>
  <c r="AE177" i="19"/>
  <c r="AE178" i="19"/>
  <c r="AE179" i="19"/>
  <c r="AE180" i="19"/>
  <c r="AE181" i="19"/>
  <c r="AE182" i="19"/>
  <c r="AE183" i="19"/>
  <c r="AE184" i="19"/>
  <c r="AE185" i="19"/>
  <c r="AE186" i="19"/>
  <c r="AE187" i="19"/>
  <c r="AE188" i="19"/>
  <c r="AE189" i="19"/>
  <c r="AE190" i="19"/>
  <c r="AE191" i="19"/>
  <c r="AE192" i="19"/>
  <c r="AE193" i="19"/>
  <c r="AE194" i="19"/>
  <c r="AE195" i="19"/>
  <c r="AE196" i="19"/>
  <c r="AE197" i="19"/>
  <c r="AE198" i="19"/>
  <c r="AE199" i="19"/>
  <c r="AE200" i="19"/>
  <c r="AE201" i="19"/>
  <c r="AE202" i="19"/>
  <c r="AE203" i="19"/>
  <c r="AE204" i="19"/>
  <c r="AE205" i="19"/>
  <c r="AE206" i="19"/>
  <c r="AE207" i="19"/>
  <c r="AE208" i="19"/>
  <c r="AE209" i="19"/>
  <c r="AE210" i="19"/>
  <c r="AE211" i="19"/>
  <c r="AE212" i="19"/>
  <c r="AE213" i="19"/>
  <c r="AE214" i="19"/>
  <c r="AE215" i="19"/>
  <c r="AE216" i="19"/>
  <c r="AE217" i="19"/>
  <c r="AE218" i="19"/>
  <c r="AE219" i="19"/>
  <c r="AE220" i="19"/>
  <c r="AE221" i="19"/>
  <c r="AE222" i="19"/>
  <c r="AE223" i="19"/>
  <c r="AE224" i="19"/>
  <c r="AE225" i="19"/>
  <c r="AE226" i="19"/>
  <c r="AE227" i="19"/>
  <c r="AE228" i="19"/>
  <c r="AE229" i="19"/>
  <c r="AE230" i="19"/>
  <c r="AE231" i="19"/>
  <c r="AE232" i="19"/>
  <c r="AE233" i="19"/>
  <c r="AE234" i="19"/>
  <c r="AE235" i="19"/>
  <c r="AE236" i="19"/>
  <c r="AE237" i="19"/>
  <c r="AE238" i="19"/>
  <c r="AE239" i="19"/>
  <c r="AE240" i="19"/>
  <c r="AE241" i="19"/>
  <c r="AE242" i="19"/>
  <c r="AE243" i="19"/>
  <c r="AE244" i="19"/>
  <c r="AE245" i="19"/>
  <c r="AE246" i="19"/>
  <c r="N3" i="19"/>
  <c r="O3" i="19"/>
  <c r="N4" i="19"/>
  <c r="O4" i="19"/>
  <c r="N5" i="19"/>
  <c r="O5" i="19"/>
  <c r="N6" i="19"/>
  <c r="O6" i="19"/>
  <c r="N7" i="19"/>
  <c r="O7" i="19"/>
  <c r="N8" i="19"/>
  <c r="O8" i="19"/>
  <c r="N9" i="19"/>
  <c r="O9" i="19"/>
  <c r="N10" i="19"/>
  <c r="O10" i="19"/>
  <c r="N11" i="19"/>
  <c r="O11" i="19"/>
  <c r="N12" i="19"/>
  <c r="O12" i="19"/>
  <c r="N13" i="19"/>
  <c r="O13" i="19"/>
  <c r="N14" i="19"/>
  <c r="O14" i="19"/>
  <c r="N15" i="19"/>
  <c r="O15" i="19"/>
  <c r="N16" i="19"/>
  <c r="O16" i="19"/>
  <c r="N17" i="19"/>
  <c r="O17" i="19"/>
  <c r="N18" i="19"/>
  <c r="O18" i="19"/>
  <c r="N19" i="19"/>
  <c r="O19" i="19"/>
  <c r="N20" i="19"/>
  <c r="O20" i="19"/>
  <c r="N21" i="19"/>
  <c r="O21" i="19"/>
  <c r="N22" i="19"/>
  <c r="O22" i="19"/>
  <c r="N23" i="19"/>
  <c r="O23" i="19"/>
  <c r="N24" i="19"/>
  <c r="O24" i="19"/>
  <c r="N25" i="19"/>
  <c r="O25" i="19"/>
  <c r="N26" i="19"/>
  <c r="O26" i="19"/>
  <c r="N27" i="19"/>
  <c r="O27" i="19"/>
  <c r="N28" i="19"/>
  <c r="O28" i="19"/>
  <c r="N29" i="19"/>
  <c r="O29" i="19"/>
  <c r="N30" i="19"/>
  <c r="O30" i="19"/>
  <c r="N31" i="19"/>
  <c r="O31" i="19"/>
  <c r="N32" i="19"/>
  <c r="O32" i="19"/>
  <c r="N33" i="19"/>
  <c r="O33" i="19"/>
  <c r="N34" i="19"/>
  <c r="O34" i="19"/>
  <c r="N35" i="19"/>
  <c r="O35" i="19"/>
  <c r="N36" i="19"/>
  <c r="O36" i="19"/>
  <c r="N37" i="19"/>
  <c r="O37" i="19"/>
  <c r="N38" i="19"/>
  <c r="O38" i="19"/>
  <c r="N39" i="19"/>
  <c r="O39" i="19"/>
  <c r="N40" i="19"/>
  <c r="O40" i="19"/>
  <c r="N41" i="19"/>
  <c r="O41" i="19"/>
  <c r="N42" i="19"/>
  <c r="O42" i="19"/>
  <c r="N43" i="19"/>
  <c r="O43" i="19"/>
  <c r="N44" i="19"/>
  <c r="O44" i="19"/>
  <c r="N45" i="19"/>
  <c r="O45" i="19"/>
  <c r="N46" i="19"/>
  <c r="O46" i="19"/>
  <c r="N47" i="19"/>
  <c r="O47" i="19"/>
  <c r="N48" i="19"/>
  <c r="O48" i="19"/>
  <c r="N49" i="19"/>
  <c r="O49" i="19"/>
  <c r="N50" i="19"/>
  <c r="O50" i="19"/>
  <c r="N51" i="19"/>
  <c r="O51" i="19"/>
  <c r="N52" i="19"/>
  <c r="O52" i="19"/>
  <c r="N53" i="19"/>
  <c r="O53" i="19"/>
  <c r="N54" i="19"/>
  <c r="O54" i="19"/>
  <c r="N55" i="19"/>
  <c r="O55" i="19"/>
  <c r="N56" i="19"/>
  <c r="O56" i="19"/>
  <c r="N57" i="19"/>
  <c r="O57" i="19"/>
  <c r="N58" i="19"/>
  <c r="O58" i="19"/>
  <c r="N59" i="19"/>
  <c r="O59" i="19"/>
  <c r="N60" i="19"/>
  <c r="O60" i="19"/>
  <c r="N61" i="19"/>
  <c r="O61" i="19"/>
  <c r="N62" i="19"/>
  <c r="O62" i="19"/>
  <c r="N63" i="19"/>
  <c r="O63" i="19"/>
  <c r="N64" i="19"/>
  <c r="O64" i="19"/>
  <c r="N65" i="19"/>
  <c r="O65" i="19"/>
  <c r="N66" i="19"/>
  <c r="O66" i="19"/>
  <c r="N67" i="19"/>
  <c r="O67" i="19"/>
  <c r="N68" i="19"/>
  <c r="O68" i="19"/>
  <c r="N69" i="19"/>
  <c r="O69" i="19"/>
  <c r="N70" i="19"/>
  <c r="O70" i="19"/>
  <c r="N71" i="19"/>
  <c r="O71" i="19"/>
  <c r="N72" i="19"/>
  <c r="O72" i="19"/>
  <c r="N73" i="19"/>
  <c r="O73" i="19"/>
  <c r="N74" i="19"/>
  <c r="O74" i="19"/>
  <c r="N75" i="19"/>
  <c r="O75" i="19"/>
  <c r="N76" i="19"/>
  <c r="O76" i="19"/>
  <c r="N77" i="19"/>
  <c r="O77" i="19"/>
  <c r="N78" i="19"/>
  <c r="O78" i="19"/>
  <c r="N79" i="19"/>
  <c r="O79" i="19"/>
  <c r="N80" i="19"/>
  <c r="O80" i="19"/>
  <c r="N81" i="19"/>
  <c r="O81" i="19"/>
  <c r="N82" i="19"/>
  <c r="O82" i="19"/>
  <c r="N83" i="19"/>
  <c r="O83" i="19"/>
  <c r="N84" i="19"/>
  <c r="O84" i="19"/>
  <c r="N85" i="19"/>
  <c r="O85" i="19"/>
  <c r="N86" i="19"/>
  <c r="O86" i="19"/>
  <c r="N87" i="19"/>
  <c r="O87" i="19"/>
  <c r="N88" i="19"/>
  <c r="O88" i="19"/>
  <c r="N89" i="19"/>
  <c r="O89" i="19"/>
  <c r="N90" i="19"/>
  <c r="O90" i="19"/>
  <c r="N91" i="19"/>
  <c r="O91" i="19"/>
  <c r="N92" i="19"/>
  <c r="O92" i="19"/>
  <c r="N93" i="19"/>
  <c r="O93" i="19"/>
  <c r="N94" i="19"/>
  <c r="O94" i="19"/>
  <c r="N95" i="19"/>
  <c r="O95" i="19"/>
  <c r="N96" i="19"/>
  <c r="O96" i="19"/>
  <c r="N97" i="19"/>
  <c r="O97" i="19"/>
  <c r="O98" i="19"/>
  <c r="N99" i="19"/>
  <c r="O99" i="19"/>
  <c r="N100" i="19"/>
  <c r="O100" i="19"/>
  <c r="N101" i="19"/>
  <c r="O101" i="19"/>
  <c r="N102" i="19"/>
  <c r="O102" i="19"/>
  <c r="N103" i="19"/>
  <c r="O103" i="19"/>
  <c r="N104" i="19"/>
  <c r="O104" i="19"/>
  <c r="N105" i="19"/>
  <c r="O105" i="19"/>
  <c r="N106" i="19"/>
  <c r="O106" i="19"/>
  <c r="N107" i="19"/>
  <c r="O107" i="19"/>
  <c r="N108" i="19"/>
  <c r="O108" i="19"/>
  <c r="N109" i="19"/>
  <c r="O109" i="19"/>
  <c r="N110" i="19"/>
  <c r="O110" i="19"/>
  <c r="N111" i="19"/>
  <c r="O111" i="19"/>
  <c r="N112" i="19"/>
  <c r="O112" i="19"/>
  <c r="N113" i="19"/>
  <c r="O113" i="19"/>
  <c r="N114" i="19"/>
  <c r="O114" i="19"/>
  <c r="N115" i="19"/>
  <c r="O115" i="19"/>
  <c r="N116" i="19"/>
  <c r="O116" i="19"/>
  <c r="N117" i="19"/>
  <c r="O117" i="19"/>
  <c r="N118" i="19"/>
  <c r="O118" i="19"/>
  <c r="N119" i="19"/>
  <c r="O119" i="19"/>
  <c r="N120" i="19"/>
  <c r="O120" i="19"/>
  <c r="N121" i="19"/>
  <c r="O121" i="19"/>
  <c r="N122" i="19"/>
  <c r="O122" i="19"/>
  <c r="N123" i="19"/>
  <c r="O123" i="19"/>
  <c r="N124" i="19"/>
  <c r="O124" i="19"/>
  <c r="N125" i="19"/>
  <c r="O125" i="19"/>
  <c r="N126" i="19"/>
  <c r="O126" i="19"/>
  <c r="N127" i="19"/>
  <c r="O127" i="19"/>
  <c r="N128" i="19"/>
  <c r="O128" i="19"/>
  <c r="N129" i="19"/>
  <c r="O129" i="19"/>
  <c r="N130" i="19"/>
  <c r="O130" i="19"/>
  <c r="N131" i="19"/>
  <c r="O131" i="19"/>
  <c r="N132" i="19"/>
  <c r="O132" i="19"/>
  <c r="N133" i="19"/>
  <c r="O133" i="19"/>
  <c r="N134" i="19"/>
  <c r="O134" i="19"/>
  <c r="N135" i="19"/>
  <c r="O135" i="19"/>
  <c r="N136" i="19"/>
  <c r="O136" i="19"/>
  <c r="N137" i="19"/>
  <c r="O137" i="19"/>
  <c r="N138" i="19"/>
  <c r="O138" i="19"/>
  <c r="N139" i="19"/>
  <c r="O139" i="19"/>
  <c r="N140" i="19"/>
  <c r="O140" i="19"/>
  <c r="N141" i="19"/>
  <c r="O141" i="19"/>
  <c r="N142" i="19"/>
  <c r="O142" i="19"/>
  <c r="N143" i="19"/>
  <c r="O143" i="19"/>
  <c r="N144" i="19"/>
  <c r="O144" i="19"/>
  <c r="N145" i="19"/>
  <c r="O145" i="19"/>
  <c r="N146" i="19"/>
  <c r="O146" i="19"/>
  <c r="N147" i="19"/>
  <c r="O147" i="19"/>
  <c r="N148" i="19"/>
  <c r="O148" i="19"/>
  <c r="N149" i="19"/>
  <c r="O149" i="19"/>
  <c r="N150" i="19"/>
  <c r="O150" i="19"/>
  <c r="N151" i="19"/>
  <c r="O151" i="19"/>
  <c r="N152" i="19"/>
  <c r="O152" i="19"/>
  <c r="N153" i="19"/>
  <c r="O153" i="19"/>
  <c r="N154" i="19"/>
  <c r="O154" i="19"/>
  <c r="N155" i="19"/>
  <c r="O155" i="19"/>
  <c r="N156" i="19"/>
  <c r="O156" i="19"/>
  <c r="N157" i="19"/>
  <c r="O157" i="19"/>
  <c r="N158" i="19"/>
  <c r="O158" i="19"/>
  <c r="N159" i="19"/>
  <c r="O159" i="19"/>
  <c r="N160" i="19"/>
  <c r="O160" i="19"/>
  <c r="N161" i="19"/>
  <c r="O161" i="19"/>
  <c r="N162" i="19"/>
  <c r="O162" i="19"/>
  <c r="N163" i="19"/>
  <c r="O163" i="19"/>
  <c r="N164" i="19"/>
  <c r="O164" i="19"/>
  <c r="N165" i="19"/>
  <c r="O165" i="19"/>
  <c r="N166" i="19"/>
  <c r="O166" i="19"/>
  <c r="N167" i="19"/>
  <c r="O167" i="19"/>
  <c r="N168" i="19"/>
  <c r="O168" i="19"/>
  <c r="N169" i="19"/>
  <c r="O169" i="19"/>
  <c r="N170" i="19"/>
  <c r="O170" i="19"/>
  <c r="N171" i="19"/>
  <c r="O171" i="19"/>
  <c r="N172" i="19"/>
  <c r="O172" i="19"/>
  <c r="N173" i="19"/>
  <c r="O173" i="19"/>
  <c r="N174" i="19"/>
  <c r="O174" i="19"/>
  <c r="N175" i="19"/>
  <c r="O175" i="19"/>
  <c r="N176" i="19"/>
  <c r="O176" i="19"/>
  <c r="N177" i="19"/>
  <c r="O177" i="19"/>
  <c r="N178" i="19"/>
  <c r="O178" i="19"/>
  <c r="N179" i="19"/>
  <c r="O179" i="19"/>
  <c r="N180" i="19"/>
  <c r="O180" i="19"/>
  <c r="N181" i="19"/>
  <c r="O181" i="19"/>
  <c r="N182" i="19"/>
  <c r="O182" i="19"/>
  <c r="N183" i="19"/>
  <c r="O183" i="19"/>
  <c r="N184" i="19"/>
  <c r="O184" i="19"/>
  <c r="N185" i="19"/>
  <c r="O185" i="19"/>
  <c r="N186" i="19"/>
  <c r="O186" i="19"/>
  <c r="N187" i="19"/>
  <c r="O187" i="19"/>
  <c r="N188" i="19"/>
  <c r="O188" i="19"/>
  <c r="N189" i="19"/>
  <c r="O189" i="19"/>
  <c r="N190" i="19"/>
  <c r="O190" i="19"/>
  <c r="N191" i="19"/>
  <c r="O191" i="19"/>
  <c r="N192" i="19"/>
  <c r="O192" i="19"/>
  <c r="N193" i="19"/>
  <c r="O193" i="19"/>
  <c r="N194" i="19"/>
  <c r="O194" i="19"/>
  <c r="N195" i="19"/>
  <c r="O195" i="19"/>
  <c r="N196" i="19"/>
  <c r="O196" i="19"/>
  <c r="N197" i="19"/>
  <c r="O197" i="19"/>
  <c r="N198" i="19"/>
  <c r="O198" i="19"/>
  <c r="N199" i="19"/>
  <c r="O199" i="19"/>
  <c r="N200" i="19"/>
  <c r="O200" i="19"/>
  <c r="N201" i="19"/>
  <c r="O201" i="19"/>
  <c r="N202" i="19"/>
  <c r="O202" i="19"/>
  <c r="N203" i="19"/>
  <c r="O203" i="19"/>
  <c r="N204" i="19"/>
  <c r="O204" i="19"/>
  <c r="N205" i="19"/>
  <c r="O205" i="19"/>
  <c r="N206" i="19"/>
  <c r="O206" i="19"/>
  <c r="N207" i="19"/>
  <c r="O207" i="19"/>
  <c r="N208" i="19"/>
  <c r="O208" i="19"/>
  <c r="N209" i="19"/>
  <c r="O209" i="19"/>
  <c r="N210" i="19"/>
  <c r="O210" i="19"/>
  <c r="N211" i="19"/>
  <c r="O211" i="19"/>
  <c r="N212" i="19"/>
  <c r="O212" i="19"/>
  <c r="N213" i="19"/>
  <c r="O213" i="19"/>
  <c r="N214" i="19"/>
  <c r="O214" i="19"/>
  <c r="N215" i="19"/>
  <c r="O215" i="19"/>
  <c r="N216" i="19"/>
  <c r="O216" i="19"/>
  <c r="N217" i="19"/>
  <c r="O217" i="19"/>
  <c r="N218" i="19"/>
  <c r="O218" i="19"/>
  <c r="N219" i="19"/>
  <c r="O219" i="19"/>
  <c r="N220" i="19"/>
  <c r="O220" i="19"/>
  <c r="N221" i="19"/>
  <c r="O221" i="19"/>
  <c r="N222" i="19"/>
  <c r="O222" i="19"/>
  <c r="N223" i="19"/>
  <c r="O223" i="19"/>
  <c r="N224" i="19"/>
  <c r="O224" i="19"/>
  <c r="N225" i="19"/>
  <c r="O225" i="19"/>
  <c r="N226" i="19"/>
  <c r="O226" i="19"/>
  <c r="N227" i="19"/>
  <c r="O227" i="19"/>
  <c r="N228" i="19"/>
  <c r="O228" i="19"/>
  <c r="N229" i="19"/>
  <c r="O229" i="19"/>
  <c r="N230" i="19"/>
  <c r="O230" i="19"/>
  <c r="N231" i="19"/>
  <c r="O231" i="19"/>
  <c r="N232" i="19"/>
  <c r="O232" i="19"/>
  <c r="N233" i="19"/>
  <c r="O233" i="19"/>
  <c r="N234" i="19"/>
  <c r="O234" i="19"/>
  <c r="N235" i="19"/>
  <c r="O235" i="19"/>
  <c r="N236" i="19"/>
  <c r="O236" i="19"/>
  <c r="N237" i="19"/>
  <c r="O237" i="19"/>
  <c r="N238" i="19"/>
  <c r="O238" i="19"/>
  <c r="N239" i="19"/>
  <c r="O239" i="19"/>
  <c r="N240" i="19"/>
  <c r="O240" i="19"/>
  <c r="N241" i="19"/>
  <c r="O241" i="19"/>
  <c r="N242" i="19"/>
  <c r="O242" i="19"/>
  <c r="N243" i="19"/>
  <c r="O243" i="19"/>
  <c r="N244" i="19"/>
  <c r="O244" i="19"/>
  <c r="N245" i="19"/>
  <c r="O245" i="19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I10" i="1"/>
  <c r="J10" i="1"/>
  <c r="K10" i="1"/>
  <c r="L10" i="1"/>
  <c r="M10" i="1"/>
  <c r="H10" i="1"/>
  <c r="AP11" i="1"/>
  <c r="AQ11" i="1"/>
  <c r="AR11" i="1"/>
  <c r="AS11" i="1"/>
  <c r="AT11" i="1"/>
  <c r="AU11" i="1"/>
  <c r="AV11" i="1"/>
  <c r="AP12" i="1"/>
  <c r="AQ12" i="1"/>
  <c r="AR12" i="1"/>
  <c r="AS12" i="1"/>
  <c r="AT12" i="1"/>
  <c r="AU12" i="1"/>
  <c r="AV12" i="1"/>
  <c r="AP13" i="1"/>
  <c r="AQ13" i="1"/>
  <c r="AR13" i="1"/>
  <c r="AS13" i="1"/>
  <c r="AT13" i="1"/>
  <c r="AU13" i="1"/>
  <c r="AV13" i="1"/>
  <c r="AP14" i="1"/>
  <c r="AQ14" i="1"/>
  <c r="AR14" i="1"/>
  <c r="AS14" i="1"/>
  <c r="AT14" i="1"/>
  <c r="AU14" i="1"/>
  <c r="AV14" i="1"/>
  <c r="AP15" i="1"/>
  <c r="AQ15" i="1"/>
  <c r="AR15" i="1"/>
  <c r="AS15" i="1"/>
  <c r="AT15" i="1"/>
  <c r="AU15" i="1"/>
  <c r="AV15" i="1"/>
  <c r="AP16" i="1"/>
  <c r="AQ16" i="1"/>
  <c r="AR16" i="1"/>
  <c r="AS16" i="1"/>
  <c r="AT16" i="1"/>
  <c r="AU16" i="1"/>
  <c r="AV16" i="1"/>
  <c r="AP17" i="1"/>
  <c r="AQ17" i="1"/>
  <c r="AR17" i="1"/>
  <c r="AS17" i="1"/>
  <c r="AT17" i="1"/>
  <c r="AU17" i="1"/>
  <c r="AV17" i="1"/>
  <c r="AP18" i="1"/>
  <c r="AQ18" i="1"/>
  <c r="AR18" i="1"/>
  <c r="AS18" i="1"/>
  <c r="AT18" i="1"/>
  <c r="AU18" i="1"/>
  <c r="AV18" i="1"/>
  <c r="AP19" i="1"/>
  <c r="AQ19" i="1"/>
  <c r="AR19" i="1"/>
  <c r="AS19" i="1"/>
  <c r="AT19" i="1"/>
  <c r="AU19" i="1"/>
  <c r="AV19" i="1"/>
  <c r="AP20" i="1"/>
  <c r="AQ20" i="1"/>
  <c r="AR20" i="1"/>
  <c r="AS20" i="1"/>
  <c r="AT20" i="1"/>
  <c r="AU20" i="1"/>
  <c r="AV20" i="1"/>
  <c r="AP21" i="1"/>
  <c r="AQ21" i="1"/>
  <c r="AR21" i="1"/>
  <c r="AS21" i="1"/>
  <c r="AT21" i="1"/>
  <c r="AU21" i="1"/>
  <c r="AV21" i="1"/>
  <c r="AP22" i="1"/>
  <c r="AQ22" i="1"/>
  <c r="AR22" i="1"/>
  <c r="AS22" i="1"/>
  <c r="AT22" i="1"/>
  <c r="AU22" i="1"/>
  <c r="AV22" i="1"/>
  <c r="AP23" i="1"/>
  <c r="AQ23" i="1"/>
  <c r="AR23" i="1"/>
  <c r="AS23" i="1"/>
  <c r="AT23" i="1"/>
  <c r="AU23" i="1"/>
  <c r="AV23" i="1"/>
  <c r="AP24" i="1"/>
  <c r="AQ24" i="1"/>
  <c r="AR24" i="1"/>
  <c r="AS24" i="1"/>
  <c r="AT24" i="1"/>
  <c r="AU24" i="1"/>
  <c r="AV24" i="1"/>
  <c r="AP25" i="1"/>
  <c r="AQ25" i="1"/>
  <c r="AR25" i="1"/>
  <c r="AS25" i="1"/>
  <c r="AT25" i="1"/>
  <c r="AU25" i="1"/>
  <c r="AV25" i="1"/>
  <c r="AP26" i="1"/>
  <c r="AQ26" i="1"/>
  <c r="AR26" i="1"/>
  <c r="AS26" i="1"/>
  <c r="AT26" i="1"/>
  <c r="AU26" i="1"/>
  <c r="AV26" i="1"/>
  <c r="AP27" i="1"/>
  <c r="AQ27" i="1"/>
  <c r="AR27" i="1"/>
  <c r="AS27" i="1"/>
  <c r="AT27" i="1"/>
  <c r="AU27" i="1"/>
  <c r="AV27" i="1"/>
  <c r="AP28" i="1"/>
  <c r="AQ28" i="1"/>
  <c r="AR28" i="1"/>
  <c r="AS28" i="1"/>
  <c r="AT28" i="1"/>
  <c r="AU28" i="1"/>
  <c r="AV28" i="1"/>
  <c r="AP29" i="1"/>
  <c r="AQ29" i="1"/>
  <c r="AR29" i="1"/>
  <c r="AS29" i="1"/>
  <c r="AT29" i="1"/>
  <c r="AU29" i="1"/>
  <c r="AV29" i="1"/>
  <c r="AP30" i="1"/>
  <c r="AQ30" i="1"/>
  <c r="AR30" i="1"/>
  <c r="AS30" i="1"/>
  <c r="AT30" i="1"/>
  <c r="AU30" i="1"/>
  <c r="AV30" i="1"/>
  <c r="AP31" i="1"/>
  <c r="AQ31" i="1"/>
  <c r="AR31" i="1"/>
  <c r="AS31" i="1"/>
  <c r="AT31" i="1"/>
  <c r="AU31" i="1"/>
  <c r="AV31" i="1"/>
  <c r="AP32" i="1"/>
  <c r="AQ32" i="1"/>
  <c r="AR32" i="1"/>
  <c r="AS32" i="1"/>
  <c r="AT32" i="1"/>
  <c r="AU32" i="1"/>
  <c r="AV32" i="1"/>
  <c r="AP33" i="1"/>
  <c r="AQ33" i="1"/>
  <c r="AR33" i="1"/>
  <c r="AS33" i="1"/>
  <c r="AT33" i="1"/>
  <c r="AU33" i="1"/>
  <c r="AV33" i="1"/>
  <c r="AP34" i="1"/>
  <c r="AQ34" i="1"/>
  <c r="AR34" i="1"/>
  <c r="AS34" i="1"/>
  <c r="AT34" i="1"/>
  <c r="AU34" i="1"/>
  <c r="AV34" i="1"/>
  <c r="AP35" i="1"/>
  <c r="AQ35" i="1"/>
  <c r="AR35" i="1"/>
  <c r="AS35" i="1"/>
  <c r="AT35" i="1"/>
  <c r="AU35" i="1"/>
  <c r="AV35" i="1"/>
  <c r="AP36" i="1"/>
  <c r="AQ36" i="1"/>
  <c r="AR36" i="1"/>
  <c r="AS36" i="1"/>
  <c r="AT36" i="1"/>
  <c r="AU36" i="1"/>
  <c r="AV36" i="1"/>
  <c r="AP37" i="1"/>
  <c r="AQ37" i="1"/>
  <c r="AR37" i="1"/>
  <c r="AS37" i="1"/>
  <c r="AT37" i="1"/>
  <c r="AU37" i="1"/>
  <c r="AV37" i="1"/>
  <c r="AP38" i="1"/>
  <c r="AQ38" i="1"/>
  <c r="AR38" i="1"/>
  <c r="AS38" i="1"/>
  <c r="AT38" i="1"/>
  <c r="AU38" i="1"/>
  <c r="AV38" i="1"/>
  <c r="AP39" i="1"/>
  <c r="AQ39" i="1"/>
  <c r="AR39" i="1"/>
  <c r="AS39" i="1"/>
  <c r="AT39" i="1"/>
  <c r="AU39" i="1"/>
  <c r="AV39" i="1"/>
  <c r="AP40" i="1"/>
  <c r="AQ40" i="1"/>
  <c r="AR40" i="1"/>
  <c r="AS40" i="1"/>
  <c r="AT40" i="1"/>
  <c r="AU40" i="1"/>
  <c r="AV40" i="1"/>
  <c r="AP41" i="1"/>
  <c r="AQ41" i="1"/>
  <c r="AR41" i="1"/>
  <c r="AS41" i="1"/>
  <c r="AT41" i="1"/>
  <c r="AU41" i="1"/>
  <c r="AV41" i="1"/>
  <c r="AP42" i="1"/>
  <c r="AQ42" i="1"/>
  <c r="AR42" i="1"/>
  <c r="AS42" i="1"/>
  <c r="AT42" i="1"/>
  <c r="AU42" i="1"/>
  <c r="AV42" i="1"/>
  <c r="AP43" i="1"/>
  <c r="AQ43" i="1"/>
  <c r="AR43" i="1"/>
  <c r="AS43" i="1"/>
  <c r="AT43" i="1"/>
  <c r="AU43" i="1"/>
  <c r="AV43" i="1"/>
  <c r="AP44" i="1"/>
  <c r="AQ44" i="1"/>
  <c r="AR44" i="1"/>
  <c r="AS44" i="1"/>
  <c r="AT44" i="1"/>
  <c r="AU44" i="1"/>
  <c r="AV44" i="1"/>
  <c r="AP45" i="1"/>
  <c r="AQ45" i="1"/>
  <c r="AR45" i="1"/>
  <c r="AS45" i="1"/>
  <c r="AT45" i="1"/>
  <c r="AU45" i="1"/>
  <c r="AV45" i="1"/>
  <c r="AP46" i="1"/>
  <c r="AQ46" i="1"/>
  <c r="AR46" i="1"/>
  <c r="AS46" i="1"/>
  <c r="AT46" i="1"/>
  <c r="AU46" i="1"/>
  <c r="AV46" i="1"/>
  <c r="AP47" i="1"/>
  <c r="AQ47" i="1"/>
  <c r="AR47" i="1"/>
  <c r="AS47" i="1"/>
  <c r="AT47" i="1"/>
  <c r="AU47" i="1"/>
  <c r="AV47" i="1"/>
  <c r="AP48" i="1"/>
  <c r="AQ48" i="1"/>
  <c r="AR48" i="1"/>
  <c r="AS48" i="1"/>
  <c r="AT48" i="1"/>
  <c r="AU48" i="1"/>
  <c r="AV48" i="1"/>
  <c r="AP49" i="1"/>
  <c r="AQ49" i="1"/>
  <c r="AR49" i="1"/>
  <c r="AS49" i="1"/>
  <c r="AT49" i="1"/>
  <c r="AU49" i="1"/>
  <c r="AV49" i="1"/>
  <c r="AP50" i="1"/>
  <c r="AQ50" i="1"/>
  <c r="AR50" i="1"/>
  <c r="AS50" i="1"/>
  <c r="AT50" i="1"/>
  <c r="AU50" i="1"/>
  <c r="AV50" i="1"/>
  <c r="AP51" i="1"/>
  <c r="AQ51" i="1"/>
  <c r="AR51" i="1"/>
  <c r="AS51" i="1"/>
  <c r="AT51" i="1"/>
  <c r="AU51" i="1"/>
  <c r="AV51" i="1"/>
  <c r="AP52" i="1"/>
  <c r="AQ52" i="1"/>
  <c r="AR52" i="1"/>
  <c r="AS52" i="1"/>
  <c r="AT52" i="1"/>
  <c r="AU52" i="1"/>
  <c r="AV52" i="1"/>
  <c r="AP53" i="1"/>
  <c r="AQ53" i="1"/>
  <c r="AR53" i="1"/>
  <c r="AS53" i="1"/>
  <c r="AT53" i="1"/>
  <c r="AU53" i="1"/>
  <c r="AV53" i="1"/>
  <c r="AP54" i="1"/>
  <c r="AQ54" i="1"/>
  <c r="AR54" i="1"/>
  <c r="AS54" i="1"/>
  <c r="AT54" i="1"/>
  <c r="AU54" i="1"/>
  <c r="AV54" i="1"/>
  <c r="AP55" i="1"/>
  <c r="AQ55" i="1"/>
  <c r="AR55" i="1"/>
  <c r="AS55" i="1"/>
  <c r="AT55" i="1"/>
  <c r="AU55" i="1"/>
  <c r="AV55" i="1"/>
  <c r="AP56" i="1"/>
  <c r="AQ56" i="1"/>
  <c r="AR56" i="1"/>
  <c r="AS56" i="1"/>
  <c r="AT56" i="1"/>
  <c r="AU56" i="1"/>
  <c r="AV56" i="1"/>
  <c r="AP57" i="1"/>
  <c r="AQ57" i="1"/>
  <c r="AR57" i="1"/>
  <c r="AS57" i="1"/>
  <c r="AT57" i="1"/>
  <c r="AU57" i="1"/>
  <c r="AV57" i="1"/>
  <c r="AP58" i="1"/>
  <c r="AQ58" i="1"/>
  <c r="AR58" i="1"/>
  <c r="AS58" i="1"/>
  <c r="AT58" i="1"/>
  <c r="AU58" i="1"/>
  <c r="AV58" i="1"/>
  <c r="AP59" i="1"/>
  <c r="AQ59" i="1"/>
  <c r="AR59" i="1"/>
  <c r="AS59" i="1"/>
  <c r="AT59" i="1"/>
  <c r="AU59" i="1"/>
  <c r="AV59" i="1"/>
  <c r="AP60" i="1"/>
  <c r="AQ60" i="1"/>
  <c r="AR60" i="1"/>
  <c r="AS60" i="1"/>
  <c r="AT60" i="1"/>
  <c r="AU60" i="1"/>
  <c r="AV60" i="1"/>
  <c r="AP61" i="1"/>
  <c r="AQ61" i="1"/>
  <c r="AR61" i="1"/>
  <c r="AS61" i="1"/>
  <c r="AT61" i="1"/>
  <c r="AU61" i="1"/>
  <c r="AV61" i="1"/>
  <c r="AP62" i="1"/>
  <c r="AQ62" i="1"/>
  <c r="AR62" i="1"/>
  <c r="AS62" i="1"/>
  <c r="AT62" i="1"/>
  <c r="AU62" i="1"/>
  <c r="AV62" i="1"/>
  <c r="AP63" i="1"/>
  <c r="AQ63" i="1"/>
  <c r="AR63" i="1"/>
  <c r="AS63" i="1"/>
  <c r="AT63" i="1"/>
  <c r="AU63" i="1"/>
  <c r="AV63" i="1"/>
  <c r="AP64" i="1"/>
  <c r="AQ64" i="1"/>
  <c r="AR64" i="1"/>
  <c r="AS64" i="1"/>
  <c r="AT64" i="1"/>
  <c r="AU64" i="1"/>
  <c r="AV64" i="1"/>
  <c r="AP65" i="1"/>
  <c r="AQ65" i="1"/>
  <c r="AR65" i="1"/>
  <c r="AS65" i="1"/>
  <c r="AT65" i="1"/>
  <c r="AU65" i="1"/>
  <c r="AV65" i="1"/>
  <c r="AP66" i="1"/>
  <c r="AQ66" i="1"/>
  <c r="AR66" i="1"/>
  <c r="AS66" i="1"/>
  <c r="AT66" i="1"/>
  <c r="AU66" i="1"/>
  <c r="AV66" i="1"/>
  <c r="AP67" i="1"/>
  <c r="AQ67" i="1"/>
  <c r="AR67" i="1"/>
  <c r="AS67" i="1"/>
  <c r="AT67" i="1"/>
  <c r="AU67" i="1"/>
  <c r="AV67" i="1"/>
  <c r="AP68" i="1"/>
  <c r="AQ68" i="1"/>
  <c r="AR68" i="1"/>
  <c r="AS68" i="1"/>
  <c r="AT68" i="1"/>
  <c r="AU68" i="1"/>
  <c r="AV68" i="1"/>
  <c r="AP69" i="1"/>
  <c r="AQ69" i="1"/>
  <c r="AR69" i="1"/>
  <c r="AS69" i="1"/>
  <c r="AT69" i="1"/>
  <c r="AU69" i="1"/>
  <c r="AV69" i="1"/>
  <c r="AP70" i="1"/>
  <c r="AQ70" i="1"/>
  <c r="AR70" i="1"/>
  <c r="AS70" i="1"/>
  <c r="AT70" i="1"/>
  <c r="AU70" i="1"/>
  <c r="AV70" i="1"/>
  <c r="AP71" i="1"/>
  <c r="AQ71" i="1"/>
  <c r="AR71" i="1"/>
  <c r="AS71" i="1"/>
  <c r="AT71" i="1"/>
  <c r="AU71" i="1"/>
  <c r="AV71" i="1"/>
  <c r="AP72" i="1"/>
  <c r="AQ72" i="1"/>
  <c r="AR72" i="1"/>
  <c r="AS72" i="1"/>
  <c r="AT72" i="1"/>
  <c r="AU72" i="1"/>
  <c r="AV72" i="1"/>
  <c r="AP73" i="1"/>
  <c r="AQ73" i="1"/>
  <c r="AR73" i="1"/>
  <c r="AS73" i="1"/>
  <c r="AT73" i="1"/>
  <c r="AU73" i="1"/>
  <c r="AV73" i="1"/>
  <c r="AP74" i="1"/>
  <c r="AQ74" i="1"/>
  <c r="AR74" i="1"/>
  <c r="AS74" i="1"/>
  <c r="AT74" i="1"/>
  <c r="AU74" i="1"/>
  <c r="AV74" i="1"/>
  <c r="AP75" i="1"/>
  <c r="AQ75" i="1"/>
  <c r="AR75" i="1"/>
  <c r="AS75" i="1"/>
  <c r="AT75" i="1"/>
  <c r="AU75" i="1"/>
  <c r="AV75" i="1"/>
  <c r="AP76" i="1"/>
  <c r="AQ76" i="1"/>
  <c r="AR76" i="1"/>
  <c r="AS76" i="1"/>
  <c r="AT76" i="1"/>
  <c r="AU76" i="1"/>
  <c r="AV76" i="1"/>
  <c r="AP77" i="1"/>
  <c r="AQ77" i="1"/>
  <c r="AR77" i="1"/>
  <c r="AS77" i="1"/>
  <c r="AT77" i="1"/>
  <c r="AU77" i="1"/>
  <c r="AV77" i="1"/>
  <c r="AP78" i="1"/>
  <c r="AQ78" i="1"/>
  <c r="AR78" i="1"/>
  <c r="AS78" i="1"/>
  <c r="AT78" i="1"/>
  <c r="AU78" i="1"/>
  <c r="AV78" i="1"/>
  <c r="AP79" i="1"/>
  <c r="AQ79" i="1"/>
  <c r="AR79" i="1"/>
  <c r="AS79" i="1"/>
  <c r="AT79" i="1"/>
  <c r="AU79" i="1"/>
  <c r="AV79" i="1"/>
  <c r="AP80" i="1"/>
  <c r="AQ80" i="1"/>
  <c r="AR80" i="1"/>
  <c r="AS80" i="1"/>
  <c r="AT80" i="1"/>
  <c r="AU80" i="1"/>
  <c r="AV80" i="1"/>
  <c r="AP81" i="1"/>
  <c r="AQ81" i="1"/>
  <c r="AR81" i="1"/>
  <c r="AS81" i="1"/>
  <c r="AT81" i="1"/>
  <c r="AU81" i="1"/>
  <c r="AV81" i="1"/>
  <c r="AP82" i="1"/>
  <c r="AQ82" i="1"/>
  <c r="AR82" i="1"/>
  <c r="AS82" i="1"/>
  <c r="AT82" i="1"/>
  <c r="AU82" i="1"/>
  <c r="AV82" i="1"/>
  <c r="AP83" i="1"/>
  <c r="AQ83" i="1"/>
  <c r="AR83" i="1"/>
  <c r="AS83" i="1"/>
  <c r="AT83" i="1"/>
  <c r="AU83" i="1"/>
  <c r="AV83" i="1"/>
  <c r="AP84" i="1"/>
  <c r="AQ84" i="1"/>
  <c r="AR84" i="1"/>
  <c r="AS84" i="1"/>
  <c r="AT84" i="1"/>
  <c r="AU84" i="1"/>
  <c r="AV84" i="1"/>
  <c r="AP85" i="1"/>
  <c r="AQ85" i="1"/>
  <c r="AR85" i="1"/>
  <c r="AS85" i="1"/>
  <c r="AT85" i="1"/>
  <c r="AU85" i="1"/>
  <c r="AV85" i="1"/>
  <c r="AP86" i="1"/>
  <c r="AQ86" i="1"/>
  <c r="AR86" i="1"/>
  <c r="AS86" i="1"/>
  <c r="AT86" i="1"/>
  <c r="AU86" i="1"/>
  <c r="AV86" i="1"/>
  <c r="AQ10" i="1"/>
  <c r="AR10" i="1"/>
  <c r="AS10" i="1"/>
  <c r="AT10" i="1"/>
  <c r="AU10" i="1"/>
  <c r="AV10" i="1"/>
  <c r="AP10" i="1"/>
  <c r="BA17" i="1"/>
  <c r="BB17" i="1"/>
  <c r="BC17" i="1"/>
  <c r="BA18" i="1"/>
  <c r="BB18" i="1"/>
  <c r="BC18" i="1"/>
  <c r="BA19" i="1"/>
  <c r="BB19" i="1"/>
  <c r="BC19" i="1"/>
  <c r="BA20" i="1"/>
  <c r="BB20" i="1"/>
  <c r="BC20" i="1"/>
  <c r="BA21" i="1"/>
  <c r="BB21" i="1"/>
  <c r="BC21" i="1"/>
  <c r="BA22" i="1"/>
  <c r="BB22" i="1"/>
  <c r="BC22" i="1"/>
  <c r="BA23" i="1"/>
  <c r="BB23" i="1"/>
  <c r="BC23" i="1"/>
  <c r="BA24" i="1"/>
  <c r="BB24" i="1"/>
  <c r="BC24" i="1"/>
  <c r="BA25" i="1"/>
  <c r="BB25" i="1"/>
  <c r="BC25" i="1"/>
  <c r="BA26" i="1"/>
  <c r="BB26" i="1"/>
  <c r="BC26" i="1"/>
  <c r="BA27" i="1"/>
  <c r="BB27" i="1"/>
  <c r="BC27" i="1"/>
  <c r="BA28" i="1"/>
  <c r="BB28" i="1"/>
  <c r="BC28" i="1"/>
  <c r="BA29" i="1"/>
  <c r="BB29" i="1"/>
  <c r="BC29" i="1"/>
  <c r="BA30" i="1"/>
  <c r="BB30" i="1"/>
  <c r="BC30" i="1"/>
  <c r="BA31" i="1"/>
  <c r="BB31" i="1"/>
  <c r="BC31" i="1"/>
  <c r="BA32" i="1"/>
  <c r="BB32" i="1"/>
  <c r="BC32" i="1"/>
  <c r="BA33" i="1"/>
  <c r="BB33" i="1"/>
  <c r="BC33" i="1"/>
  <c r="BA34" i="1"/>
  <c r="BB34" i="1"/>
  <c r="BC34" i="1"/>
  <c r="BA35" i="1"/>
  <c r="BB35" i="1"/>
  <c r="BC35" i="1"/>
  <c r="BA36" i="1"/>
  <c r="BB36" i="1"/>
  <c r="BC36" i="1"/>
  <c r="BA37" i="1"/>
  <c r="BB37" i="1"/>
  <c r="BC37" i="1"/>
  <c r="BA38" i="1"/>
  <c r="BB38" i="1"/>
  <c r="BC38" i="1"/>
  <c r="BA39" i="1"/>
  <c r="BB39" i="1"/>
  <c r="BC39" i="1"/>
  <c r="BA40" i="1"/>
  <c r="BB40" i="1"/>
  <c r="BC40" i="1"/>
  <c r="BA41" i="1"/>
  <c r="BB41" i="1"/>
  <c r="BC41" i="1"/>
  <c r="BA42" i="1"/>
  <c r="BB42" i="1"/>
  <c r="BC42" i="1"/>
  <c r="BA43" i="1"/>
  <c r="BB43" i="1"/>
  <c r="BC43" i="1"/>
  <c r="BA44" i="1"/>
  <c r="BB44" i="1"/>
  <c r="BC44" i="1"/>
  <c r="BA45" i="1"/>
  <c r="BB45" i="1"/>
  <c r="BC45" i="1"/>
  <c r="BA46" i="1"/>
  <c r="BB46" i="1"/>
  <c r="BC46" i="1"/>
  <c r="BA47" i="1"/>
  <c r="BB47" i="1"/>
  <c r="BC47" i="1"/>
  <c r="BA48" i="1"/>
  <c r="BB48" i="1"/>
  <c r="BC48" i="1"/>
  <c r="BA49" i="1"/>
  <c r="BB49" i="1"/>
  <c r="BC49" i="1"/>
  <c r="BA50" i="1"/>
  <c r="BB50" i="1"/>
  <c r="BC50" i="1"/>
  <c r="BA51" i="1"/>
  <c r="BB51" i="1"/>
  <c r="BC51" i="1"/>
  <c r="BA52" i="1"/>
  <c r="BB52" i="1"/>
  <c r="BC52" i="1"/>
  <c r="BA53" i="1"/>
  <c r="BB53" i="1"/>
  <c r="BC53" i="1"/>
  <c r="BA54" i="1"/>
  <c r="BB54" i="1"/>
  <c r="BC54" i="1"/>
  <c r="BA55" i="1"/>
  <c r="BB55" i="1"/>
  <c r="BC55" i="1"/>
  <c r="BA56" i="1"/>
  <c r="BB56" i="1"/>
  <c r="BC56" i="1"/>
  <c r="BA57" i="1"/>
  <c r="BB57" i="1"/>
  <c r="BC57" i="1"/>
  <c r="BA58" i="1"/>
  <c r="BB58" i="1"/>
  <c r="BC58" i="1"/>
  <c r="BA59" i="1"/>
  <c r="BB59" i="1"/>
  <c r="BC59" i="1"/>
  <c r="BA60" i="1"/>
  <c r="BB60" i="1"/>
  <c r="BC60" i="1"/>
  <c r="BA61" i="1"/>
  <c r="BB61" i="1"/>
  <c r="BC61" i="1"/>
  <c r="BA62" i="1"/>
  <c r="BB62" i="1"/>
  <c r="BC62" i="1"/>
  <c r="BA63" i="1"/>
  <c r="BB63" i="1"/>
  <c r="BC63" i="1"/>
  <c r="BA64" i="1"/>
  <c r="BB64" i="1"/>
  <c r="BC64" i="1"/>
  <c r="BA65" i="1"/>
  <c r="BB65" i="1"/>
  <c r="BC65" i="1"/>
  <c r="BA66" i="1"/>
  <c r="BB66" i="1"/>
  <c r="BC66" i="1"/>
  <c r="BA67" i="1"/>
  <c r="BB67" i="1"/>
  <c r="BC67" i="1"/>
  <c r="BA68" i="1"/>
  <c r="BB68" i="1"/>
  <c r="BC68" i="1"/>
  <c r="BA69" i="1"/>
  <c r="BB69" i="1"/>
  <c r="BC69" i="1"/>
  <c r="BA70" i="1"/>
  <c r="BB70" i="1"/>
  <c r="BC70" i="1"/>
  <c r="BA71" i="1"/>
  <c r="BB71" i="1"/>
  <c r="BC71" i="1"/>
  <c r="BA72" i="1"/>
  <c r="BB72" i="1"/>
  <c r="BC72" i="1"/>
  <c r="BA73" i="1"/>
  <c r="BB73" i="1"/>
  <c r="BC73" i="1"/>
  <c r="BA74" i="1"/>
  <c r="BB74" i="1"/>
  <c r="BC74" i="1"/>
  <c r="BA75" i="1"/>
  <c r="BB75" i="1"/>
  <c r="BC75" i="1"/>
  <c r="BA76" i="1"/>
  <c r="BB76" i="1"/>
  <c r="BC76" i="1"/>
  <c r="BA77" i="1"/>
  <c r="BB77" i="1"/>
  <c r="BC77" i="1"/>
  <c r="BA78" i="1"/>
  <c r="BB78" i="1"/>
  <c r="BC78" i="1"/>
  <c r="BA79" i="1"/>
  <c r="BB79" i="1"/>
  <c r="BC79" i="1"/>
  <c r="BA80" i="1"/>
  <c r="BB80" i="1"/>
  <c r="BC80" i="1"/>
  <c r="BA81" i="1"/>
  <c r="BB81" i="1"/>
  <c r="BC81" i="1"/>
  <c r="BA82" i="1"/>
  <c r="BB82" i="1"/>
  <c r="BC82" i="1"/>
  <c r="BA83" i="1"/>
  <c r="BB83" i="1"/>
  <c r="BC83" i="1"/>
  <c r="BA84" i="1"/>
  <c r="BB84" i="1"/>
  <c r="BC84" i="1"/>
  <c r="BA85" i="1"/>
  <c r="BB85" i="1"/>
  <c r="BC85" i="1"/>
  <c r="BA86" i="1"/>
  <c r="BB86" i="1"/>
  <c r="BC86" i="1"/>
  <c r="BB16" i="1"/>
  <c r="BC16" i="1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13" i="3"/>
  <c r="CB16" i="1"/>
  <c r="CT87" i="1"/>
  <c r="CS87" i="1"/>
  <c r="CR87" i="1"/>
  <c r="CQ87" i="1"/>
  <c r="CP87" i="1"/>
  <c r="CO87" i="1"/>
  <c r="CN87" i="1"/>
  <c r="CM87" i="1"/>
  <c r="CL87" i="1"/>
  <c r="CK87" i="1"/>
  <c r="CI87" i="1"/>
  <c r="CH87" i="1"/>
  <c r="CG87" i="1"/>
  <c r="CF87" i="1"/>
  <c r="CE87" i="1"/>
  <c r="CD87" i="1"/>
  <c r="CC87" i="1"/>
  <c r="CB87" i="1"/>
  <c r="CT86" i="1"/>
  <c r="CS86" i="1"/>
  <c r="CR86" i="1"/>
  <c r="CQ86" i="1"/>
  <c r="CP86" i="1"/>
  <c r="CO86" i="1"/>
  <c r="CN86" i="1"/>
  <c r="CM86" i="1"/>
  <c r="CL86" i="1"/>
  <c r="CK86" i="1"/>
  <c r="CI86" i="1"/>
  <c r="CH86" i="1"/>
  <c r="CG86" i="1"/>
  <c r="CF86" i="1"/>
  <c r="CE86" i="1"/>
  <c r="CD86" i="1"/>
  <c r="CC86" i="1"/>
  <c r="CB86" i="1"/>
  <c r="CT85" i="1"/>
  <c r="CS85" i="1"/>
  <c r="CR85" i="1"/>
  <c r="CQ85" i="1"/>
  <c r="CP85" i="1"/>
  <c r="CO85" i="1"/>
  <c r="CN85" i="1"/>
  <c r="CM85" i="1"/>
  <c r="CL85" i="1"/>
  <c r="CK85" i="1"/>
  <c r="CI85" i="1"/>
  <c r="CH85" i="1"/>
  <c r="CG85" i="1"/>
  <c r="CF85" i="1"/>
  <c r="CE85" i="1"/>
  <c r="CD85" i="1"/>
  <c r="CC85" i="1"/>
  <c r="CB85" i="1"/>
  <c r="CT84" i="1"/>
  <c r="CS84" i="1"/>
  <c r="CR84" i="1"/>
  <c r="CQ84" i="1"/>
  <c r="CP84" i="1"/>
  <c r="CO84" i="1"/>
  <c r="CN84" i="1"/>
  <c r="CM84" i="1"/>
  <c r="CL84" i="1"/>
  <c r="CK84" i="1"/>
  <c r="CI84" i="1"/>
  <c r="CH84" i="1"/>
  <c r="CG84" i="1"/>
  <c r="CF84" i="1"/>
  <c r="CE84" i="1"/>
  <c r="CD84" i="1"/>
  <c r="CC84" i="1"/>
  <c r="CB84" i="1"/>
  <c r="CT83" i="1"/>
  <c r="CS83" i="1"/>
  <c r="CR83" i="1"/>
  <c r="CQ83" i="1"/>
  <c r="CP83" i="1"/>
  <c r="CO83" i="1"/>
  <c r="CN83" i="1"/>
  <c r="CM83" i="1"/>
  <c r="CL83" i="1"/>
  <c r="CK83" i="1"/>
  <c r="CI83" i="1"/>
  <c r="CH83" i="1"/>
  <c r="CG83" i="1"/>
  <c r="CF83" i="1"/>
  <c r="CE83" i="1"/>
  <c r="CD83" i="1"/>
  <c r="CC83" i="1"/>
  <c r="CB83" i="1"/>
  <c r="CT82" i="1"/>
  <c r="CS82" i="1"/>
  <c r="CR82" i="1"/>
  <c r="CQ82" i="1"/>
  <c r="CP82" i="1"/>
  <c r="CO82" i="1"/>
  <c r="CN82" i="1"/>
  <c r="CM82" i="1"/>
  <c r="CL82" i="1"/>
  <c r="CK82" i="1"/>
  <c r="CI82" i="1"/>
  <c r="CH82" i="1"/>
  <c r="CG82" i="1"/>
  <c r="CF82" i="1"/>
  <c r="CE82" i="1"/>
  <c r="CD82" i="1"/>
  <c r="CC82" i="1"/>
  <c r="CB82" i="1"/>
  <c r="CT81" i="1"/>
  <c r="CS81" i="1"/>
  <c r="CR81" i="1"/>
  <c r="CQ81" i="1"/>
  <c r="CP81" i="1"/>
  <c r="CO81" i="1"/>
  <c r="CN81" i="1"/>
  <c r="CM81" i="1"/>
  <c r="CL81" i="1"/>
  <c r="CK81" i="1"/>
  <c r="CI81" i="1"/>
  <c r="CH81" i="1"/>
  <c r="CG81" i="1"/>
  <c r="CF81" i="1"/>
  <c r="CE81" i="1"/>
  <c r="CD81" i="1"/>
  <c r="CC81" i="1"/>
  <c r="CB81" i="1"/>
  <c r="CT80" i="1"/>
  <c r="CS80" i="1"/>
  <c r="CR80" i="1"/>
  <c r="CQ80" i="1"/>
  <c r="CP80" i="1"/>
  <c r="CO80" i="1"/>
  <c r="CN80" i="1"/>
  <c r="CM80" i="1"/>
  <c r="CL80" i="1"/>
  <c r="CK80" i="1"/>
  <c r="CI80" i="1"/>
  <c r="CH80" i="1"/>
  <c r="CG80" i="1"/>
  <c r="CF80" i="1"/>
  <c r="CE80" i="1"/>
  <c r="CD80" i="1"/>
  <c r="CC80" i="1"/>
  <c r="CB80" i="1"/>
  <c r="CT79" i="1"/>
  <c r="CS79" i="1"/>
  <c r="CR79" i="1"/>
  <c r="CQ79" i="1"/>
  <c r="CP79" i="1"/>
  <c r="CO79" i="1"/>
  <c r="CN79" i="1"/>
  <c r="CM79" i="1"/>
  <c r="CL79" i="1"/>
  <c r="CK79" i="1"/>
  <c r="CI79" i="1"/>
  <c r="CH79" i="1"/>
  <c r="CG79" i="1"/>
  <c r="CF79" i="1"/>
  <c r="CE79" i="1"/>
  <c r="CD79" i="1"/>
  <c r="CC79" i="1"/>
  <c r="CB79" i="1"/>
  <c r="CT78" i="1"/>
  <c r="CS78" i="1"/>
  <c r="CR78" i="1"/>
  <c r="CQ78" i="1"/>
  <c r="CP78" i="1"/>
  <c r="CO78" i="1"/>
  <c r="CN78" i="1"/>
  <c r="CM78" i="1"/>
  <c r="CL78" i="1"/>
  <c r="CK78" i="1"/>
  <c r="CI78" i="1"/>
  <c r="CH78" i="1"/>
  <c r="CG78" i="1"/>
  <c r="CF78" i="1"/>
  <c r="CE78" i="1"/>
  <c r="CD78" i="1"/>
  <c r="CC78" i="1"/>
  <c r="CB78" i="1"/>
  <c r="CT77" i="1"/>
  <c r="CS77" i="1"/>
  <c r="CR77" i="1"/>
  <c r="CQ77" i="1"/>
  <c r="CP77" i="1"/>
  <c r="CO77" i="1"/>
  <c r="CN77" i="1"/>
  <c r="CM77" i="1"/>
  <c r="CL77" i="1"/>
  <c r="CK77" i="1"/>
  <c r="CI77" i="1"/>
  <c r="CH77" i="1"/>
  <c r="CG77" i="1"/>
  <c r="CF77" i="1"/>
  <c r="CE77" i="1"/>
  <c r="CD77" i="1"/>
  <c r="CC77" i="1"/>
  <c r="CB77" i="1"/>
  <c r="CT76" i="1"/>
  <c r="CS76" i="1"/>
  <c r="CR76" i="1"/>
  <c r="CQ76" i="1"/>
  <c r="CP76" i="1"/>
  <c r="CO76" i="1"/>
  <c r="CN76" i="1"/>
  <c r="CM76" i="1"/>
  <c r="CL76" i="1"/>
  <c r="CK76" i="1"/>
  <c r="CI76" i="1"/>
  <c r="CH76" i="1"/>
  <c r="CG76" i="1"/>
  <c r="CF76" i="1"/>
  <c r="CE76" i="1"/>
  <c r="CD76" i="1"/>
  <c r="CC76" i="1"/>
  <c r="CB76" i="1"/>
  <c r="CT75" i="1"/>
  <c r="CS75" i="1"/>
  <c r="CR75" i="1"/>
  <c r="CQ75" i="1"/>
  <c r="CP75" i="1"/>
  <c r="CO75" i="1"/>
  <c r="CN75" i="1"/>
  <c r="CM75" i="1"/>
  <c r="CL75" i="1"/>
  <c r="CK75" i="1"/>
  <c r="CI75" i="1"/>
  <c r="CH75" i="1"/>
  <c r="CG75" i="1"/>
  <c r="CF75" i="1"/>
  <c r="CE75" i="1"/>
  <c r="CD75" i="1"/>
  <c r="CC75" i="1"/>
  <c r="CB75" i="1"/>
  <c r="CT74" i="1"/>
  <c r="CS74" i="1"/>
  <c r="CR74" i="1"/>
  <c r="CQ74" i="1"/>
  <c r="CP74" i="1"/>
  <c r="CO74" i="1"/>
  <c r="CN74" i="1"/>
  <c r="CM74" i="1"/>
  <c r="CL74" i="1"/>
  <c r="CK74" i="1"/>
  <c r="CI74" i="1"/>
  <c r="CH74" i="1"/>
  <c r="CG74" i="1"/>
  <c r="CF74" i="1"/>
  <c r="CE74" i="1"/>
  <c r="CD74" i="1"/>
  <c r="CC74" i="1"/>
  <c r="CB74" i="1"/>
  <c r="CT73" i="1"/>
  <c r="CS73" i="1"/>
  <c r="CR73" i="1"/>
  <c r="CQ73" i="1"/>
  <c r="CP73" i="1"/>
  <c r="CO73" i="1"/>
  <c r="CN73" i="1"/>
  <c r="CM73" i="1"/>
  <c r="CL73" i="1"/>
  <c r="CK73" i="1"/>
  <c r="CI73" i="1"/>
  <c r="CH73" i="1"/>
  <c r="CG73" i="1"/>
  <c r="CF73" i="1"/>
  <c r="CE73" i="1"/>
  <c r="CD73" i="1"/>
  <c r="CC73" i="1"/>
  <c r="CB73" i="1"/>
  <c r="CT72" i="1"/>
  <c r="CS72" i="1"/>
  <c r="CR72" i="1"/>
  <c r="CQ72" i="1"/>
  <c r="CP72" i="1"/>
  <c r="CO72" i="1"/>
  <c r="CN72" i="1"/>
  <c r="CM72" i="1"/>
  <c r="CL72" i="1"/>
  <c r="CK72" i="1"/>
  <c r="CI72" i="1"/>
  <c r="CH72" i="1"/>
  <c r="CG72" i="1"/>
  <c r="CF72" i="1"/>
  <c r="CE72" i="1"/>
  <c r="CD72" i="1"/>
  <c r="CC72" i="1"/>
  <c r="CB72" i="1"/>
  <c r="CT71" i="1"/>
  <c r="CS71" i="1"/>
  <c r="CR71" i="1"/>
  <c r="CQ71" i="1"/>
  <c r="CP71" i="1"/>
  <c r="CO71" i="1"/>
  <c r="CN71" i="1"/>
  <c r="CM71" i="1"/>
  <c r="CL71" i="1"/>
  <c r="CK71" i="1"/>
  <c r="CI71" i="1"/>
  <c r="CH71" i="1"/>
  <c r="CG71" i="1"/>
  <c r="CF71" i="1"/>
  <c r="CE71" i="1"/>
  <c r="CD71" i="1"/>
  <c r="CC71" i="1"/>
  <c r="CB71" i="1"/>
  <c r="CT70" i="1"/>
  <c r="CS70" i="1"/>
  <c r="CR70" i="1"/>
  <c r="CQ70" i="1"/>
  <c r="CP70" i="1"/>
  <c r="CO70" i="1"/>
  <c r="CN70" i="1"/>
  <c r="CM70" i="1"/>
  <c r="CL70" i="1"/>
  <c r="CK70" i="1"/>
  <c r="CI70" i="1"/>
  <c r="CH70" i="1"/>
  <c r="CG70" i="1"/>
  <c r="CF70" i="1"/>
  <c r="CE70" i="1"/>
  <c r="CD70" i="1"/>
  <c r="CC70" i="1"/>
  <c r="CB70" i="1"/>
  <c r="CT69" i="1"/>
  <c r="CS69" i="1"/>
  <c r="CR69" i="1"/>
  <c r="CQ69" i="1"/>
  <c r="CP69" i="1"/>
  <c r="CO69" i="1"/>
  <c r="CN69" i="1"/>
  <c r="CM69" i="1"/>
  <c r="CL69" i="1"/>
  <c r="CK69" i="1"/>
  <c r="CI69" i="1"/>
  <c r="CH69" i="1"/>
  <c r="CG69" i="1"/>
  <c r="CF69" i="1"/>
  <c r="CE69" i="1"/>
  <c r="CD69" i="1"/>
  <c r="CC69" i="1"/>
  <c r="CB69" i="1"/>
  <c r="CT68" i="1"/>
  <c r="CS68" i="1"/>
  <c r="CR68" i="1"/>
  <c r="CQ68" i="1"/>
  <c r="CP68" i="1"/>
  <c r="CO68" i="1"/>
  <c r="CN68" i="1"/>
  <c r="CM68" i="1"/>
  <c r="CL68" i="1"/>
  <c r="CK68" i="1"/>
  <c r="CI68" i="1"/>
  <c r="CH68" i="1"/>
  <c r="CG68" i="1"/>
  <c r="CF68" i="1"/>
  <c r="CE68" i="1"/>
  <c r="CD68" i="1"/>
  <c r="CC68" i="1"/>
  <c r="CB68" i="1"/>
  <c r="CT67" i="1"/>
  <c r="CS67" i="1"/>
  <c r="CR67" i="1"/>
  <c r="CQ67" i="1"/>
  <c r="CP67" i="1"/>
  <c r="CO67" i="1"/>
  <c r="CN67" i="1"/>
  <c r="CM67" i="1"/>
  <c r="CL67" i="1"/>
  <c r="CK67" i="1"/>
  <c r="CI67" i="1"/>
  <c r="CH67" i="1"/>
  <c r="CG67" i="1"/>
  <c r="CF67" i="1"/>
  <c r="CE67" i="1"/>
  <c r="CD67" i="1"/>
  <c r="CC67" i="1"/>
  <c r="CB67" i="1"/>
  <c r="CT66" i="1"/>
  <c r="CS66" i="1"/>
  <c r="CR66" i="1"/>
  <c r="CQ66" i="1"/>
  <c r="CP66" i="1"/>
  <c r="CO66" i="1"/>
  <c r="CN66" i="1"/>
  <c r="CM66" i="1"/>
  <c r="CL66" i="1"/>
  <c r="CK66" i="1"/>
  <c r="CI66" i="1"/>
  <c r="CH66" i="1"/>
  <c r="CG66" i="1"/>
  <c r="CF66" i="1"/>
  <c r="CE66" i="1"/>
  <c r="CD66" i="1"/>
  <c r="CC66" i="1"/>
  <c r="CB66" i="1"/>
  <c r="CT65" i="1"/>
  <c r="CS65" i="1"/>
  <c r="CR65" i="1"/>
  <c r="CQ65" i="1"/>
  <c r="CP65" i="1"/>
  <c r="CO65" i="1"/>
  <c r="CN65" i="1"/>
  <c r="CM65" i="1"/>
  <c r="CL65" i="1"/>
  <c r="CK65" i="1"/>
  <c r="CI65" i="1"/>
  <c r="CH65" i="1"/>
  <c r="CG65" i="1"/>
  <c r="CF65" i="1"/>
  <c r="CE65" i="1"/>
  <c r="CD65" i="1"/>
  <c r="CC65" i="1"/>
  <c r="CB65" i="1"/>
  <c r="CT64" i="1"/>
  <c r="CS64" i="1"/>
  <c r="CR64" i="1"/>
  <c r="CQ64" i="1"/>
  <c r="CP64" i="1"/>
  <c r="CO64" i="1"/>
  <c r="CN64" i="1"/>
  <c r="CM64" i="1"/>
  <c r="CL64" i="1"/>
  <c r="CK64" i="1"/>
  <c r="CI64" i="1"/>
  <c r="CH64" i="1"/>
  <c r="CG64" i="1"/>
  <c r="CF64" i="1"/>
  <c r="CE64" i="1"/>
  <c r="CD64" i="1"/>
  <c r="CC64" i="1"/>
  <c r="CB64" i="1"/>
  <c r="CT63" i="1"/>
  <c r="CS63" i="1"/>
  <c r="CR63" i="1"/>
  <c r="CQ63" i="1"/>
  <c r="CP63" i="1"/>
  <c r="CO63" i="1"/>
  <c r="CN63" i="1"/>
  <c r="CM63" i="1"/>
  <c r="CL63" i="1"/>
  <c r="CK63" i="1"/>
  <c r="CI63" i="1"/>
  <c r="CH63" i="1"/>
  <c r="CG63" i="1"/>
  <c r="CF63" i="1"/>
  <c r="CE63" i="1"/>
  <c r="CD63" i="1"/>
  <c r="CC63" i="1"/>
  <c r="CB63" i="1"/>
  <c r="CT62" i="1"/>
  <c r="CS62" i="1"/>
  <c r="CR62" i="1"/>
  <c r="CQ62" i="1"/>
  <c r="CP62" i="1"/>
  <c r="CO62" i="1"/>
  <c r="CN62" i="1"/>
  <c r="CM62" i="1"/>
  <c r="CL62" i="1"/>
  <c r="CK62" i="1"/>
  <c r="CI62" i="1"/>
  <c r="CH62" i="1"/>
  <c r="CG62" i="1"/>
  <c r="CF62" i="1"/>
  <c r="CE62" i="1"/>
  <c r="CD62" i="1"/>
  <c r="CC62" i="1"/>
  <c r="CB62" i="1"/>
  <c r="CT61" i="1"/>
  <c r="CS61" i="1"/>
  <c r="CR61" i="1"/>
  <c r="CQ61" i="1"/>
  <c r="CP61" i="1"/>
  <c r="CO61" i="1"/>
  <c r="CN61" i="1"/>
  <c r="CM61" i="1"/>
  <c r="CL61" i="1"/>
  <c r="CK61" i="1"/>
  <c r="CI61" i="1"/>
  <c r="CH61" i="1"/>
  <c r="CG61" i="1"/>
  <c r="CF61" i="1"/>
  <c r="CE61" i="1"/>
  <c r="CD61" i="1"/>
  <c r="CC61" i="1"/>
  <c r="CB61" i="1"/>
  <c r="CT60" i="1"/>
  <c r="CS60" i="1"/>
  <c r="CR60" i="1"/>
  <c r="CQ60" i="1"/>
  <c r="CP60" i="1"/>
  <c r="CO60" i="1"/>
  <c r="CN60" i="1"/>
  <c r="CM60" i="1"/>
  <c r="CL60" i="1"/>
  <c r="CK60" i="1"/>
  <c r="CI60" i="1"/>
  <c r="CH60" i="1"/>
  <c r="CG60" i="1"/>
  <c r="CF60" i="1"/>
  <c r="CE60" i="1"/>
  <c r="CD60" i="1"/>
  <c r="CC60" i="1"/>
  <c r="CB60" i="1"/>
  <c r="CT59" i="1"/>
  <c r="CS59" i="1"/>
  <c r="CR59" i="1"/>
  <c r="CQ59" i="1"/>
  <c r="CP59" i="1"/>
  <c r="CO59" i="1"/>
  <c r="CN59" i="1"/>
  <c r="CM59" i="1"/>
  <c r="CL59" i="1"/>
  <c r="CK59" i="1"/>
  <c r="CI59" i="1"/>
  <c r="CH59" i="1"/>
  <c r="CG59" i="1"/>
  <c r="CF59" i="1"/>
  <c r="CE59" i="1"/>
  <c r="CD59" i="1"/>
  <c r="CC59" i="1"/>
  <c r="CB59" i="1"/>
  <c r="CT58" i="1"/>
  <c r="CS58" i="1"/>
  <c r="CR58" i="1"/>
  <c r="CQ58" i="1"/>
  <c r="CP58" i="1"/>
  <c r="CO58" i="1"/>
  <c r="CN58" i="1"/>
  <c r="CM58" i="1"/>
  <c r="CL58" i="1"/>
  <c r="CK58" i="1"/>
  <c r="CI58" i="1"/>
  <c r="CH58" i="1"/>
  <c r="CG58" i="1"/>
  <c r="CF58" i="1"/>
  <c r="CE58" i="1"/>
  <c r="CD58" i="1"/>
  <c r="CC58" i="1"/>
  <c r="CB58" i="1"/>
  <c r="CT57" i="1"/>
  <c r="CS57" i="1"/>
  <c r="CR57" i="1"/>
  <c r="CQ57" i="1"/>
  <c r="CP57" i="1"/>
  <c r="CO57" i="1"/>
  <c r="CN57" i="1"/>
  <c r="CM57" i="1"/>
  <c r="CL57" i="1"/>
  <c r="CK57" i="1"/>
  <c r="CI57" i="1"/>
  <c r="CH57" i="1"/>
  <c r="CG57" i="1"/>
  <c r="CF57" i="1"/>
  <c r="CE57" i="1"/>
  <c r="CD57" i="1"/>
  <c r="CC57" i="1"/>
  <c r="CB57" i="1"/>
  <c r="CT56" i="1"/>
  <c r="CS56" i="1"/>
  <c r="CR56" i="1"/>
  <c r="CQ56" i="1"/>
  <c r="CP56" i="1"/>
  <c r="CO56" i="1"/>
  <c r="CN56" i="1"/>
  <c r="CM56" i="1"/>
  <c r="CL56" i="1"/>
  <c r="CK56" i="1"/>
  <c r="CI56" i="1"/>
  <c r="CH56" i="1"/>
  <c r="CG56" i="1"/>
  <c r="CF56" i="1"/>
  <c r="CE56" i="1"/>
  <c r="CD56" i="1"/>
  <c r="CC56" i="1"/>
  <c r="CB56" i="1"/>
  <c r="CT55" i="1"/>
  <c r="CS55" i="1"/>
  <c r="CR55" i="1"/>
  <c r="CQ55" i="1"/>
  <c r="CP55" i="1"/>
  <c r="CO55" i="1"/>
  <c r="CN55" i="1"/>
  <c r="CM55" i="1"/>
  <c r="CL55" i="1"/>
  <c r="CK55" i="1"/>
  <c r="CI55" i="1"/>
  <c r="CH55" i="1"/>
  <c r="CG55" i="1"/>
  <c r="CF55" i="1"/>
  <c r="CE55" i="1"/>
  <c r="CD55" i="1"/>
  <c r="CC55" i="1"/>
  <c r="CB55" i="1"/>
  <c r="CT54" i="1"/>
  <c r="CS54" i="1"/>
  <c r="CR54" i="1"/>
  <c r="CQ54" i="1"/>
  <c r="CP54" i="1"/>
  <c r="CO54" i="1"/>
  <c r="CN54" i="1"/>
  <c r="CM54" i="1"/>
  <c r="CL54" i="1"/>
  <c r="CK54" i="1"/>
  <c r="CI54" i="1"/>
  <c r="CH54" i="1"/>
  <c r="CG54" i="1"/>
  <c r="CF54" i="1"/>
  <c r="CE54" i="1"/>
  <c r="CD54" i="1"/>
  <c r="CC54" i="1"/>
  <c r="CB54" i="1"/>
  <c r="CT53" i="1"/>
  <c r="CS53" i="1"/>
  <c r="CR53" i="1"/>
  <c r="CQ53" i="1"/>
  <c r="CP53" i="1"/>
  <c r="CO53" i="1"/>
  <c r="CN53" i="1"/>
  <c r="CM53" i="1"/>
  <c r="CL53" i="1"/>
  <c r="CK53" i="1"/>
  <c r="CI53" i="1"/>
  <c r="CH53" i="1"/>
  <c r="CG53" i="1"/>
  <c r="CF53" i="1"/>
  <c r="CE53" i="1"/>
  <c r="CD53" i="1"/>
  <c r="CC53" i="1"/>
  <c r="CB53" i="1"/>
  <c r="CT52" i="1"/>
  <c r="CS52" i="1"/>
  <c r="CR52" i="1"/>
  <c r="CQ52" i="1"/>
  <c r="CP52" i="1"/>
  <c r="CO52" i="1"/>
  <c r="CN52" i="1"/>
  <c r="CM52" i="1"/>
  <c r="CL52" i="1"/>
  <c r="CK52" i="1"/>
  <c r="CI52" i="1"/>
  <c r="CH52" i="1"/>
  <c r="CG52" i="1"/>
  <c r="CF52" i="1"/>
  <c r="CE52" i="1"/>
  <c r="CD52" i="1"/>
  <c r="CC52" i="1"/>
  <c r="CB52" i="1"/>
  <c r="CT51" i="1"/>
  <c r="CS51" i="1"/>
  <c r="CR51" i="1"/>
  <c r="CQ51" i="1"/>
  <c r="CP51" i="1"/>
  <c r="CO51" i="1"/>
  <c r="CN51" i="1"/>
  <c r="CM51" i="1"/>
  <c r="CL51" i="1"/>
  <c r="CK51" i="1"/>
  <c r="CI51" i="1"/>
  <c r="CH51" i="1"/>
  <c r="CG51" i="1"/>
  <c r="CF51" i="1"/>
  <c r="CE51" i="1"/>
  <c r="CD51" i="1"/>
  <c r="CC51" i="1"/>
  <c r="CB51" i="1"/>
  <c r="CT50" i="1"/>
  <c r="CS50" i="1"/>
  <c r="CR50" i="1"/>
  <c r="CQ50" i="1"/>
  <c r="CP50" i="1"/>
  <c r="CO50" i="1"/>
  <c r="CN50" i="1"/>
  <c r="CM50" i="1"/>
  <c r="CL50" i="1"/>
  <c r="CK50" i="1"/>
  <c r="CI50" i="1"/>
  <c r="CH50" i="1"/>
  <c r="CG50" i="1"/>
  <c r="CF50" i="1"/>
  <c r="CE50" i="1"/>
  <c r="CD50" i="1"/>
  <c r="CC50" i="1"/>
  <c r="CB50" i="1"/>
  <c r="CT49" i="1"/>
  <c r="CS49" i="1"/>
  <c r="CR49" i="1"/>
  <c r="CQ49" i="1"/>
  <c r="CP49" i="1"/>
  <c r="CO49" i="1"/>
  <c r="CN49" i="1"/>
  <c r="CM49" i="1"/>
  <c r="CL49" i="1"/>
  <c r="CK49" i="1"/>
  <c r="CI49" i="1"/>
  <c r="CH49" i="1"/>
  <c r="CG49" i="1"/>
  <c r="CF49" i="1"/>
  <c r="CE49" i="1"/>
  <c r="CD49" i="1"/>
  <c r="CC49" i="1"/>
  <c r="CB49" i="1"/>
  <c r="CT48" i="1"/>
  <c r="CS48" i="1"/>
  <c r="CR48" i="1"/>
  <c r="CQ48" i="1"/>
  <c r="CP48" i="1"/>
  <c r="CO48" i="1"/>
  <c r="CN48" i="1"/>
  <c r="CM48" i="1"/>
  <c r="CL48" i="1"/>
  <c r="CK48" i="1"/>
  <c r="CI48" i="1"/>
  <c r="CH48" i="1"/>
  <c r="CG48" i="1"/>
  <c r="CF48" i="1"/>
  <c r="CE48" i="1"/>
  <c r="CD48" i="1"/>
  <c r="CC48" i="1"/>
  <c r="CB48" i="1"/>
  <c r="CT47" i="1"/>
  <c r="CS47" i="1"/>
  <c r="CR47" i="1"/>
  <c r="CQ47" i="1"/>
  <c r="CP47" i="1"/>
  <c r="CO47" i="1"/>
  <c r="CN47" i="1"/>
  <c r="CM47" i="1"/>
  <c r="CL47" i="1"/>
  <c r="CK47" i="1"/>
  <c r="CI47" i="1"/>
  <c r="CH47" i="1"/>
  <c r="CG47" i="1"/>
  <c r="CF47" i="1"/>
  <c r="CE47" i="1"/>
  <c r="CD47" i="1"/>
  <c r="CC47" i="1"/>
  <c r="CB47" i="1"/>
  <c r="CT46" i="1"/>
  <c r="CS46" i="1"/>
  <c r="CR46" i="1"/>
  <c r="CQ46" i="1"/>
  <c r="CP46" i="1"/>
  <c r="CO46" i="1"/>
  <c r="CN46" i="1"/>
  <c r="CM46" i="1"/>
  <c r="CL46" i="1"/>
  <c r="CK46" i="1"/>
  <c r="CI46" i="1"/>
  <c r="CH46" i="1"/>
  <c r="CG46" i="1"/>
  <c r="CF46" i="1"/>
  <c r="CE46" i="1"/>
  <c r="CD46" i="1"/>
  <c r="CC46" i="1"/>
  <c r="CB46" i="1"/>
  <c r="CT45" i="1"/>
  <c r="CS45" i="1"/>
  <c r="CR45" i="1"/>
  <c r="CQ45" i="1"/>
  <c r="CP45" i="1"/>
  <c r="CO45" i="1"/>
  <c r="CN45" i="1"/>
  <c r="CM45" i="1"/>
  <c r="CL45" i="1"/>
  <c r="CK45" i="1"/>
  <c r="CI45" i="1"/>
  <c r="CH45" i="1"/>
  <c r="CG45" i="1"/>
  <c r="CF45" i="1"/>
  <c r="CE45" i="1"/>
  <c r="CD45" i="1"/>
  <c r="CC45" i="1"/>
  <c r="CB45" i="1"/>
  <c r="CT44" i="1"/>
  <c r="CS44" i="1"/>
  <c r="CR44" i="1"/>
  <c r="CQ44" i="1"/>
  <c r="CP44" i="1"/>
  <c r="CO44" i="1"/>
  <c r="CN44" i="1"/>
  <c r="CM44" i="1"/>
  <c r="CL44" i="1"/>
  <c r="CK44" i="1"/>
  <c r="CI44" i="1"/>
  <c r="CH44" i="1"/>
  <c r="CG44" i="1"/>
  <c r="CF44" i="1"/>
  <c r="CE44" i="1"/>
  <c r="CD44" i="1"/>
  <c r="CC44" i="1"/>
  <c r="CB44" i="1"/>
  <c r="CT43" i="1"/>
  <c r="CS43" i="1"/>
  <c r="CR43" i="1"/>
  <c r="CQ43" i="1"/>
  <c r="CP43" i="1"/>
  <c r="CO43" i="1"/>
  <c r="CN43" i="1"/>
  <c r="CM43" i="1"/>
  <c r="CL43" i="1"/>
  <c r="CK43" i="1"/>
  <c r="CI43" i="1"/>
  <c r="CH43" i="1"/>
  <c r="CG43" i="1"/>
  <c r="CF43" i="1"/>
  <c r="CE43" i="1"/>
  <c r="CD43" i="1"/>
  <c r="CC43" i="1"/>
  <c r="CB43" i="1"/>
  <c r="CT42" i="1"/>
  <c r="CS42" i="1"/>
  <c r="CR42" i="1"/>
  <c r="CQ42" i="1"/>
  <c r="CP42" i="1"/>
  <c r="CO42" i="1"/>
  <c r="CN42" i="1"/>
  <c r="CM42" i="1"/>
  <c r="CL42" i="1"/>
  <c r="CK42" i="1"/>
  <c r="CI42" i="1"/>
  <c r="CH42" i="1"/>
  <c r="CG42" i="1"/>
  <c r="CF42" i="1"/>
  <c r="CE42" i="1"/>
  <c r="CD42" i="1"/>
  <c r="CC42" i="1"/>
  <c r="CB42" i="1"/>
  <c r="CT41" i="1"/>
  <c r="CS41" i="1"/>
  <c r="CR41" i="1"/>
  <c r="CQ41" i="1"/>
  <c r="CP41" i="1"/>
  <c r="CO41" i="1"/>
  <c r="CN41" i="1"/>
  <c r="CM41" i="1"/>
  <c r="CL41" i="1"/>
  <c r="CK41" i="1"/>
  <c r="CI41" i="1"/>
  <c r="CH41" i="1"/>
  <c r="CG41" i="1"/>
  <c r="CF41" i="1"/>
  <c r="CE41" i="1"/>
  <c r="CD41" i="1"/>
  <c r="CC41" i="1"/>
  <c r="CB41" i="1"/>
  <c r="CT40" i="1"/>
  <c r="CS40" i="1"/>
  <c r="CR40" i="1"/>
  <c r="CQ40" i="1"/>
  <c r="CP40" i="1"/>
  <c r="CO40" i="1"/>
  <c r="CN40" i="1"/>
  <c r="CM40" i="1"/>
  <c r="CL40" i="1"/>
  <c r="CK40" i="1"/>
  <c r="CI40" i="1"/>
  <c r="CH40" i="1"/>
  <c r="CG40" i="1"/>
  <c r="CF40" i="1"/>
  <c r="CE40" i="1"/>
  <c r="CD40" i="1"/>
  <c r="CC40" i="1"/>
  <c r="CB40" i="1"/>
  <c r="CT39" i="1"/>
  <c r="CS39" i="1"/>
  <c r="CR39" i="1"/>
  <c r="CQ39" i="1"/>
  <c r="CP39" i="1"/>
  <c r="CO39" i="1"/>
  <c r="CN39" i="1"/>
  <c r="CM39" i="1"/>
  <c r="CL39" i="1"/>
  <c r="CK39" i="1"/>
  <c r="CI39" i="1"/>
  <c r="CH39" i="1"/>
  <c r="CG39" i="1"/>
  <c r="CF39" i="1"/>
  <c r="CE39" i="1"/>
  <c r="CD39" i="1"/>
  <c r="CC39" i="1"/>
  <c r="CB39" i="1"/>
  <c r="CT38" i="1"/>
  <c r="CS38" i="1"/>
  <c r="CR38" i="1"/>
  <c r="CQ38" i="1"/>
  <c r="CP38" i="1"/>
  <c r="CO38" i="1"/>
  <c r="CN38" i="1"/>
  <c r="CM38" i="1"/>
  <c r="CL38" i="1"/>
  <c r="CK38" i="1"/>
  <c r="CI38" i="1"/>
  <c r="CH38" i="1"/>
  <c r="CG38" i="1"/>
  <c r="CF38" i="1"/>
  <c r="CE38" i="1"/>
  <c r="CD38" i="1"/>
  <c r="CC38" i="1"/>
  <c r="CB38" i="1"/>
  <c r="CT37" i="1"/>
  <c r="CS37" i="1"/>
  <c r="CR37" i="1"/>
  <c r="CQ37" i="1"/>
  <c r="CP37" i="1"/>
  <c r="CO37" i="1"/>
  <c r="CN37" i="1"/>
  <c r="CM37" i="1"/>
  <c r="CL37" i="1"/>
  <c r="CK37" i="1"/>
  <c r="CI37" i="1"/>
  <c r="CH37" i="1"/>
  <c r="CG37" i="1"/>
  <c r="CF37" i="1"/>
  <c r="CE37" i="1"/>
  <c r="CD37" i="1"/>
  <c r="CC37" i="1"/>
  <c r="CB37" i="1"/>
  <c r="CT36" i="1"/>
  <c r="CS36" i="1"/>
  <c r="CR36" i="1"/>
  <c r="CQ36" i="1"/>
  <c r="CP36" i="1"/>
  <c r="CO36" i="1"/>
  <c r="CN36" i="1"/>
  <c r="CM36" i="1"/>
  <c r="CL36" i="1"/>
  <c r="CK36" i="1"/>
  <c r="CI36" i="1"/>
  <c r="CH36" i="1"/>
  <c r="CG36" i="1"/>
  <c r="CF36" i="1"/>
  <c r="CE36" i="1"/>
  <c r="CD36" i="1"/>
  <c r="CC36" i="1"/>
  <c r="CB36" i="1"/>
  <c r="CT35" i="1"/>
  <c r="CS35" i="1"/>
  <c r="CR35" i="1"/>
  <c r="CQ35" i="1"/>
  <c r="CP35" i="1"/>
  <c r="CO35" i="1"/>
  <c r="CN35" i="1"/>
  <c r="CM35" i="1"/>
  <c r="CL35" i="1"/>
  <c r="CK35" i="1"/>
  <c r="CI35" i="1"/>
  <c r="CH35" i="1"/>
  <c r="CG35" i="1"/>
  <c r="CF35" i="1"/>
  <c r="CE35" i="1"/>
  <c r="CD35" i="1"/>
  <c r="CC35" i="1"/>
  <c r="CB35" i="1"/>
  <c r="CT34" i="1"/>
  <c r="CS34" i="1"/>
  <c r="CR34" i="1"/>
  <c r="CQ34" i="1"/>
  <c r="CP34" i="1"/>
  <c r="CO34" i="1"/>
  <c r="CN34" i="1"/>
  <c r="CM34" i="1"/>
  <c r="CL34" i="1"/>
  <c r="CK34" i="1"/>
  <c r="CI34" i="1"/>
  <c r="CH34" i="1"/>
  <c r="CG34" i="1"/>
  <c r="CF34" i="1"/>
  <c r="CE34" i="1"/>
  <c r="CD34" i="1"/>
  <c r="CC34" i="1"/>
  <c r="CB34" i="1"/>
  <c r="CT33" i="1"/>
  <c r="CS33" i="1"/>
  <c r="CR33" i="1"/>
  <c r="CQ33" i="1"/>
  <c r="CP33" i="1"/>
  <c r="CO33" i="1"/>
  <c r="CN33" i="1"/>
  <c r="CM33" i="1"/>
  <c r="CL33" i="1"/>
  <c r="CK33" i="1"/>
  <c r="CI33" i="1"/>
  <c r="CH33" i="1"/>
  <c r="CG33" i="1"/>
  <c r="CF33" i="1"/>
  <c r="CE33" i="1"/>
  <c r="CD33" i="1"/>
  <c r="CC33" i="1"/>
  <c r="CB33" i="1"/>
  <c r="CT32" i="1"/>
  <c r="CS32" i="1"/>
  <c r="CR32" i="1"/>
  <c r="CQ32" i="1"/>
  <c r="CP32" i="1"/>
  <c r="CO32" i="1"/>
  <c r="CN32" i="1"/>
  <c r="CM32" i="1"/>
  <c r="CL32" i="1"/>
  <c r="CK32" i="1"/>
  <c r="CI32" i="1"/>
  <c r="CH32" i="1"/>
  <c r="CG32" i="1"/>
  <c r="CF32" i="1"/>
  <c r="CE32" i="1"/>
  <c r="CD32" i="1"/>
  <c r="CC32" i="1"/>
  <c r="CB32" i="1"/>
  <c r="CT31" i="1"/>
  <c r="CS31" i="1"/>
  <c r="CR31" i="1"/>
  <c r="CQ31" i="1"/>
  <c r="CP31" i="1"/>
  <c r="CO31" i="1"/>
  <c r="CN31" i="1"/>
  <c r="CM31" i="1"/>
  <c r="CL31" i="1"/>
  <c r="CK31" i="1"/>
  <c r="CI31" i="1"/>
  <c r="CH31" i="1"/>
  <c r="CG31" i="1"/>
  <c r="CF31" i="1"/>
  <c r="CE31" i="1"/>
  <c r="CD31" i="1"/>
  <c r="CC31" i="1"/>
  <c r="CB31" i="1"/>
  <c r="CT30" i="1"/>
  <c r="CS30" i="1"/>
  <c r="CR30" i="1"/>
  <c r="CQ30" i="1"/>
  <c r="CP30" i="1"/>
  <c r="CO30" i="1"/>
  <c r="CN30" i="1"/>
  <c r="CM30" i="1"/>
  <c r="CL30" i="1"/>
  <c r="CK30" i="1"/>
  <c r="CI30" i="1"/>
  <c r="CH30" i="1"/>
  <c r="CG30" i="1"/>
  <c r="CF30" i="1"/>
  <c r="CE30" i="1"/>
  <c r="CD30" i="1"/>
  <c r="CC30" i="1"/>
  <c r="CB30" i="1"/>
  <c r="CT29" i="1"/>
  <c r="CS29" i="1"/>
  <c r="CR29" i="1"/>
  <c r="CQ29" i="1"/>
  <c r="CP29" i="1"/>
  <c r="CO29" i="1"/>
  <c r="CN29" i="1"/>
  <c r="CM29" i="1"/>
  <c r="CL29" i="1"/>
  <c r="CK29" i="1"/>
  <c r="CI29" i="1"/>
  <c r="CH29" i="1"/>
  <c r="CG29" i="1"/>
  <c r="CF29" i="1"/>
  <c r="CE29" i="1"/>
  <c r="CD29" i="1"/>
  <c r="CC29" i="1"/>
  <c r="CB29" i="1"/>
  <c r="CT28" i="1"/>
  <c r="CS28" i="1"/>
  <c r="CR28" i="1"/>
  <c r="CQ28" i="1"/>
  <c r="CP28" i="1"/>
  <c r="CO28" i="1"/>
  <c r="CN28" i="1"/>
  <c r="CM28" i="1"/>
  <c r="CL28" i="1"/>
  <c r="CK28" i="1"/>
  <c r="CI28" i="1"/>
  <c r="CH28" i="1"/>
  <c r="CG28" i="1"/>
  <c r="CF28" i="1"/>
  <c r="CE28" i="1"/>
  <c r="CD28" i="1"/>
  <c r="CC28" i="1"/>
  <c r="CB28" i="1"/>
  <c r="CT27" i="1"/>
  <c r="CS27" i="1"/>
  <c r="CR27" i="1"/>
  <c r="CQ27" i="1"/>
  <c r="CP27" i="1"/>
  <c r="CO27" i="1"/>
  <c r="CN27" i="1"/>
  <c r="CM27" i="1"/>
  <c r="CL27" i="1"/>
  <c r="CK27" i="1"/>
  <c r="CI27" i="1"/>
  <c r="CH27" i="1"/>
  <c r="CG27" i="1"/>
  <c r="CF27" i="1"/>
  <c r="CE27" i="1"/>
  <c r="CD27" i="1"/>
  <c r="CC27" i="1"/>
  <c r="CB27" i="1"/>
  <c r="CT26" i="1"/>
  <c r="CS26" i="1"/>
  <c r="CR26" i="1"/>
  <c r="CQ26" i="1"/>
  <c r="CP26" i="1"/>
  <c r="CO26" i="1"/>
  <c r="CN26" i="1"/>
  <c r="CM26" i="1"/>
  <c r="CL26" i="1"/>
  <c r="CK26" i="1"/>
  <c r="CI26" i="1"/>
  <c r="CH26" i="1"/>
  <c r="CG26" i="1"/>
  <c r="CF26" i="1"/>
  <c r="CE26" i="1"/>
  <c r="CD26" i="1"/>
  <c r="CC26" i="1"/>
  <c r="CB26" i="1"/>
  <c r="CT25" i="1"/>
  <c r="CS25" i="1"/>
  <c r="CR25" i="1"/>
  <c r="CQ25" i="1"/>
  <c r="CP25" i="1"/>
  <c r="CO25" i="1"/>
  <c r="CN25" i="1"/>
  <c r="CM25" i="1"/>
  <c r="CL25" i="1"/>
  <c r="CK25" i="1"/>
  <c r="CI25" i="1"/>
  <c r="CH25" i="1"/>
  <c r="CG25" i="1"/>
  <c r="CF25" i="1"/>
  <c r="CE25" i="1"/>
  <c r="CD25" i="1"/>
  <c r="CC25" i="1"/>
  <c r="CB25" i="1"/>
  <c r="CT24" i="1"/>
  <c r="CS24" i="1"/>
  <c r="CR24" i="1"/>
  <c r="CQ24" i="1"/>
  <c r="CP24" i="1"/>
  <c r="CO24" i="1"/>
  <c r="CN24" i="1"/>
  <c r="CM24" i="1"/>
  <c r="CL24" i="1"/>
  <c r="CK24" i="1"/>
  <c r="CI24" i="1"/>
  <c r="CH24" i="1"/>
  <c r="CG24" i="1"/>
  <c r="CF24" i="1"/>
  <c r="CE24" i="1"/>
  <c r="CD24" i="1"/>
  <c r="CC24" i="1"/>
  <c r="CB24" i="1"/>
  <c r="CT23" i="1"/>
  <c r="CS23" i="1"/>
  <c r="CR23" i="1"/>
  <c r="CQ23" i="1"/>
  <c r="CP23" i="1"/>
  <c r="CO23" i="1"/>
  <c r="CN23" i="1"/>
  <c r="CM23" i="1"/>
  <c r="CL23" i="1"/>
  <c r="CK23" i="1"/>
  <c r="CI23" i="1"/>
  <c r="CH23" i="1"/>
  <c r="CG23" i="1"/>
  <c r="CF23" i="1"/>
  <c r="CE23" i="1"/>
  <c r="CD23" i="1"/>
  <c r="CC23" i="1"/>
  <c r="CB23" i="1"/>
  <c r="CT22" i="1"/>
  <c r="CS22" i="1"/>
  <c r="CR22" i="1"/>
  <c r="CQ22" i="1"/>
  <c r="CP22" i="1"/>
  <c r="CO22" i="1"/>
  <c r="CN22" i="1"/>
  <c r="CM22" i="1"/>
  <c r="CL22" i="1"/>
  <c r="CK22" i="1"/>
  <c r="CI22" i="1"/>
  <c r="CH22" i="1"/>
  <c r="CG22" i="1"/>
  <c r="CF22" i="1"/>
  <c r="CE22" i="1"/>
  <c r="CD22" i="1"/>
  <c r="CC22" i="1"/>
  <c r="CB22" i="1"/>
  <c r="CT21" i="1"/>
  <c r="CS21" i="1"/>
  <c r="CR21" i="1"/>
  <c r="CQ21" i="1"/>
  <c r="CP21" i="1"/>
  <c r="CO21" i="1"/>
  <c r="CN21" i="1"/>
  <c r="CM21" i="1"/>
  <c r="CL21" i="1"/>
  <c r="CK21" i="1"/>
  <c r="CI21" i="1"/>
  <c r="CH21" i="1"/>
  <c r="CG21" i="1"/>
  <c r="CF21" i="1"/>
  <c r="CE21" i="1"/>
  <c r="CD21" i="1"/>
  <c r="CC21" i="1"/>
  <c r="CB21" i="1"/>
  <c r="CT20" i="1"/>
  <c r="CS20" i="1"/>
  <c r="CR20" i="1"/>
  <c r="CQ20" i="1"/>
  <c r="CP20" i="1"/>
  <c r="CO20" i="1"/>
  <c r="CN20" i="1"/>
  <c r="CM20" i="1"/>
  <c r="CL20" i="1"/>
  <c r="CK20" i="1"/>
  <c r="CI20" i="1"/>
  <c r="CH20" i="1"/>
  <c r="CG20" i="1"/>
  <c r="CF20" i="1"/>
  <c r="CE20" i="1"/>
  <c r="CD20" i="1"/>
  <c r="CC20" i="1"/>
  <c r="CB20" i="1"/>
  <c r="CT19" i="1"/>
  <c r="CS19" i="1"/>
  <c r="CR19" i="1"/>
  <c r="CQ19" i="1"/>
  <c r="CP19" i="1"/>
  <c r="CO19" i="1"/>
  <c r="CN19" i="1"/>
  <c r="CM19" i="1"/>
  <c r="CL19" i="1"/>
  <c r="CK19" i="1"/>
  <c r="CI19" i="1"/>
  <c r="CH19" i="1"/>
  <c r="CG19" i="1"/>
  <c r="CF19" i="1"/>
  <c r="CE19" i="1"/>
  <c r="CD19" i="1"/>
  <c r="CC19" i="1"/>
  <c r="CB19" i="1"/>
  <c r="CT18" i="1"/>
  <c r="CS18" i="1"/>
  <c r="CR18" i="1"/>
  <c r="CQ18" i="1"/>
  <c r="CP18" i="1"/>
  <c r="CO18" i="1"/>
  <c r="CN18" i="1"/>
  <c r="CM18" i="1"/>
  <c r="CL18" i="1"/>
  <c r="CK18" i="1"/>
  <c r="CI18" i="1"/>
  <c r="CH18" i="1"/>
  <c r="CG18" i="1"/>
  <c r="CF18" i="1"/>
  <c r="CE18" i="1"/>
  <c r="CD18" i="1"/>
  <c r="CC18" i="1"/>
  <c r="CB18" i="1"/>
  <c r="CT17" i="1"/>
  <c r="CS17" i="1"/>
  <c r="CR17" i="1"/>
  <c r="CQ17" i="1"/>
  <c r="CP17" i="1"/>
  <c r="CO17" i="1"/>
  <c r="CN17" i="1"/>
  <c r="CM17" i="1"/>
  <c r="CL17" i="1"/>
  <c r="CK17" i="1"/>
  <c r="CI17" i="1"/>
  <c r="CH17" i="1"/>
  <c r="CG17" i="1"/>
  <c r="CF17" i="1"/>
  <c r="CE17" i="1"/>
  <c r="CD17" i="1"/>
  <c r="CC17" i="1"/>
  <c r="CB17" i="1"/>
  <c r="CT16" i="1"/>
  <c r="CS16" i="1"/>
  <c r="CR16" i="1"/>
  <c r="CQ16" i="1"/>
  <c r="CP16" i="1"/>
  <c r="CO16" i="1"/>
  <c r="CN16" i="1"/>
  <c r="CM16" i="1"/>
  <c r="CL16" i="1"/>
  <c r="CK16" i="1"/>
  <c r="CI16" i="1"/>
  <c r="CH16" i="1"/>
  <c r="CG16" i="1"/>
  <c r="CF16" i="1"/>
  <c r="CE16" i="1"/>
  <c r="CD16" i="1"/>
  <c r="CC16" i="1"/>
  <c r="Y16" i="1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K17" i="8"/>
  <c r="L17" i="8"/>
  <c r="M17" i="8"/>
  <c r="N17" i="8"/>
  <c r="K18" i="8"/>
  <c r="L18" i="8"/>
  <c r="M18" i="8"/>
  <c r="N18" i="8"/>
  <c r="K19" i="8"/>
  <c r="L19" i="8"/>
  <c r="M19" i="8"/>
  <c r="N19" i="8"/>
  <c r="K20" i="8"/>
  <c r="L20" i="8"/>
  <c r="M20" i="8"/>
  <c r="N20" i="8"/>
  <c r="K21" i="8"/>
  <c r="L21" i="8"/>
  <c r="M21" i="8"/>
  <c r="N21" i="8"/>
  <c r="K22" i="8"/>
  <c r="L22" i="8"/>
  <c r="M22" i="8"/>
  <c r="N22" i="8"/>
  <c r="K23" i="8"/>
  <c r="L23" i="8"/>
  <c r="M23" i="8"/>
  <c r="N23" i="8"/>
  <c r="K24" i="8"/>
  <c r="L24" i="8"/>
  <c r="M24" i="8"/>
  <c r="N24" i="8"/>
  <c r="K25" i="8"/>
  <c r="L25" i="8"/>
  <c r="M25" i="8"/>
  <c r="N25" i="8"/>
  <c r="K26" i="8"/>
  <c r="L26" i="8"/>
  <c r="M26" i="8"/>
  <c r="N26" i="8"/>
  <c r="K27" i="8"/>
  <c r="L27" i="8"/>
  <c r="M27" i="8"/>
  <c r="N27" i="8"/>
  <c r="K28" i="8"/>
  <c r="L28" i="8"/>
  <c r="M28" i="8"/>
  <c r="N28" i="8"/>
  <c r="K29" i="8"/>
  <c r="L29" i="8"/>
  <c r="M29" i="8"/>
  <c r="N29" i="8"/>
  <c r="K30" i="8"/>
  <c r="L30" i="8"/>
  <c r="M30" i="8"/>
  <c r="N30" i="8"/>
  <c r="K31" i="8"/>
  <c r="L31" i="8"/>
  <c r="M31" i="8"/>
  <c r="N31" i="8"/>
  <c r="K32" i="8"/>
  <c r="L32" i="8"/>
  <c r="M32" i="8"/>
  <c r="N32" i="8"/>
  <c r="K33" i="8"/>
  <c r="L33" i="8"/>
  <c r="M33" i="8"/>
  <c r="N33" i="8"/>
  <c r="K34" i="8"/>
  <c r="L34" i="8"/>
  <c r="M34" i="8"/>
  <c r="N34" i="8"/>
  <c r="K35" i="8"/>
  <c r="L35" i="8"/>
  <c r="M35" i="8"/>
  <c r="N35" i="8"/>
  <c r="K36" i="8"/>
  <c r="L36" i="8"/>
  <c r="M36" i="8"/>
  <c r="N36" i="8"/>
  <c r="K37" i="8"/>
  <c r="L37" i="8"/>
  <c r="M37" i="8"/>
  <c r="N37" i="8"/>
  <c r="K38" i="8"/>
  <c r="L38" i="8"/>
  <c r="M38" i="8"/>
  <c r="N38" i="8"/>
  <c r="K39" i="8"/>
  <c r="L39" i="8"/>
  <c r="M39" i="8"/>
  <c r="N39" i="8"/>
  <c r="K40" i="8"/>
  <c r="L40" i="8"/>
  <c r="M40" i="8"/>
  <c r="N40" i="8"/>
  <c r="K41" i="8"/>
  <c r="L41" i="8"/>
  <c r="M41" i="8"/>
  <c r="N41" i="8"/>
  <c r="K42" i="8"/>
  <c r="L42" i="8"/>
  <c r="M42" i="8"/>
  <c r="N42" i="8"/>
  <c r="K43" i="8"/>
  <c r="L43" i="8"/>
  <c r="M43" i="8"/>
  <c r="N43" i="8"/>
  <c r="K44" i="8"/>
  <c r="L44" i="8"/>
  <c r="M44" i="8"/>
  <c r="N44" i="8"/>
  <c r="K45" i="8"/>
  <c r="L45" i="8"/>
  <c r="M45" i="8"/>
  <c r="N45" i="8"/>
  <c r="K46" i="8"/>
  <c r="L46" i="8"/>
  <c r="M46" i="8"/>
  <c r="N46" i="8"/>
  <c r="K47" i="8"/>
  <c r="L47" i="8"/>
  <c r="M47" i="8"/>
  <c r="N47" i="8"/>
  <c r="K48" i="8"/>
  <c r="L48" i="8"/>
  <c r="M48" i="8"/>
  <c r="N48" i="8"/>
  <c r="K49" i="8"/>
  <c r="L49" i="8"/>
  <c r="M49" i="8"/>
  <c r="N49" i="8"/>
  <c r="K50" i="8"/>
  <c r="L50" i="8"/>
  <c r="M50" i="8"/>
  <c r="N50" i="8"/>
  <c r="K51" i="8"/>
  <c r="L51" i="8"/>
  <c r="M51" i="8"/>
  <c r="N51" i="8"/>
  <c r="K52" i="8"/>
  <c r="L52" i="8"/>
  <c r="M52" i="8"/>
  <c r="N52" i="8"/>
  <c r="K53" i="8"/>
  <c r="L53" i="8"/>
  <c r="M53" i="8"/>
  <c r="N53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17" i="8"/>
  <c r="AW17" i="1"/>
  <c r="AX17" i="1"/>
  <c r="AY17" i="1"/>
  <c r="AZ17" i="1"/>
  <c r="AW18" i="1"/>
  <c r="AX18" i="1"/>
  <c r="AY18" i="1"/>
  <c r="AZ18" i="1"/>
  <c r="AW19" i="1"/>
  <c r="AX19" i="1"/>
  <c r="AY19" i="1"/>
  <c r="AZ19" i="1"/>
  <c r="AW20" i="1"/>
  <c r="AX20" i="1"/>
  <c r="AY20" i="1"/>
  <c r="AZ20" i="1"/>
  <c r="AW21" i="1"/>
  <c r="AX21" i="1"/>
  <c r="AY21" i="1"/>
  <c r="AZ21" i="1"/>
  <c r="AW22" i="1"/>
  <c r="AX22" i="1"/>
  <c r="AY22" i="1"/>
  <c r="AZ22" i="1"/>
  <c r="AW23" i="1"/>
  <c r="AX23" i="1"/>
  <c r="AY23" i="1"/>
  <c r="AZ23" i="1"/>
  <c r="AW24" i="1"/>
  <c r="AX24" i="1"/>
  <c r="AY24" i="1"/>
  <c r="AZ24" i="1"/>
  <c r="AW25" i="1"/>
  <c r="AX25" i="1"/>
  <c r="AY25" i="1"/>
  <c r="AZ25" i="1"/>
  <c r="AW26" i="1"/>
  <c r="AX26" i="1"/>
  <c r="AY26" i="1"/>
  <c r="AZ26" i="1"/>
  <c r="AW27" i="1"/>
  <c r="AX27" i="1"/>
  <c r="AY27" i="1"/>
  <c r="AZ27" i="1"/>
  <c r="AW28" i="1"/>
  <c r="AX28" i="1"/>
  <c r="AY28" i="1"/>
  <c r="AZ28" i="1"/>
  <c r="AW29" i="1"/>
  <c r="AX29" i="1"/>
  <c r="AY29" i="1"/>
  <c r="AZ29" i="1"/>
  <c r="AW30" i="1"/>
  <c r="AX30" i="1"/>
  <c r="AY30" i="1"/>
  <c r="AZ30" i="1"/>
  <c r="AW31" i="1"/>
  <c r="AX31" i="1"/>
  <c r="AY31" i="1"/>
  <c r="AZ31" i="1"/>
  <c r="AW32" i="1"/>
  <c r="AX32" i="1"/>
  <c r="AY32" i="1"/>
  <c r="AZ32" i="1"/>
  <c r="AW33" i="1"/>
  <c r="AX33" i="1"/>
  <c r="AY33" i="1"/>
  <c r="AZ33" i="1"/>
  <c r="AW34" i="1"/>
  <c r="AX34" i="1"/>
  <c r="AY34" i="1"/>
  <c r="AZ34" i="1"/>
  <c r="AW35" i="1"/>
  <c r="AX35" i="1"/>
  <c r="AY35" i="1"/>
  <c r="AZ35" i="1"/>
  <c r="AW36" i="1"/>
  <c r="AX36" i="1"/>
  <c r="AY36" i="1"/>
  <c r="AZ36" i="1"/>
  <c r="AW37" i="1"/>
  <c r="AX37" i="1"/>
  <c r="AY37" i="1"/>
  <c r="AZ37" i="1"/>
  <c r="AW38" i="1"/>
  <c r="AX38" i="1"/>
  <c r="AY38" i="1"/>
  <c r="AZ38" i="1"/>
  <c r="AW39" i="1"/>
  <c r="AX39" i="1"/>
  <c r="AY39" i="1"/>
  <c r="AZ39" i="1"/>
  <c r="AW40" i="1"/>
  <c r="AX40" i="1"/>
  <c r="AY40" i="1"/>
  <c r="AZ40" i="1"/>
  <c r="AW41" i="1"/>
  <c r="AX41" i="1"/>
  <c r="AY41" i="1"/>
  <c r="AZ41" i="1"/>
  <c r="AW42" i="1"/>
  <c r="AX42" i="1"/>
  <c r="AY42" i="1"/>
  <c r="AZ42" i="1"/>
  <c r="AW43" i="1"/>
  <c r="AX43" i="1"/>
  <c r="AY43" i="1"/>
  <c r="AZ43" i="1"/>
  <c r="AW44" i="1"/>
  <c r="AX44" i="1"/>
  <c r="AY44" i="1"/>
  <c r="AZ44" i="1"/>
  <c r="AW45" i="1"/>
  <c r="AX45" i="1"/>
  <c r="AY45" i="1"/>
  <c r="AZ45" i="1"/>
  <c r="AW46" i="1"/>
  <c r="AX46" i="1"/>
  <c r="AY46" i="1"/>
  <c r="AZ46" i="1"/>
  <c r="AW47" i="1"/>
  <c r="AX47" i="1"/>
  <c r="AY47" i="1"/>
  <c r="AZ47" i="1"/>
  <c r="AW48" i="1"/>
  <c r="AX48" i="1"/>
  <c r="AY48" i="1"/>
  <c r="AZ48" i="1"/>
  <c r="AW49" i="1"/>
  <c r="AX49" i="1"/>
  <c r="AY49" i="1"/>
  <c r="AZ49" i="1"/>
  <c r="AW50" i="1"/>
  <c r="AX50" i="1"/>
  <c r="AY50" i="1"/>
  <c r="AZ50" i="1"/>
  <c r="AW51" i="1"/>
  <c r="AX51" i="1"/>
  <c r="AY51" i="1"/>
  <c r="AZ51" i="1"/>
  <c r="AW52" i="1"/>
  <c r="AX52" i="1"/>
  <c r="AY52" i="1"/>
  <c r="AZ52" i="1"/>
  <c r="AW53" i="1"/>
  <c r="AX53" i="1"/>
  <c r="AY53" i="1"/>
  <c r="AZ53" i="1"/>
  <c r="AW54" i="1"/>
  <c r="AX54" i="1"/>
  <c r="AY54" i="1"/>
  <c r="AZ54" i="1"/>
  <c r="AW55" i="1"/>
  <c r="AX55" i="1"/>
  <c r="AY55" i="1"/>
  <c r="AZ55" i="1"/>
  <c r="AW56" i="1"/>
  <c r="AX56" i="1"/>
  <c r="AY56" i="1"/>
  <c r="AZ56" i="1"/>
  <c r="AW57" i="1"/>
  <c r="AX57" i="1"/>
  <c r="AY57" i="1"/>
  <c r="AZ57" i="1"/>
  <c r="AW58" i="1"/>
  <c r="AX58" i="1"/>
  <c r="AY58" i="1"/>
  <c r="AZ58" i="1"/>
  <c r="AW59" i="1"/>
  <c r="AX59" i="1"/>
  <c r="AY59" i="1"/>
  <c r="AZ59" i="1"/>
  <c r="AW60" i="1"/>
  <c r="AX60" i="1"/>
  <c r="AY60" i="1"/>
  <c r="AZ60" i="1"/>
  <c r="AW61" i="1"/>
  <c r="AX61" i="1"/>
  <c r="AY61" i="1"/>
  <c r="AZ61" i="1"/>
  <c r="AW62" i="1"/>
  <c r="AX62" i="1"/>
  <c r="AY62" i="1"/>
  <c r="AZ62" i="1"/>
  <c r="AW63" i="1"/>
  <c r="AX63" i="1"/>
  <c r="AY63" i="1"/>
  <c r="AZ63" i="1"/>
  <c r="AW64" i="1"/>
  <c r="AX64" i="1"/>
  <c r="AY64" i="1"/>
  <c r="AZ64" i="1"/>
  <c r="AW65" i="1"/>
  <c r="AX65" i="1"/>
  <c r="AY65" i="1"/>
  <c r="AZ65" i="1"/>
  <c r="AW66" i="1"/>
  <c r="AX66" i="1"/>
  <c r="AY66" i="1"/>
  <c r="AZ66" i="1"/>
  <c r="AW67" i="1"/>
  <c r="AX67" i="1"/>
  <c r="AY67" i="1"/>
  <c r="AZ67" i="1"/>
  <c r="AW68" i="1"/>
  <c r="AX68" i="1"/>
  <c r="AY68" i="1"/>
  <c r="AZ68" i="1"/>
  <c r="AW69" i="1"/>
  <c r="AX69" i="1"/>
  <c r="AY69" i="1"/>
  <c r="AZ69" i="1"/>
  <c r="AW70" i="1"/>
  <c r="AX70" i="1"/>
  <c r="AY70" i="1"/>
  <c r="AZ70" i="1"/>
  <c r="AW71" i="1"/>
  <c r="AX71" i="1"/>
  <c r="AY71" i="1"/>
  <c r="AZ71" i="1"/>
  <c r="AW72" i="1"/>
  <c r="AX72" i="1"/>
  <c r="AY72" i="1"/>
  <c r="AZ72" i="1"/>
  <c r="AW73" i="1"/>
  <c r="AX73" i="1"/>
  <c r="AY73" i="1"/>
  <c r="AZ73" i="1"/>
  <c r="AW74" i="1"/>
  <c r="AX74" i="1"/>
  <c r="AY74" i="1"/>
  <c r="AZ74" i="1"/>
  <c r="AW75" i="1"/>
  <c r="AX75" i="1"/>
  <c r="AY75" i="1"/>
  <c r="AZ75" i="1"/>
  <c r="AW76" i="1"/>
  <c r="AX76" i="1"/>
  <c r="AY76" i="1"/>
  <c r="AZ76" i="1"/>
  <c r="AW77" i="1"/>
  <c r="AX77" i="1"/>
  <c r="AY77" i="1"/>
  <c r="AZ77" i="1"/>
  <c r="AW78" i="1"/>
  <c r="AX78" i="1"/>
  <c r="AY78" i="1"/>
  <c r="AZ78" i="1"/>
  <c r="AW79" i="1"/>
  <c r="AX79" i="1"/>
  <c r="AY79" i="1"/>
  <c r="AZ79" i="1"/>
  <c r="AW80" i="1"/>
  <c r="AX80" i="1"/>
  <c r="AY80" i="1"/>
  <c r="AZ80" i="1"/>
  <c r="AW81" i="1"/>
  <c r="AX81" i="1"/>
  <c r="AY81" i="1"/>
  <c r="AZ81" i="1"/>
  <c r="AW82" i="1"/>
  <c r="AX82" i="1"/>
  <c r="AY82" i="1"/>
  <c r="AZ82" i="1"/>
  <c r="AW83" i="1"/>
  <c r="AX83" i="1"/>
  <c r="AY83" i="1"/>
  <c r="AZ83" i="1"/>
  <c r="AW84" i="1"/>
  <c r="AX84" i="1"/>
  <c r="AY84" i="1"/>
  <c r="AZ84" i="1"/>
  <c r="AW85" i="1"/>
  <c r="AX85" i="1"/>
  <c r="AY85" i="1"/>
  <c r="AZ85" i="1"/>
  <c r="AW86" i="1"/>
  <c r="AX86" i="1"/>
  <c r="AY86" i="1"/>
  <c r="AZ86" i="1"/>
  <c r="AX16" i="1"/>
  <c r="AY16" i="1"/>
  <c r="AZ16" i="1"/>
  <c r="BA16" i="1"/>
  <c r="AF16" i="1"/>
  <c r="AW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G16" i="1"/>
  <c r="AB16" i="1"/>
  <c r="AA87" i="1"/>
  <c r="AB87" i="1"/>
  <c r="AA88" i="1"/>
  <c r="AB88" i="1"/>
  <c r="Y44" i="1"/>
  <c r="Z44" i="1"/>
  <c r="AA44" i="1"/>
  <c r="AB44" i="1"/>
  <c r="Y45" i="1"/>
  <c r="Z45" i="1"/>
  <c r="AA45" i="1"/>
  <c r="AB45" i="1"/>
  <c r="Y46" i="1"/>
  <c r="Z46" i="1"/>
  <c r="AA46" i="1"/>
  <c r="AB46" i="1"/>
  <c r="Y47" i="1"/>
  <c r="Z47" i="1"/>
  <c r="AA47" i="1"/>
  <c r="AB47" i="1"/>
  <c r="Y48" i="1"/>
  <c r="Z48" i="1"/>
  <c r="AA48" i="1"/>
  <c r="AB48" i="1"/>
  <c r="Y49" i="1"/>
  <c r="Z49" i="1"/>
  <c r="AA49" i="1"/>
  <c r="AB49" i="1"/>
  <c r="Y50" i="1"/>
  <c r="Z50" i="1"/>
  <c r="AA50" i="1"/>
  <c r="AB50" i="1"/>
  <c r="Y51" i="1"/>
  <c r="Z51" i="1"/>
  <c r="AA51" i="1"/>
  <c r="AB51" i="1"/>
  <c r="Y52" i="1"/>
  <c r="Z52" i="1"/>
  <c r="AA52" i="1"/>
  <c r="AB52" i="1"/>
  <c r="Y53" i="1"/>
  <c r="Z53" i="1"/>
  <c r="AA53" i="1"/>
  <c r="AB53" i="1"/>
  <c r="Y54" i="1"/>
  <c r="Z54" i="1"/>
  <c r="AA54" i="1"/>
  <c r="AB54" i="1"/>
  <c r="Y55" i="1"/>
  <c r="Z55" i="1"/>
  <c r="AA55" i="1"/>
  <c r="AB55" i="1"/>
  <c r="Z56" i="1"/>
  <c r="AA56" i="1"/>
  <c r="AB56" i="1"/>
  <c r="Y57" i="1"/>
  <c r="Z57" i="1"/>
  <c r="AA57" i="1"/>
  <c r="AB57" i="1"/>
  <c r="Y58" i="1"/>
  <c r="Z58" i="1"/>
  <c r="AA58" i="1"/>
  <c r="AB58" i="1"/>
  <c r="Y59" i="1"/>
  <c r="Z59" i="1"/>
  <c r="AA59" i="1"/>
  <c r="AB59" i="1"/>
  <c r="Y60" i="1"/>
  <c r="Z60" i="1"/>
  <c r="AA60" i="1"/>
  <c r="AB60" i="1"/>
  <c r="Y61" i="1"/>
  <c r="Z61" i="1"/>
  <c r="AA61" i="1"/>
  <c r="AB61" i="1"/>
  <c r="Y62" i="1"/>
  <c r="Z62" i="1"/>
  <c r="AA62" i="1"/>
  <c r="AB62" i="1"/>
  <c r="Y63" i="1"/>
  <c r="Z63" i="1"/>
  <c r="AA63" i="1"/>
  <c r="AB63" i="1"/>
  <c r="Y64" i="1"/>
  <c r="Z64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Y28" i="1"/>
  <c r="Z28" i="1"/>
  <c r="AA28" i="1"/>
  <c r="AB28" i="1"/>
  <c r="Y29" i="1"/>
  <c r="Z29" i="1"/>
  <c r="AA29" i="1"/>
  <c r="AB29" i="1"/>
  <c r="Y30" i="1"/>
  <c r="Z30" i="1"/>
  <c r="AA30" i="1"/>
  <c r="AB30" i="1"/>
  <c r="Y31" i="1"/>
  <c r="Z31" i="1"/>
  <c r="AA31" i="1"/>
  <c r="AB31" i="1"/>
  <c r="Y32" i="1"/>
  <c r="Z32" i="1"/>
  <c r="AA32" i="1"/>
  <c r="AB32" i="1"/>
  <c r="Y33" i="1"/>
  <c r="Z33" i="1"/>
  <c r="AA33" i="1"/>
  <c r="AB33" i="1"/>
  <c r="Y34" i="1"/>
  <c r="Z34" i="1"/>
  <c r="AA34" i="1"/>
  <c r="AB34" i="1"/>
  <c r="Y35" i="1"/>
  <c r="Z35" i="1"/>
  <c r="AA35" i="1"/>
  <c r="AB35" i="1"/>
  <c r="Y36" i="1"/>
  <c r="Z36" i="1"/>
  <c r="AA36" i="1"/>
  <c r="AB36" i="1"/>
  <c r="Y37" i="1"/>
  <c r="Z37" i="1"/>
  <c r="AA37" i="1"/>
  <c r="AB37" i="1"/>
  <c r="Y38" i="1"/>
  <c r="Z38" i="1"/>
  <c r="AA38" i="1"/>
  <c r="AB38" i="1"/>
  <c r="Y39" i="1"/>
  <c r="Z39" i="1"/>
  <c r="AA39" i="1"/>
  <c r="AB39" i="1"/>
  <c r="Y40" i="1"/>
  <c r="Z40" i="1"/>
  <c r="AA40" i="1"/>
  <c r="AB40" i="1"/>
  <c r="Y41" i="1"/>
  <c r="Z41" i="1"/>
  <c r="AA41" i="1"/>
  <c r="AB41" i="1"/>
  <c r="Y42" i="1"/>
  <c r="Z42" i="1"/>
  <c r="AA42" i="1"/>
  <c r="AB42" i="1"/>
  <c r="Y43" i="1"/>
  <c r="Z43" i="1"/>
  <c r="AA43" i="1"/>
  <c r="AB43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Y26" i="1"/>
  <c r="Z26" i="1"/>
  <c r="AA26" i="1"/>
  <c r="AB26" i="1"/>
  <c r="Y27" i="1"/>
  <c r="Z27" i="1"/>
  <c r="AA27" i="1"/>
  <c r="AB27" i="1"/>
  <c r="AA16" i="1"/>
  <c r="Z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39" i="1"/>
  <c r="O39" i="1"/>
  <c r="P39" i="1"/>
  <c r="Q39" i="1"/>
  <c r="R39" i="1"/>
  <c r="S39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N45" i="1"/>
  <c r="O45" i="1"/>
  <c r="P45" i="1"/>
  <c r="Q45" i="1"/>
  <c r="R45" i="1"/>
  <c r="S45" i="1"/>
  <c r="N46" i="1"/>
  <c r="O46" i="1"/>
  <c r="P46" i="1"/>
  <c r="Q46" i="1"/>
  <c r="R46" i="1"/>
  <c r="S46" i="1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N50" i="1"/>
  <c r="O50" i="1"/>
  <c r="P50" i="1"/>
  <c r="Q50" i="1"/>
  <c r="R50" i="1"/>
  <c r="S50" i="1"/>
  <c r="N51" i="1"/>
  <c r="O51" i="1"/>
  <c r="P51" i="1"/>
  <c r="Q51" i="1"/>
  <c r="R51" i="1"/>
  <c r="S51" i="1"/>
  <c r="N52" i="1"/>
  <c r="O52" i="1"/>
  <c r="P52" i="1"/>
  <c r="Q52" i="1"/>
  <c r="R52" i="1"/>
  <c r="S52" i="1"/>
  <c r="N53" i="1"/>
  <c r="O53" i="1"/>
  <c r="P53" i="1"/>
  <c r="Q53" i="1"/>
  <c r="R53" i="1"/>
  <c r="S53" i="1"/>
  <c r="N54" i="1"/>
  <c r="O54" i="1"/>
  <c r="P54" i="1"/>
  <c r="Q54" i="1"/>
  <c r="R54" i="1"/>
  <c r="S54" i="1"/>
  <c r="N55" i="1"/>
  <c r="O55" i="1"/>
  <c r="P55" i="1"/>
  <c r="Q55" i="1"/>
  <c r="R55" i="1"/>
  <c r="S55" i="1"/>
  <c r="N56" i="1"/>
  <c r="O56" i="1"/>
  <c r="P56" i="1"/>
  <c r="Q56" i="1"/>
  <c r="R56" i="1"/>
  <c r="S56" i="1"/>
  <c r="N57" i="1"/>
  <c r="O57" i="1"/>
  <c r="P57" i="1"/>
  <c r="Q57" i="1"/>
  <c r="R57" i="1"/>
  <c r="S57" i="1"/>
  <c r="N58" i="1"/>
  <c r="O58" i="1"/>
  <c r="P58" i="1"/>
  <c r="Q58" i="1"/>
  <c r="R58" i="1"/>
  <c r="S58" i="1"/>
  <c r="N59" i="1"/>
  <c r="O59" i="1"/>
  <c r="P59" i="1"/>
  <c r="Q59" i="1"/>
  <c r="R59" i="1"/>
  <c r="S59" i="1"/>
  <c r="N60" i="1"/>
  <c r="O60" i="1"/>
  <c r="P60" i="1"/>
  <c r="Q60" i="1"/>
  <c r="R60" i="1"/>
  <c r="S60" i="1"/>
  <c r="N61" i="1"/>
  <c r="O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65" i="1"/>
  <c r="O65" i="1"/>
  <c r="P65" i="1"/>
  <c r="Q65" i="1"/>
  <c r="R65" i="1"/>
  <c r="S65" i="1"/>
  <c r="N66" i="1"/>
  <c r="O66" i="1"/>
  <c r="P66" i="1"/>
  <c r="Q66" i="1"/>
  <c r="R66" i="1"/>
  <c r="S66" i="1"/>
  <c r="N67" i="1"/>
  <c r="O67" i="1"/>
  <c r="P67" i="1"/>
  <c r="Q67" i="1"/>
  <c r="R67" i="1"/>
  <c r="S67" i="1"/>
  <c r="N68" i="1"/>
  <c r="O68" i="1"/>
  <c r="P68" i="1"/>
  <c r="Q68" i="1"/>
  <c r="R68" i="1"/>
  <c r="S68" i="1"/>
  <c r="N69" i="1"/>
  <c r="O69" i="1"/>
  <c r="P69" i="1"/>
  <c r="Q69" i="1"/>
  <c r="R69" i="1"/>
  <c r="S69" i="1"/>
  <c r="N70" i="1"/>
  <c r="O70" i="1"/>
  <c r="P70" i="1"/>
  <c r="Q70" i="1"/>
  <c r="R70" i="1"/>
  <c r="S70" i="1"/>
  <c r="N71" i="1"/>
  <c r="O71" i="1"/>
  <c r="P71" i="1"/>
  <c r="Q71" i="1"/>
  <c r="R71" i="1"/>
  <c r="S71" i="1"/>
  <c r="N72" i="1"/>
  <c r="O72" i="1"/>
  <c r="P72" i="1"/>
  <c r="Q72" i="1"/>
  <c r="R72" i="1"/>
  <c r="S72" i="1"/>
  <c r="N73" i="1"/>
  <c r="O73" i="1"/>
  <c r="P73" i="1"/>
  <c r="Q73" i="1"/>
  <c r="R73" i="1"/>
  <c r="S73" i="1"/>
  <c r="N74" i="1"/>
  <c r="O74" i="1"/>
  <c r="P74" i="1"/>
  <c r="Q74" i="1"/>
  <c r="R74" i="1"/>
  <c r="S74" i="1"/>
  <c r="N75" i="1"/>
  <c r="O75" i="1"/>
  <c r="P75" i="1"/>
  <c r="Q75" i="1"/>
  <c r="R75" i="1"/>
  <c r="S75" i="1"/>
  <c r="N76" i="1"/>
  <c r="O76" i="1"/>
  <c r="P76" i="1"/>
  <c r="Q76" i="1"/>
  <c r="R76" i="1"/>
  <c r="S76" i="1"/>
  <c r="N77" i="1"/>
  <c r="O77" i="1"/>
  <c r="P77" i="1"/>
  <c r="Q77" i="1"/>
  <c r="R77" i="1"/>
  <c r="S77" i="1"/>
  <c r="N78" i="1"/>
  <c r="O78" i="1"/>
  <c r="P78" i="1"/>
  <c r="Q78" i="1"/>
  <c r="R78" i="1"/>
  <c r="S78" i="1"/>
  <c r="N79" i="1"/>
  <c r="O79" i="1"/>
  <c r="P79" i="1"/>
  <c r="Q79" i="1"/>
  <c r="R79" i="1"/>
  <c r="S79" i="1"/>
  <c r="N80" i="1"/>
  <c r="O80" i="1"/>
  <c r="P80" i="1"/>
  <c r="Q80" i="1"/>
  <c r="R80" i="1"/>
  <c r="S80" i="1"/>
  <c r="N81" i="1"/>
  <c r="O81" i="1"/>
  <c r="P81" i="1"/>
  <c r="Q81" i="1"/>
  <c r="R81" i="1"/>
  <c r="S81" i="1"/>
  <c r="N82" i="1"/>
  <c r="O82" i="1"/>
  <c r="P82" i="1"/>
  <c r="Q82" i="1"/>
  <c r="R82" i="1"/>
  <c r="S82" i="1"/>
  <c r="N83" i="1"/>
  <c r="O83" i="1"/>
  <c r="P83" i="1"/>
  <c r="Q83" i="1"/>
  <c r="R83" i="1"/>
  <c r="S83" i="1"/>
  <c r="N84" i="1"/>
  <c r="O84" i="1"/>
  <c r="P84" i="1"/>
  <c r="Q84" i="1"/>
  <c r="R84" i="1"/>
  <c r="S84" i="1"/>
  <c r="N85" i="1"/>
  <c r="O85" i="1"/>
  <c r="P85" i="1"/>
  <c r="Q85" i="1"/>
  <c r="R85" i="1"/>
  <c r="S85" i="1"/>
  <c r="N86" i="1"/>
  <c r="O86" i="1"/>
  <c r="P86" i="1"/>
  <c r="Q86" i="1"/>
  <c r="R86" i="1"/>
  <c r="S86" i="1"/>
  <c r="N87" i="1"/>
  <c r="O87" i="1"/>
  <c r="P87" i="1"/>
  <c r="Q87" i="1"/>
  <c r="R87" i="1"/>
  <c r="S87" i="1"/>
  <c r="O16" i="1"/>
  <c r="P16" i="1"/>
  <c r="Q16" i="1"/>
  <c r="R16" i="1"/>
  <c r="S16" i="1"/>
  <c r="N16" i="1"/>
  <c r="I14" i="9"/>
  <c r="J14" i="9"/>
  <c r="K14" i="9"/>
  <c r="L14" i="9"/>
  <c r="M14" i="9"/>
  <c r="N14" i="9"/>
  <c r="I15" i="9"/>
  <c r="J15" i="9"/>
  <c r="K15" i="9"/>
  <c r="L15" i="9"/>
  <c r="M15" i="9"/>
  <c r="N15" i="9"/>
  <c r="I16" i="9"/>
  <c r="J16" i="9"/>
  <c r="K16" i="9"/>
  <c r="L16" i="9"/>
  <c r="M16" i="9"/>
  <c r="N16" i="9"/>
  <c r="I17" i="9"/>
  <c r="J17" i="9"/>
  <c r="K17" i="9"/>
  <c r="L17" i="9"/>
  <c r="M17" i="9"/>
  <c r="N17" i="9"/>
  <c r="I18" i="9"/>
  <c r="J18" i="9"/>
  <c r="K18" i="9"/>
  <c r="L18" i="9"/>
  <c r="M18" i="9"/>
  <c r="N18" i="9"/>
  <c r="I19" i="9"/>
  <c r="J19" i="9"/>
  <c r="K19" i="9"/>
  <c r="L19" i="9"/>
  <c r="M19" i="9"/>
  <c r="N19" i="9"/>
  <c r="I20" i="9"/>
  <c r="J20" i="9"/>
  <c r="K20" i="9"/>
  <c r="L20" i="9"/>
  <c r="M20" i="9"/>
  <c r="N20" i="9"/>
  <c r="I21" i="9"/>
  <c r="J21" i="9"/>
  <c r="K21" i="9"/>
  <c r="L21" i="9"/>
  <c r="M21" i="9"/>
  <c r="N21" i="9"/>
  <c r="I22" i="9"/>
  <c r="J22" i="9"/>
  <c r="K22" i="9"/>
  <c r="L22" i="9"/>
  <c r="M22" i="9"/>
  <c r="N22" i="9"/>
  <c r="I23" i="9"/>
  <c r="J23" i="9"/>
  <c r="K23" i="9"/>
  <c r="L23" i="9"/>
  <c r="M23" i="9"/>
  <c r="N23" i="9"/>
  <c r="I24" i="9"/>
  <c r="J24" i="9"/>
  <c r="K24" i="9"/>
  <c r="L24" i="9"/>
  <c r="M24" i="9"/>
  <c r="N24" i="9"/>
  <c r="I25" i="9"/>
  <c r="J25" i="9"/>
  <c r="K25" i="9"/>
  <c r="L25" i="9"/>
  <c r="M25" i="9"/>
  <c r="N25" i="9"/>
  <c r="I26" i="9"/>
  <c r="J26" i="9"/>
  <c r="K26" i="9"/>
  <c r="L26" i="9"/>
  <c r="M26" i="9"/>
  <c r="N26" i="9"/>
  <c r="I27" i="9"/>
  <c r="J27" i="9"/>
  <c r="K27" i="9"/>
  <c r="L27" i="9"/>
  <c r="M27" i="9"/>
  <c r="N27" i="9"/>
  <c r="I28" i="9"/>
  <c r="J28" i="9"/>
  <c r="K28" i="9"/>
  <c r="L28" i="9"/>
  <c r="M28" i="9"/>
  <c r="N28" i="9"/>
  <c r="I29" i="9"/>
  <c r="J29" i="9"/>
  <c r="K29" i="9"/>
  <c r="L29" i="9"/>
  <c r="M29" i="9"/>
  <c r="N29" i="9"/>
  <c r="I30" i="9"/>
  <c r="J30" i="9"/>
  <c r="K30" i="9"/>
  <c r="L30" i="9"/>
  <c r="M30" i="9"/>
  <c r="N30" i="9"/>
  <c r="I31" i="9"/>
  <c r="J31" i="9"/>
  <c r="K31" i="9"/>
  <c r="L31" i="9"/>
  <c r="M31" i="9"/>
  <c r="N31" i="9"/>
  <c r="I32" i="9"/>
  <c r="J32" i="9"/>
  <c r="K32" i="9"/>
  <c r="L32" i="9"/>
  <c r="M32" i="9"/>
  <c r="N32" i="9"/>
  <c r="I33" i="9"/>
  <c r="J33" i="9"/>
  <c r="K33" i="9"/>
  <c r="L33" i="9"/>
  <c r="M33" i="9"/>
  <c r="N33" i="9"/>
  <c r="I34" i="9"/>
  <c r="J34" i="9"/>
  <c r="K34" i="9"/>
  <c r="L34" i="9"/>
  <c r="M34" i="9"/>
  <c r="N34" i="9"/>
  <c r="I35" i="9"/>
  <c r="J35" i="9"/>
  <c r="K35" i="9"/>
  <c r="L35" i="9"/>
  <c r="M35" i="9"/>
  <c r="N35" i="9"/>
  <c r="I36" i="9"/>
  <c r="J36" i="9"/>
  <c r="K36" i="9"/>
  <c r="L36" i="9"/>
  <c r="M36" i="9"/>
  <c r="N36" i="9"/>
  <c r="I37" i="9"/>
  <c r="J37" i="9"/>
  <c r="K37" i="9"/>
  <c r="L37" i="9"/>
  <c r="M37" i="9"/>
  <c r="N37" i="9"/>
  <c r="I38" i="9"/>
  <c r="J38" i="9"/>
  <c r="K38" i="9"/>
  <c r="L38" i="9"/>
  <c r="M38" i="9"/>
  <c r="N38" i="9"/>
  <c r="I39" i="9"/>
  <c r="J39" i="9"/>
  <c r="K39" i="9"/>
  <c r="L39" i="9"/>
  <c r="M39" i="9"/>
  <c r="N39" i="9"/>
  <c r="I40" i="9"/>
  <c r="J40" i="9"/>
  <c r="K40" i="9"/>
  <c r="L40" i="9"/>
  <c r="M40" i="9"/>
  <c r="N40" i="9"/>
  <c r="I41" i="9"/>
  <c r="J41" i="9"/>
  <c r="K41" i="9"/>
  <c r="L41" i="9"/>
  <c r="M41" i="9"/>
  <c r="N41" i="9"/>
  <c r="I42" i="9"/>
  <c r="J42" i="9"/>
  <c r="K42" i="9"/>
  <c r="L42" i="9"/>
  <c r="M42" i="9"/>
  <c r="N42" i="9"/>
  <c r="I43" i="9"/>
  <c r="J43" i="9"/>
  <c r="K43" i="9"/>
  <c r="L43" i="9"/>
  <c r="M43" i="9"/>
  <c r="N43" i="9"/>
  <c r="I44" i="9"/>
  <c r="J44" i="9"/>
  <c r="K44" i="9"/>
  <c r="L44" i="9"/>
  <c r="M44" i="9"/>
  <c r="N44" i="9"/>
  <c r="I45" i="9"/>
  <c r="J45" i="9"/>
  <c r="K45" i="9"/>
  <c r="L45" i="9"/>
  <c r="M45" i="9"/>
  <c r="N45" i="9"/>
  <c r="I46" i="9"/>
  <c r="J46" i="9"/>
  <c r="K46" i="9"/>
  <c r="L46" i="9"/>
  <c r="M46" i="9"/>
  <c r="N46" i="9"/>
  <c r="I47" i="9"/>
  <c r="J47" i="9"/>
  <c r="K47" i="9"/>
  <c r="L47" i="9"/>
  <c r="M47" i="9"/>
  <c r="N47" i="9"/>
  <c r="I48" i="9"/>
  <c r="J48" i="9"/>
  <c r="K48" i="9"/>
  <c r="L48" i="9"/>
  <c r="M48" i="9"/>
  <c r="N48" i="9"/>
  <c r="I49" i="9"/>
  <c r="J49" i="9"/>
  <c r="K49" i="9"/>
  <c r="L49" i="9"/>
  <c r="M49" i="9"/>
  <c r="N49" i="9"/>
  <c r="I50" i="9"/>
  <c r="J50" i="9"/>
  <c r="K50" i="9"/>
  <c r="L50" i="9"/>
  <c r="M50" i="9"/>
  <c r="N50" i="9"/>
  <c r="I51" i="9"/>
  <c r="J51" i="9"/>
  <c r="K51" i="9"/>
  <c r="L51" i="9"/>
  <c r="M51" i="9"/>
  <c r="N51" i="9"/>
  <c r="I52" i="9"/>
  <c r="J52" i="9"/>
  <c r="K52" i="9"/>
  <c r="L52" i="9"/>
  <c r="M52" i="9"/>
  <c r="N52" i="9"/>
  <c r="I53" i="9"/>
  <c r="J53" i="9"/>
  <c r="K53" i="9"/>
  <c r="L53" i="9"/>
  <c r="M53" i="9"/>
  <c r="N53" i="9"/>
  <c r="I54" i="9"/>
  <c r="J54" i="9"/>
  <c r="K54" i="9"/>
  <c r="L54" i="9"/>
  <c r="M54" i="9"/>
  <c r="N54" i="9"/>
  <c r="I55" i="9"/>
  <c r="J55" i="9"/>
  <c r="K55" i="9"/>
  <c r="L55" i="9"/>
  <c r="M55" i="9"/>
  <c r="N55" i="9"/>
  <c r="I56" i="9"/>
  <c r="J56" i="9"/>
  <c r="K56" i="9"/>
  <c r="L56" i="9"/>
  <c r="M56" i="9"/>
  <c r="N56" i="9"/>
  <c r="I57" i="9"/>
  <c r="J57" i="9"/>
  <c r="K57" i="9"/>
  <c r="L57" i="9"/>
  <c r="M57" i="9"/>
  <c r="N57" i="9"/>
  <c r="I58" i="9"/>
  <c r="J58" i="9"/>
  <c r="K58" i="9"/>
  <c r="L58" i="9"/>
  <c r="M58" i="9"/>
  <c r="N58" i="9"/>
  <c r="I59" i="9"/>
  <c r="J59" i="9"/>
  <c r="K59" i="9"/>
  <c r="L59" i="9"/>
  <c r="M59" i="9"/>
  <c r="N59" i="9"/>
  <c r="I60" i="9"/>
  <c r="J60" i="9"/>
  <c r="K60" i="9"/>
  <c r="L60" i="9"/>
  <c r="M60" i="9"/>
  <c r="N60" i="9"/>
  <c r="I61" i="9"/>
  <c r="J61" i="9"/>
  <c r="K61" i="9"/>
  <c r="L61" i="9"/>
  <c r="M61" i="9"/>
  <c r="N61" i="9"/>
  <c r="I62" i="9"/>
  <c r="J62" i="9"/>
  <c r="K62" i="9"/>
  <c r="L62" i="9"/>
  <c r="M62" i="9"/>
  <c r="N62" i="9"/>
  <c r="I63" i="9"/>
  <c r="J63" i="9"/>
  <c r="K63" i="9"/>
  <c r="L63" i="9"/>
  <c r="M63" i="9"/>
  <c r="N63" i="9"/>
  <c r="I64" i="9"/>
  <c r="J64" i="9"/>
  <c r="K64" i="9"/>
  <c r="L64" i="9"/>
  <c r="M64" i="9"/>
  <c r="N64" i="9"/>
  <c r="I65" i="9"/>
  <c r="J65" i="9"/>
  <c r="K65" i="9"/>
  <c r="L65" i="9"/>
  <c r="M65" i="9"/>
  <c r="N65" i="9"/>
  <c r="I66" i="9"/>
  <c r="J66" i="9"/>
  <c r="K66" i="9"/>
  <c r="L66" i="9"/>
  <c r="M66" i="9"/>
  <c r="N66" i="9"/>
  <c r="I67" i="9"/>
  <c r="J67" i="9"/>
  <c r="K67" i="9"/>
  <c r="L67" i="9"/>
  <c r="M67" i="9"/>
  <c r="N67" i="9"/>
  <c r="I68" i="9"/>
  <c r="J68" i="9"/>
  <c r="K68" i="9"/>
  <c r="L68" i="9"/>
  <c r="M68" i="9"/>
  <c r="N68" i="9"/>
  <c r="I69" i="9"/>
  <c r="J69" i="9"/>
  <c r="K69" i="9"/>
  <c r="L69" i="9"/>
  <c r="M69" i="9"/>
  <c r="N69" i="9"/>
  <c r="I70" i="9"/>
  <c r="J70" i="9"/>
  <c r="K70" i="9"/>
  <c r="L70" i="9"/>
  <c r="M70" i="9"/>
  <c r="N70" i="9"/>
  <c r="I71" i="9"/>
  <c r="J71" i="9"/>
  <c r="K71" i="9"/>
  <c r="L71" i="9"/>
  <c r="M71" i="9"/>
  <c r="N71" i="9"/>
  <c r="I72" i="9"/>
  <c r="J72" i="9"/>
  <c r="K72" i="9"/>
  <c r="L72" i="9"/>
  <c r="M72" i="9"/>
  <c r="N72" i="9"/>
  <c r="I73" i="9"/>
  <c r="J73" i="9"/>
  <c r="K73" i="9"/>
  <c r="L73" i="9"/>
  <c r="M73" i="9"/>
  <c r="N73" i="9"/>
  <c r="I74" i="9"/>
  <c r="J74" i="9"/>
  <c r="K74" i="9"/>
  <c r="L74" i="9"/>
  <c r="M74" i="9"/>
  <c r="N74" i="9"/>
  <c r="I75" i="9"/>
  <c r="J75" i="9"/>
  <c r="K75" i="9"/>
  <c r="L75" i="9"/>
  <c r="M75" i="9"/>
  <c r="N75" i="9"/>
  <c r="J76" i="9"/>
  <c r="K76" i="9"/>
  <c r="L76" i="9"/>
  <c r="M76" i="9"/>
  <c r="N76" i="9"/>
  <c r="J77" i="9"/>
  <c r="K77" i="9"/>
  <c r="L77" i="9"/>
  <c r="M77" i="9"/>
  <c r="N77" i="9"/>
  <c r="J78" i="9"/>
  <c r="K78" i="9"/>
  <c r="L78" i="9"/>
  <c r="M78" i="9"/>
  <c r="N78" i="9"/>
  <c r="I79" i="9"/>
  <c r="J79" i="9"/>
  <c r="K79" i="9"/>
  <c r="L79" i="9"/>
  <c r="M79" i="9"/>
  <c r="N79" i="9"/>
  <c r="I80" i="9"/>
  <c r="J80" i="9"/>
  <c r="K80" i="9"/>
  <c r="L80" i="9"/>
  <c r="M80" i="9"/>
  <c r="N80" i="9"/>
  <c r="I81" i="9"/>
  <c r="J81" i="9"/>
  <c r="K81" i="9"/>
  <c r="L81" i="9"/>
  <c r="M81" i="9"/>
  <c r="N81" i="9"/>
  <c r="I82" i="9"/>
  <c r="J82" i="9"/>
  <c r="K82" i="9"/>
  <c r="L82" i="9"/>
  <c r="M82" i="9"/>
  <c r="N82" i="9"/>
  <c r="I83" i="9"/>
  <c r="J83" i="9"/>
  <c r="K83" i="9"/>
  <c r="L83" i="9"/>
  <c r="M83" i="9"/>
  <c r="N83" i="9"/>
  <c r="I84" i="9"/>
  <c r="J84" i="9"/>
  <c r="K84" i="9"/>
  <c r="L84" i="9"/>
  <c r="M84" i="9"/>
  <c r="N84" i="9"/>
  <c r="J13" i="9"/>
  <c r="K13" i="9"/>
  <c r="L13" i="9"/>
  <c r="M13" i="9"/>
  <c r="N13" i="9"/>
  <c r="I13" i="9"/>
  <c r="B98" i="10"/>
  <c r="B99" i="10"/>
  <c r="B97" i="10"/>
  <c r="B95" i="10"/>
  <c r="B96" i="10"/>
  <c r="B94" i="10"/>
  <c r="B92" i="10"/>
  <c r="B93" i="10"/>
  <c r="B91" i="10"/>
  <c r="B89" i="10"/>
  <c r="B90" i="10"/>
  <c r="B88" i="10"/>
  <c r="B86" i="10"/>
  <c r="B87" i="10"/>
  <c r="B85" i="10"/>
  <c r="B83" i="10"/>
  <c r="B84" i="10"/>
  <c r="B82" i="10"/>
  <c r="B80" i="10"/>
  <c r="B81" i="10"/>
  <c r="B79" i="10"/>
  <c r="B77" i="10"/>
  <c r="B78" i="10"/>
  <c r="B76" i="10"/>
  <c r="B74" i="10"/>
  <c r="B75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0" i="10"/>
  <c r="B49" i="10"/>
  <c r="B47" i="10"/>
  <c r="B48" i="10"/>
  <c r="B46" i="10"/>
  <c r="B45" i="10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W20" i="11"/>
  <c r="X20" i="11"/>
  <c r="Y20" i="11"/>
  <c r="Z20" i="11"/>
  <c r="AA20" i="11"/>
  <c r="AB20" i="11"/>
  <c r="AC20" i="11"/>
  <c r="AD20" i="11"/>
  <c r="AF20" i="11"/>
  <c r="AG20" i="11"/>
  <c r="AH20" i="11"/>
  <c r="AI20" i="11"/>
  <c r="AJ20" i="11"/>
  <c r="AK20" i="11"/>
  <c r="AL20" i="11"/>
  <c r="AM20" i="11"/>
  <c r="AN20" i="11"/>
  <c r="AO20" i="11"/>
  <c r="W21" i="11"/>
  <c r="X21" i="11"/>
  <c r="Y21" i="11"/>
  <c r="Z21" i="11"/>
  <c r="AA21" i="11"/>
  <c r="AB21" i="11"/>
  <c r="AC21" i="11"/>
  <c r="AD21" i="11"/>
  <c r="AF21" i="11"/>
  <c r="AG21" i="11"/>
  <c r="AH21" i="11"/>
  <c r="AI21" i="11"/>
  <c r="AJ21" i="11"/>
  <c r="AK21" i="11"/>
  <c r="AL21" i="11"/>
  <c r="AM21" i="11"/>
  <c r="AN21" i="11"/>
  <c r="AO21" i="11"/>
  <c r="W22" i="11"/>
  <c r="X22" i="11"/>
  <c r="Y22" i="11"/>
  <c r="Z22" i="11"/>
  <c r="AA22" i="11"/>
  <c r="AB22" i="11"/>
  <c r="AC22" i="11"/>
  <c r="AD22" i="11"/>
  <c r="AF22" i="11"/>
  <c r="AG22" i="11"/>
  <c r="AH22" i="11"/>
  <c r="AI22" i="11"/>
  <c r="AJ22" i="11"/>
  <c r="AK22" i="11"/>
  <c r="AL22" i="11"/>
  <c r="AM22" i="11"/>
  <c r="AN22" i="11"/>
  <c r="AO22" i="11"/>
  <c r="W23" i="11"/>
  <c r="X23" i="11"/>
  <c r="Y23" i="11"/>
  <c r="Z23" i="11"/>
  <c r="AA23" i="11"/>
  <c r="AB23" i="11"/>
  <c r="AC23" i="11"/>
  <c r="AD23" i="11"/>
  <c r="AF23" i="11"/>
  <c r="AG23" i="11"/>
  <c r="AH23" i="11"/>
  <c r="AI23" i="11"/>
  <c r="AJ23" i="11"/>
  <c r="AK23" i="11"/>
  <c r="AL23" i="11"/>
  <c r="AM23" i="11"/>
  <c r="AN23" i="11"/>
  <c r="AO23" i="11"/>
  <c r="W24" i="11"/>
  <c r="X24" i="11"/>
  <c r="Y24" i="11"/>
  <c r="Z24" i="11"/>
  <c r="AA24" i="11"/>
  <c r="AB24" i="11"/>
  <c r="AC24" i="11"/>
  <c r="AD24" i="11"/>
  <c r="AF24" i="11"/>
  <c r="AG24" i="11"/>
  <c r="AH24" i="11"/>
  <c r="AI24" i="11"/>
  <c r="AJ24" i="11"/>
  <c r="AK24" i="11"/>
  <c r="AL24" i="11"/>
  <c r="AM24" i="11"/>
  <c r="AN24" i="11"/>
  <c r="AO24" i="11"/>
  <c r="W25" i="11"/>
  <c r="X25" i="11"/>
  <c r="Y25" i="11"/>
  <c r="Z25" i="11"/>
  <c r="AA25" i="11"/>
  <c r="AB25" i="11"/>
  <c r="AC25" i="11"/>
  <c r="AD25" i="11"/>
  <c r="AF25" i="11"/>
  <c r="AG25" i="11"/>
  <c r="AH25" i="11"/>
  <c r="AI25" i="11"/>
  <c r="AJ25" i="11"/>
  <c r="AK25" i="11"/>
  <c r="AL25" i="11"/>
  <c r="AM25" i="11"/>
  <c r="AN25" i="11"/>
  <c r="AO25" i="11"/>
  <c r="W26" i="11"/>
  <c r="X26" i="11"/>
  <c r="Y26" i="11"/>
  <c r="Z26" i="11"/>
  <c r="AA26" i="11"/>
  <c r="AB26" i="11"/>
  <c r="AC26" i="11"/>
  <c r="AD26" i="11"/>
  <c r="AF26" i="11"/>
  <c r="AG26" i="11"/>
  <c r="AH26" i="11"/>
  <c r="AI26" i="11"/>
  <c r="AJ26" i="11"/>
  <c r="AK26" i="11"/>
  <c r="AL26" i="11"/>
  <c r="AM26" i="11"/>
  <c r="AN26" i="11"/>
  <c r="AO26" i="11"/>
  <c r="W27" i="11"/>
  <c r="X27" i="11"/>
  <c r="Y27" i="11"/>
  <c r="Z27" i="11"/>
  <c r="AA27" i="11"/>
  <c r="AB27" i="11"/>
  <c r="AC27" i="11"/>
  <c r="AD27" i="11"/>
  <c r="AF27" i="11"/>
  <c r="AG27" i="11"/>
  <c r="AH27" i="11"/>
  <c r="AI27" i="11"/>
  <c r="AJ27" i="11"/>
  <c r="AK27" i="11"/>
  <c r="AL27" i="11"/>
  <c r="AM27" i="11"/>
  <c r="AN27" i="11"/>
  <c r="AO27" i="11"/>
  <c r="W28" i="11"/>
  <c r="X28" i="11"/>
  <c r="Y28" i="11"/>
  <c r="Z28" i="11"/>
  <c r="AA28" i="11"/>
  <c r="AB28" i="11"/>
  <c r="AC28" i="11"/>
  <c r="AD28" i="11"/>
  <c r="AF28" i="11"/>
  <c r="AG28" i="11"/>
  <c r="AH28" i="11"/>
  <c r="AI28" i="11"/>
  <c r="AJ28" i="11"/>
  <c r="AK28" i="11"/>
  <c r="AL28" i="11"/>
  <c r="AM28" i="11"/>
  <c r="AN28" i="11"/>
  <c r="AO28" i="11"/>
  <c r="W29" i="11"/>
  <c r="X29" i="11"/>
  <c r="Y29" i="11"/>
  <c r="Z29" i="11"/>
  <c r="AA29" i="11"/>
  <c r="AB29" i="11"/>
  <c r="AC29" i="11"/>
  <c r="AD29" i="11"/>
  <c r="AF29" i="11"/>
  <c r="AG29" i="11"/>
  <c r="AH29" i="11"/>
  <c r="AI29" i="11"/>
  <c r="AJ29" i="11"/>
  <c r="AK29" i="11"/>
  <c r="AL29" i="11"/>
  <c r="AM29" i="11"/>
  <c r="AN29" i="11"/>
  <c r="AO29" i="11"/>
  <c r="W30" i="11"/>
  <c r="X30" i="11"/>
  <c r="Y30" i="11"/>
  <c r="Z30" i="11"/>
  <c r="AA30" i="11"/>
  <c r="AB30" i="11"/>
  <c r="AC30" i="11"/>
  <c r="AD30" i="11"/>
  <c r="AF30" i="11"/>
  <c r="AG30" i="11"/>
  <c r="AH30" i="11"/>
  <c r="AI30" i="11"/>
  <c r="AJ30" i="11"/>
  <c r="AK30" i="11"/>
  <c r="AL30" i="11"/>
  <c r="AM30" i="11"/>
  <c r="AN30" i="11"/>
  <c r="AO30" i="11"/>
  <c r="W31" i="11"/>
  <c r="X31" i="11"/>
  <c r="Y31" i="11"/>
  <c r="Z31" i="11"/>
  <c r="AA31" i="11"/>
  <c r="AB31" i="11"/>
  <c r="AC31" i="11"/>
  <c r="AD31" i="11"/>
  <c r="AF31" i="11"/>
  <c r="AG31" i="11"/>
  <c r="AH31" i="11"/>
  <c r="AI31" i="11"/>
  <c r="AJ31" i="11"/>
  <c r="AK31" i="11"/>
  <c r="AL31" i="11"/>
  <c r="AM31" i="11"/>
  <c r="AN31" i="11"/>
  <c r="AO31" i="11"/>
  <c r="W32" i="11"/>
  <c r="X32" i="11"/>
  <c r="Y32" i="11"/>
  <c r="Z32" i="11"/>
  <c r="AA32" i="11"/>
  <c r="AB32" i="11"/>
  <c r="AC32" i="11"/>
  <c r="AD32" i="11"/>
  <c r="AF32" i="11"/>
  <c r="AG32" i="11"/>
  <c r="AH32" i="11"/>
  <c r="AI32" i="11"/>
  <c r="AJ32" i="11"/>
  <c r="AK32" i="11"/>
  <c r="AL32" i="11"/>
  <c r="AM32" i="11"/>
  <c r="AN32" i="11"/>
  <c r="AO32" i="11"/>
  <c r="W33" i="11"/>
  <c r="X33" i="11"/>
  <c r="Y33" i="11"/>
  <c r="Z33" i="11"/>
  <c r="AA33" i="11"/>
  <c r="AB33" i="11"/>
  <c r="AC33" i="11"/>
  <c r="AD33" i="11"/>
  <c r="AF33" i="11"/>
  <c r="AG33" i="11"/>
  <c r="AH33" i="11"/>
  <c r="AI33" i="11"/>
  <c r="AJ33" i="11"/>
  <c r="AK33" i="11"/>
  <c r="AL33" i="11"/>
  <c r="AM33" i="11"/>
  <c r="AN33" i="11"/>
  <c r="AO33" i="11"/>
  <c r="W34" i="11"/>
  <c r="X34" i="11"/>
  <c r="Y34" i="11"/>
  <c r="Z34" i="11"/>
  <c r="AA34" i="11"/>
  <c r="AB34" i="11"/>
  <c r="AC34" i="11"/>
  <c r="AD34" i="11"/>
  <c r="AF34" i="11"/>
  <c r="AG34" i="11"/>
  <c r="AH34" i="11"/>
  <c r="AI34" i="11"/>
  <c r="AJ34" i="11"/>
  <c r="AK34" i="11"/>
  <c r="AL34" i="11"/>
  <c r="AM34" i="11"/>
  <c r="AN34" i="11"/>
  <c r="AO34" i="11"/>
  <c r="W35" i="11"/>
  <c r="X35" i="11"/>
  <c r="Y35" i="11"/>
  <c r="Z35" i="11"/>
  <c r="AA35" i="11"/>
  <c r="AB35" i="11"/>
  <c r="AC35" i="11"/>
  <c r="AD35" i="11"/>
  <c r="AF35" i="11"/>
  <c r="AG35" i="11"/>
  <c r="AH35" i="11"/>
  <c r="AI35" i="11"/>
  <c r="AJ35" i="11"/>
  <c r="AK35" i="11"/>
  <c r="AL35" i="11"/>
  <c r="AM35" i="11"/>
  <c r="AN35" i="11"/>
  <c r="AO35" i="11"/>
  <c r="W36" i="11"/>
  <c r="X36" i="11"/>
  <c r="Y36" i="11"/>
  <c r="Z36" i="11"/>
  <c r="AA36" i="11"/>
  <c r="AB36" i="11"/>
  <c r="AC36" i="11"/>
  <c r="AD36" i="11"/>
  <c r="AF36" i="11"/>
  <c r="AG36" i="11"/>
  <c r="AH36" i="11"/>
  <c r="AI36" i="11"/>
  <c r="AJ36" i="11"/>
  <c r="AK36" i="11"/>
  <c r="AL36" i="11"/>
  <c r="AM36" i="11"/>
  <c r="AN36" i="11"/>
  <c r="AO36" i="11"/>
  <c r="W37" i="11"/>
  <c r="X37" i="11"/>
  <c r="Y37" i="11"/>
  <c r="Z37" i="11"/>
  <c r="AA37" i="11"/>
  <c r="AB37" i="11"/>
  <c r="AC37" i="11"/>
  <c r="AD37" i="11"/>
  <c r="AF37" i="11"/>
  <c r="AG37" i="11"/>
  <c r="AH37" i="11"/>
  <c r="AI37" i="11"/>
  <c r="AJ37" i="11"/>
  <c r="AK37" i="11"/>
  <c r="AL37" i="11"/>
  <c r="AM37" i="11"/>
  <c r="AN37" i="11"/>
  <c r="AO37" i="11"/>
  <c r="W38" i="11"/>
  <c r="X38" i="11"/>
  <c r="Y38" i="11"/>
  <c r="Z38" i="11"/>
  <c r="AA38" i="11"/>
  <c r="AB38" i="11"/>
  <c r="AC38" i="11"/>
  <c r="AD38" i="11"/>
  <c r="AF38" i="11"/>
  <c r="AG38" i="11"/>
  <c r="AH38" i="11"/>
  <c r="AI38" i="11"/>
  <c r="AJ38" i="11"/>
  <c r="AK38" i="11"/>
  <c r="AL38" i="11"/>
  <c r="AM38" i="11"/>
  <c r="AN38" i="11"/>
  <c r="AO38" i="11"/>
  <c r="W39" i="11"/>
  <c r="X39" i="11"/>
  <c r="Y39" i="11"/>
  <c r="Z39" i="11"/>
  <c r="AA39" i="11"/>
  <c r="AB39" i="11"/>
  <c r="AC39" i="11"/>
  <c r="AD39" i="11"/>
  <c r="AF39" i="11"/>
  <c r="AG39" i="11"/>
  <c r="AH39" i="11"/>
  <c r="AI39" i="11"/>
  <c r="AJ39" i="11"/>
  <c r="AK39" i="11"/>
  <c r="AL39" i="11"/>
  <c r="AM39" i="11"/>
  <c r="AN39" i="11"/>
  <c r="AO39" i="11"/>
  <c r="W40" i="11"/>
  <c r="X40" i="11"/>
  <c r="Y40" i="11"/>
  <c r="Z40" i="11"/>
  <c r="AA40" i="11"/>
  <c r="AB40" i="11"/>
  <c r="AC40" i="11"/>
  <c r="AD40" i="11"/>
  <c r="AF40" i="11"/>
  <c r="AG40" i="11"/>
  <c r="AH40" i="11"/>
  <c r="AI40" i="11"/>
  <c r="AJ40" i="11"/>
  <c r="AK40" i="11"/>
  <c r="AL40" i="11"/>
  <c r="AM40" i="11"/>
  <c r="AN40" i="11"/>
  <c r="AO40" i="11"/>
  <c r="W41" i="11"/>
  <c r="X41" i="11"/>
  <c r="Y41" i="11"/>
  <c r="Z41" i="11"/>
  <c r="AA41" i="11"/>
  <c r="AB41" i="11"/>
  <c r="AC41" i="11"/>
  <c r="AD41" i="11"/>
  <c r="AF41" i="11"/>
  <c r="AG41" i="11"/>
  <c r="AH41" i="11"/>
  <c r="AI41" i="11"/>
  <c r="AJ41" i="11"/>
  <c r="AK41" i="11"/>
  <c r="AL41" i="11"/>
  <c r="AM41" i="11"/>
  <c r="AN41" i="11"/>
  <c r="AO41" i="11"/>
  <c r="W42" i="11"/>
  <c r="X42" i="11"/>
  <c r="Y42" i="11"/>
  <c r="Z42" i="11"/>
  <c r="AA42" i="11"/>
  <c r="AB42" i="11"/>
  <c r="AC42" i="11"/>
  <c r="AD42" i="11"/>
  <c r="AF42" i="11"/>
  <c r="AG42" i="11"/>
  <c r="AH42" i="11"/>
  <c r="AI42" i="11"/>
  <c r="AJ42" i="11"/>
  <c r="AK42" i="11"/>
  <c r="AL42" i="11"/>
  <c r="AM42" i="11"/>
  <c r="AN42" i="11"/>
  <c r="AO42" i="11"/>
  <c r="W43" i="11"/>
  <c r="X43" i="11"/>
  <c r="Y43" i="11"/>
  <c r="Z43" i="11"/>
  <c r="AA43" i="11"/>
  <c r="AB43" i="11"/>
  <c r="AC43" i="11"/>
  <c r="AD43" i="11"/>
  <c r="AF43" i="11"/>
  <c r="AG43" i="11"/>
  <c r="AH43" i="11"/>
  <c r="AI43" i="11"/>
  <c r="AJ43" i="11"/>
  <c r="AK43" i="11"/>
  <c r="AL43" i="11"/>
  <c r="AM43" i="11"/>
  <c r="AN43" i="11"/>
  <c r="AO43" i="11"/>
  <c r="W44" i="11"/>
  <c r="X44" i="11"/>
  <c r="Y44" i="11"/>
  <c r="Z44" i="11"/>
  <c r="AA44" i="11"/>
  <c r="AB44" i="11"/>
  <c r="AC44" i="11"/>
  <c r="AD44" i="11"/>
  <c r="AF44" i="11"/>
  <c r="AG44" i="11"/>
  <c r="AH44" i="11"/>
  <c r="AI44" i="11"/>
  <c r="AJ44" i="11"/>
  <c r="AK44" i="11"/>
  <c r="AL44" i="11"/>
  <c r="AM44" i="11"/>
  <c r="AN44" i="11"/>
  <c r="AO44" i="11"/>
  <c r="W45" i="11"/>
  <c r="X45" i="11"/>
  <c r="Y45" i="11"/>
  <c r="Z45" i="11"/>
  <c r="AA45" i="11"/>
  <c r="AB45" i="11"/>
  <c r="AC45" i="11"/>
  <c r="AD45" i="11"/>
  <c r="AF45" i="11"/>
  <c r="AG45" i="11"/>
  <c r="AH45" i="11"/>
  <c r="AI45" i="11"/>
  <c r="AJ45" i="11"/>
  <c r="AK45" i="11"/>
  <c r="AL45" i="11"/>
  <c r="AM45" i="11"/>
  <c r="AN45" i="11"/>
  <c r="AO45" i="11"/>
  <c r="W46" i="11"/>
  <c r="X46" i="11"/>
  <c r="Y46" i="11"/>
  <c r="Z46" i="11"/>
  <c r="AA46" i="11"/>
  <c r="AB46" i="11"/>
  <c r="AC46" i="11"/>
  <c r="AD46" i="11"/>
  <c r="AF46" i="11"/>
  <c r="AG46" i="11"/>
  <c r="AH46" i="11"/>
  <c r="AI46" i="11"/>
  <c r="AJ46" i="11"/>
  <c r="AK46" i="11"/>
  <c r="AL46" i="11"/>
  <c r="AM46" i="11"/>
  <c r="AN46" i="11"/>
  <c r="AO46" i="11"/>
  <c r="W47" i="11"/>
  <c r="X47" i="11"/>
  <c r="Y47" i="11"/>
  <c r="Z47" i="11"/>
  <c r="AA47" i="11"/>
  <c r="AB47" i="11"/>
  <c r="AC47" i="11"/>
  <c r="AD47" i="11"/>
  <c r="AF47" i="11"/>
  <c r="AG47" i="11"/>
  <c r="AH47" i="11"/>
  <c r="AI47" i="11"/>
  <c r="AJ47" i="11"/>
  <c r="AK47" i="11"/>
  <c r="AL47" i="11"/>
  <c r="AM47" i="11"/>
  <c r="AN47" i="11"/>
  <c r="AO47" i="11"/>
  <c r="W48" i="11"/>
  <c r="X48" i="11"/>
  <c r="Y48" i="11"/>
  <c r="Z48" i="11"/>
  <c r="AA48" i="11"/>
  <c r="AB48" i="11"/>
  <c r="AC48" i="11"/>
  <c r="AD48" i="11"/>
  <c r="AF48" i="11"/>
  <c r="AG48" i="11"/>
  <c r="AH48" i="11"/>
  <c r="AI48" i="11"/>
  <c r="AJ48" i="11"/>
  <c r="AK48" i="11"/>
  <c r="AL48" i="11"/>
  <c r="AM48" i="11"/>
  <c r="AN48" i="11"/>
  <c r="AO48" i="11"/>
  <c r="W49" i="11"/>
  <c r="X49" i="11"/>
  <c r="Y49" i="11"/>
  <c r="Z49" i="11"/>
  <c r="AA49" i="11"/>
  <c r="AB49" i="11"/>
  <c r="AC49" i="11"/>
  <c r="AD49" i="11"/>
  <c r="AF49" i="11"/>
  <c r="AG49" i="11"/>
  <c r="AH49" i="11"/>
  <c r="AI49" i="11"/>
  <c r="AJ49" i="11"/>
  <c r="AK49" i="11"/>
  <c r="AL49" i="11"/>
  <c r="AM49" i="11"/>
  <c r="AN49" i="11"/>
  <c r="AO49" i="11"/>
  <c r="W50" i="11"/>
  <c r="X50" i="11"/>
  <c r="Y50" i="11"/>
  <c r="Z50" i="11"/>
  <c r="AA50" i="11"/>
  <c r="AB50" i="11"/>
  <c r="AC50" i="11"/>
  <c r="AD50" i="11"/>
  <c r="AF50" i="11"/>
  <c r="AG50" i="11"/>
  <c r="AH50" i="11"/>
  <c r="AI50" i="11"/>
  <c r="AJ50" i="11"/>
  <c r="AK50" i="11"/>
  <c r="AL50" i="11"/>
  <c r="AM50" i="11"/>
  <c r="AN50" i="11"/>
  <c r="AO50" i="11"/>
  <c r="W51" i="11"/>
  <c r="X51" i="11"/>
  <c r="Y51" i="11"/>
  <c r="Z51" i="11"/>
  <c r="AA51" i="11"/>
  <c r="AB51" i="11"/>
  <c r="AC51" i="11"/>
  <c r="AD51" i="11"/>
  <c r="AF51" i="11"/>
  <c r="AG51" i="11"/>
  <c r="AH51" i="11"/>
  <c r="AI51" i="11"/>
  <c r="AJ51" i="11"/>
  <c r="AK51" i="11"/>
  <c r="AL51" i="11"/>
  <c r="AM51" i="11"/>
  <c r="AN51" i="11"/>
  <c r="AO51" i="11"/>
  <c r="W52" i="11"/>
  <c r="X52" i="11"/>
  <c r="Y52" i="11"/>
  <c r="Z52" i="11"/>
  <c r="AA52" i="11"/>
  <c r="AB52" i="11"/>
  <c r="AC52" i="11"/>
  <c r="AD52" i="11"/>
  <c r="AF52" i="11"/>
  <c r="AG52" i="11"/>
  <c r="AH52" i="11"/>
  <c r="AI52" i="11"/>
  <c r="AJ52" i="11"/>
  <c r="AK52" i="11"/>
  <c r="AL52" i="11"/>
  <c r="AM52" i="11"/>
  <c r="AN52" i="11"/>
  <c r="AO52" i="11"/>
  <c r="W53" i="11"/>
  <c r="X53" i="11"/>
  <c r="Y53" i="11"/>
  <c r="Z53" i="11"/>
  <c r="AA53" i="11"/>
  <c r="AB53" i="11"/>
  <c r="AC53" i="11"/>
  <c r="AD53" i="11"/>
  <c r="AF53" i="11"/>
  <c r="AG53" i="11"/>
  <c r="AH53" i="11"/>
  <c r="AI53" i="11"/>
  <c r="AJ53" i="11"/>
  <c r="AK53" i="11"/>
  <c r="AL53" i="11"/>
  <c r="AM53" i="11"/>
  <c r="AN53" i="11"/>
  <c r="AO53" i="11"/>
  <c r="W54" i="11"/>
  <c r="X54" i="11"/>
  <c r="Y54" i="11"/>
  <c r="Z54" i="11"/>
  <c r="AA54" i="11"/>
  <c r="AB54" i="11"/>
  <c r="AC54" i="11"/>
  <c r="AD54" i="11"/>
  <c r="AF54" i="11"/>
  <c r="AG54" i="11"/>
  <c r="AH54" i="11"/>
  <c r="AI54" i="11"/>
  <c r="AJ54" i="11"/>
  <c r="AK54" i="11"/>
  <c r="AL54" i="11"/>
  <c r="AM54" i="11"/>
  <c r="AN54" i="11"/>
  <c r="AO54" i="11"/>
  <c r="W55" i="11"/>
  <c r="X55" i="11"/>
  <c r="Y55" i="11"/>
  <c r="Z55" i="11"/>
  <c r="AA55" i="11"/>
  <c r="AB55" i="11"/>
  <c r="AC55" i="11"/>
  <c r="AD55" i="11"/>
  <c r="AF55" i="11"/>
  <c r="AG55" i="11"/>
  <c r="AH55" i="11"/>
  <c r="AI55" i="11"/>
  <c r="AJ55" i="11"/>
  <c r="AK55" i="11"/>
  <c r="AL55" i="11"/>
  <c r="AM55" i="11"/>
  <c r="AN55" i="11"/>
  <c r="AO55" i="11"/>
  <c r="W56" i="11"/>
  <c r="X56" i="11"/>
  <c r="Y56" i="11"/>
  <c r="Z56" i="11"/>
  <c r="AA56" i="11"/>
  <c r="AB56" i="11"/>
  <c r="AC56" i="11"/>
  <c r="AD56" i="11"/>
  <c r="AF56" i="11"/>
  <c r="AG56" i="11"/>
  <c r="AH56" i="11"/>
  <c r="AI56" i="11"/>
  <c r="AJ56" i="11"/>
  <c r="AK56" i="11"/>
  <c r="AL56" i="11"/>
  <c r="AM56" i="11"/>
  <c r="AN56" i="11"/>
  <c r="AO56" i="11"/>
  <c r="W57" i="11"/>
  <c r="X57" i="11"/>
  <c r="Y57" i="11"/>
  <c r="Z57" i="11"/>
  <c r="AA57" i="11"/>
  <c r="AB57" i="11"/>
  <c r="AC57" i="11"/>
  <c r="AD57" i="11"/>
  <c r="AF57" i="11"/>
  <c r="AG57" i="11"/>
  <c r="AH57" i="11"/>
  <c r="AI57" i="11"/>
  <c r="AJ57" i="11"/>
  <c r="AK57" i="11"/>
  <c r="AL57" i="11"/>
  <c r="AM57" i="11"/>
  <c r="AN57" i="11"/>
  <c r="AO57" i="11"/>
  <c r="W58" i="11"/>
  <c r="X58" i="11"/>
  <c r="Y58" i="11"/>
  <c r="Z58" i="11"/>
  <c r="AA58" i="11"/>
  <c r="AB58" i="11"/>
  <c r="AC58" i="11"/>
  <c r="AD58" i="11"/>
  <c r="AF58" i="11"/>
  <c r="AG58" i="11"/>
  <c r="AH58" i="11"/>
  <c r="AI58" i="11"/>
  <c r="AJ58" i="11"/>
  <c r="AK58" i="11"/>
  <c r="AL58" i="11"/>
  <c r="AM58" i="11"/>
  <c r="AN58" i="11"/>
  <c r="AO58" i="11"/>
  <c r="W59" i="11"/>
  <c r="X59" i="11"/>
  <c r="Y59" i="11"/>
  <c r="Z59" i="11"/>
  <c r="AA59" i="11"/>
  <c r="AB59" i="11"/>
  <c r="AC59" i="11"/>
  <c r="AD59" i="11"/>
  <c r="AF59" i="11"/>
  <c r="AG59" i="11"/>
  <c r="AH59" i="11"/>
  <c r="AI59" i="11"/>
  <c r="AJ59" i="11"/>
  <c r="AK59" i="11"/>
  <c r="AL59" i="11"/>
  <c r="AM59" i="11"/>
  <c r="AN59" i="11"/>
  <c r="AO59" i="11"/>
  <c r="W60" i="11"/>
  <c r="X60" i="11"/>
  <c r="Y60" i="11"/>
  <c r="Z60" i="11"/>
  <c r="AA60" i="11"/>
  <c r="AB60" i="11"/>
  <c r="AC60" i="11"/>
  <c r="AD60" i="11"/>
  <c r="AF60" i="11"/>
  <c r="AG60" i="11"/>
  <c r="AH60" i="11"/>
  <c r="AI60" i="11"/>
  <c r="AJ60" i="11"/>
  <c r="AK60" i="11"/>
  <c r="AL60" i="11"/>
  <c r="AM60" i="11"/>
  <c r="AN60" i="11"/>
  <c r="AO60" i="11"/>
  <c r="W61" i="11"/>
  <c r="X61" i="11"/>
  <c r="Y61" i="11"/>
  <c r="Z61" i="11"/>
  <c r="AA61" i="11"/>
  <c r="AB61" i="11"/>
  <c r="AC61" i="11"/>
  <c r="AD61" i="11"/>
  <c r="AF61" i="11"/>
  <c r="AG61" i="11"/>
  <c r="AH61" i="11"/>
  <c r="AI61" i="11"/>
  <c r="AJ61" i="11"/>
  <c r="AK61" i="11"/>
  <c r="AL61" i="11"/>
  <c r="AM61" i="11"/>
  <c r="AN61" i="11"/>
  <c r="AO61" i="11"/>
  <c r="W62" i="11"/>
  <c r="X62" i="11"/>
  <c r="Y62" i="11"/>
  <c r="Z62" i="11"/>
  <c r="AA62" i="11"/>
  <c r="AB62" i="11"/>
  <c r="AC62" i="11"/>
  <c r="AD62" i="11"/>
  <c r="AF62" i="11"/>
  <c r="AG62" i="11"/>
  <c r="AH62" i="11"/>
  <c r="AI62" i="11"/>
  <c r="AJ62" i="11"/>
  <c r="AK62" i="11"/>
  <c r="AL62" i="11"/>
  <c r="AM62" i="11"/>
  <c r="AN62" i="11"/>
  <c r="AO62" i="11"/>
  <c r="W63" i="11"/>
  <c r="X63" i="11"/>
  <c r="Y63" i="11"/>
  <c r="Z63" i="11"/>
  <c r="AA63" i="11"/>
  <c r="AB63" i="11"/>
  <c r="AC63" i="11"/>
  <c r="AD63" i="11"/>
  <c r="AF63" i="11"/>
  <c r="AG63" i="11"/>
  <c r="AH63" i="11"/>
  <c r="AI63" i="11"/>
  <c r="AJ63" i="11"/>
  <c r="AK63" i="11"/>
  <c r="AL63" i="11"/>
  <c r="AM63" i="11"/>
  <c r="AN63" i="11"/>
  <c r="AO63" i="11"/>
  <c r="W64" i="11"/>
  <c r="X64" i="11"/>
  <c r="Y64" i="11"/>
  <c r="Z64" i="11"/>
  <c r="AA64" i="11"/>
  <c r="AB64" i="11"/>
  <c r="AC64" i="11"/>
  <c r="AD64" i="11"/>
  <c r="AF64" i="11"/>
  <c r="AG64" i="11"/>
  <c r="AH64" i="11"/>
  <c r="AI64" i="11"/>
  <c r="AJ64" i="11"/>
  <c r="AK64" i="11"/>
  <c r="AL64" i="11"/>
  <c r="AM64" i="11"/>
  <c r="AN64" i="11"/>
  <c r="AO64" i="11"/>
  <c r="W65" i="11"/>
  <c r="X65" i="11"/>
  <c r="Y65" i="11"/>
  <c r="Z65" i="11"/>
  <c r="AA65" i="11"/>
  <c r="AB65" i="11"/>
  <c r="AC65" i="11"/>
  <c r="AD65" i="11"/>
  <c r="AF65" i="11"/>
  <c r="AG65" i="11"/>
  <c r="AH65" i="11"/>
  <c r="AI65" i="11"/>
  <c r="AJ65" i="11"/>
  <c r="AK65" i="11"/>
  <c r="AL65" i="11"/>
  <c r="AM65" i="11"/>
  <c r="AN65" i="11"/>
  <c r="AO65" i="11"/>
  <c r="W66" i="11"/>
  <c r="X66" i="11"/>
  <c r="Y66" i="11"/>
  <c r="Z66" i="11"/>
  <c r="AA66" i="11"/>
  <c r="AB66" i="11"/>
  <c r="AC66" i="11"/>
  <c r="AD66" i="11"/>
  <c r="AF66" i="11"/>
  <c r="AG66" i="11"/>
  <c r="AH66" i="11"/>
  <c r="AI66" i="11"/>
  <c r="AJ66" i="11"/>
  <c r="AK66" i="11"/>
  <c r="AL66" i="11"/>
  <c r="AM66" i="11"/>
  <c r="AN66" i="11"/>
  <c r="AO66" i="11"/>
  <c r="W67" i="11"/>
  <c r="X67" i="11"/>
  <c r="Y67" i="11"/>
  <c r="Z67" i="11"/>
  <c r="AA67" i="11"/>
  <c r="AB67" i="11"/>
  <c r="AC67" i="11"/>
  <c r="AD67" i="11"/>
  <c r="AF67" i="11"/>
  <c r="AG67" i="11"/>
  <c r="AH67" i="11"/>
  <c r="AI67" i="11"/>
  <c r="AJ67" i="11"/>
  <c r="AK67" i="11"/>
  <c r="AL67" i="11"/>
  <c r="AM67" i="11"/>
  <c r="AN67" i="11"/>
  <c r="AO67" i="11"/>
  <c r="W68" i="11"/>
  <c r="X68" i="11"/>
  <c r="Y68" i="11"/>
  <c r="Z68" i="11"/>
  <c r="AA68" i="11"/>
  <c r="AB68" i="11"/>
  <c r="AC68" i="11"/>
  <c r="AD68" i="11"/>
  <c r="AF68" i="11"/>
  <c r="AG68" i="11"/>
  <c r="AH68" i="11"/>
  <c r="AI68" i="11"/>
  <c r="AJ68" i="11"/>
  <c r="AK68" i="11"/>
  <c r="AL68" i="11"/>
  <c r="AM68" i="11"/>
  <c r="AN68" i="11"/>
  <c r="AO68" i="11"/>
  <c r="W69" i="11"/>
  <c r="X69" i="11"/>
  <c r="Y69" i="11"/>
  <c r="Z69" i="11"/>
  <c r="AA69" i="11"/>
  <c r="AB69" i="11"/>
  <c r="AC69" i="11"/>
  <c r="AD69" i="11"/>
  <c r="AF69" i="11"/>
  <c r="AG69" i="11"/>
  <c r="AH69" i="11"/>
  <c r="AI69" i="11"/>
  <c r="AJ69" i="11"/>
  <c r="AK69" i="11"/>
  <c r="AL69" i="11"/>
  <c r="AM69" i="11"/>
  <c r="AN69" i="11"/>
  <c r="AO69" i="11"/>
  <c r="W70" i="11"/>
  <c r="X70" i="11"/>
  <c r="Y70" i="11"/>
  <c r="Z70" i="11"/>
  <c r="AA70" i="11"/>
  <c r="AB70" i="11"/>
  <c r="AC70" i="11"/>
  <c r="AD70" i="11"/>
  <c r="AF70" i="11"/>
  <c r="AG70" i="11"/>
  <c r="AH70" i="11"/>
  <c r="AI70" i="11"/>
  <c r="AJ70" i="11"/>
  <c r="AK70" i="11"/>
  <c r="AL70" i="11"/>
  <c r="AM70" i="11"/>
  <c r="AN70" i="11"/>
  <c r="AO70" i="11"/>
  <c r="W71" i="11"/>
  <c r="X71" i="11"/>
  <c r="Y71" i="11"/>
  <c r="Z71" i="11"/>
  <c r="AA71" i="11"/>
  <c r="AB71" i="11"/>
  <c r="AC71" i="11"/>
  <c r="AD71" i="11"/>
  <c r="AF71" i="11"/>
  <c r="AG71" i="11"/>
  <c r="AH71" i="11"/>
  <c r="AI71" i="11"/>
  <c r="AJ71" i="11"/>
  <c r="AK71" i="11"/>
  <c r="AL71" i="11"/>
  <c r="AM71" i="11"/>
  <c r="AN71" i="11"/>
  <c r="AO71" i="11"/>
  <c r="W72" i="11"/>
  <c r="X72" i="11"/>
  <c r="Y72" i="11"/>
  <c r="Z72" i="11"/>
  <c r="AA72" i="11"/>
  <c r="AB72" i="11"/>
  <c r="AC72" i="11"/>
  <c r="AD72" i="11"/>
  <c r="AF72" i="11"/>
  <c r="AG72" i="11"/>
  <c r="AH72" i="11"/>
  <c r="AI72" i="11"/>
  <c r="AJ72" i="11"/>
  <c r="AK72" i="11"/>
  <c r="AL72" i="11"/>
  <c r="AM72" i="11"/>
  <c r="AN72" i="11"/>
  <c r="AO72" i="11"/>
  <c r="W73" i="11"/>
  <c r="X73" i="11"/>
  <c r="Y73" i="11"/>
  <c r="Z73" i="11"/>
  <c r="AA73" i="11"/>
  <c r="AB73" i="11"/>
  <c r="AC73" i="11"/>
  <c r="AD73" i="11"/>
  <c r="AF73" i="11"/>
  <c r="AG73" i="11"/>
  <c r="AH73" i="11"/>
  <c r="AI73" i="11"/>
  <c r="AJ73" i="11"/>
  <c r="AK73" i="11"/>
  <c r="AL73" i="11"/>
  <c r="AM73" i="11"/>
  <c r="AN73" i="11"/>
  <c r="AO73" i="11"/>
  <c r="W74" i="11"/>
  <c r="X74" i="11"/>
  <c r="Y74" i="11"/>
  <c r="Z74" i="11"/>
  <c r="AA74" i="11"/>
  <c r="AB74" i="11"/>
  <c r="AC74" i="11"/>
  <c r="AD74" i="11"/>
  <c r="AF74" i="11"/>
  <c r="AG74" i="11"/>
  <c r="AH74" i="11"/>
  <c r="AI74" i="11"/>
  <c r="AJ74" i="11"/>
  <c r="AK74" i="11"/>
  <c r="AL74" i="11"/>
  <c r="AM74" i="11"/>
  <c r="AN74" i="11"/>
  <c r="AO74" i="11"/>
  <c r="W75" i="11"/>
  <c r="X75" i="11"/>
  <c r="Y75" i="11"/>
  <c r="Z75" i="11"/>
  <c r="AA75" i="11"/>
  <c r="AB75" i="11"/>
  <c r="AC75" i="11"/>
  <c r="AD75" i="11"/>
  <c r="AF75" i="11"/>
  <c r="AG75" i="11"/>
  <c r="AH75" i="11"/>
  <c r="AI75" i="11"/>
  <c r="AJ75" i="11"/>
  <c r="AK75" i="11"/>
  <c r="AL75" i="11"/>
  <c r="AM75" i="11"/>
  <c r="AN75" i="11"/>
  <c r="AO75" i="11"/>
  <c r="W76" i="11"/>
  <c r="X76" i="11"/>
  <c r="Y76" i="11"/>
  <c r="Z76" i="11"/>
  <c r="AA76" i="11"/>
  <c r="AB76" i="11"/>
  <c r="AC76" i="11"/>
  <c r="AD76" i="11"/>
  <c r="AF76" i="11"/>
  <c r="AG76" i="11"/>
  <c r="AH76" i="11"/>
  <c r="AI76" i="11"/>
  <c r="AJ76" i="11"/>
  <c r="AK76" i="11"/>
  <c r="AL76" i="11"/>
  <c r="AM76" i="11"/>
  <c r="AN76" i="11"/>
  <c r="AO76" i="11"/>
  <c r="W77" i="11"/>
  <c r="X77" i="11"/>
  <c r="Y77" i="11"/>
  <c r="Z77" i="11"/>
  <c r="AA77" i="11"/>
  <c r="AB77" i="11"/>
  <c r="AC77" i="11"/>
  <c r="AD77" i="11"/>
  <c r="AF77" i="11"/>
  <c r="AG77" i="11"/>
  <c r="AH77" i="11"/>
  <c r="AI77" i="11"/>
  <c r="AJ77" i="11"/>
  <c r="AK77" i="11"/>
  <c r="AL77" i="11"/>
  <c r="AM77" i="11"/>
  <c r="AN77" i="11"/>
  <c r="AO77" i="11"/>
  <c r="W78" i="11"/>
  <c r="X78" i="11"/>
  <c r="Y78" i="11"/>
  <c r="Z78" i="11"/>
  <c r="AA78" i="11"/>
  <c r="AB78" i="11"/>
  <c r="AC78" i="11"/>
  <c r="AD78" i="11"/>
  <c r="AF78" i="11"/>
  <c r="AG78" i="11"/>
  <c r="AH78" i="11"/>
  <c r="AI78" i="11"/>
  <c r="AJ78" i="11"/>
  <c r="AK78" i="11"/>
  <c r="AL78" i="11"/>
  <c r="AM78" i="11"/>
  <c r="AN78" i="11"/>
  <c r="AO78" i="11"/>
  <c r="W79" i="11"/>
  <c r="X79" i="11"/>
  <c r="Y79" i="11"/>
  <c r="Z79" i="11"/>
  <c r="AA79" i="11"/>
  <c r="AB79" i="11"/>
  <c r="AC79" i="11"/>
  <c r="AD79" i="11"/>
  <c r="AF79" i="11"/>
  <c r="AG79" i="11"/>
  <c r="AH79" i="11"/>
  <c r="AI79" i="11"/>
  <c r="AJ79" i="11"/>
  <c r="AK79" i="11"/>
  <c r="AL79" i="11"/>
  <c r="AM79" i="11"/>
  <c r="AN79" i="11"/>
  <c r="AO79" i="11"/>
  <c r="W80" i="11"/>
  <c r="X80" i="11"/>
  <c r="Y80" i="11"/>
  <c r="Z80" i="11"/>
  <c r="AA80" i="11"/>
  <c r="AB80" i="11"/>
  <c r="AC80" i="11"/>
  <c r="AD80" i="11"/>
  <c r="AF80" i="11"/>
  <c r="AG80" i="11"/>
  <c r="AH80" i="11"/>
  <c r="AI80" i="11"/>
  <c r="AJ80" i="11"/>
  <c r="AK80" i="11"/>
  <c r="AL80" i="11"/>
  <c r="AM80" i="11"/>
  <c r="AN80" i="11"/>
  <c r="AO80" i="11"/>
  <c r="W81" i="11"/>
  <c r="X81" i="11"/>
  <c r="Y81" i="11"/>
  <c r="Z81" i="11"/>
  <c r="AA81" i="11"/>
  <c r="AB81" i="11"/>
  <c r="AC81" i="11"/>
  <c r="AD81" i="11"/>
  <c r="AF81" i="11"/>
  <c r="AG81" i="11"/>
  <c r="AH81" i="11"/>
  <c r="AI81" i="11"/>
  <c r="AJ81" i="11"/>
  <c r="AK81" i="11"/>
  <c r="AL81" i="11"/>
  <c r="AM81" i="11"/>
  <c r="AN81" i="11"/>
  <c r="AO81" i="11"/>
  <c r="W82" i="11"/>
  <c r="X82" i="11"/>
  <c r="Y82" i="11"/>
  <c r="Z82" i="11"/>
  <c r="AA82" i="11"/>
  <c r="AB82" i="11"/>
  <c r="AC82" i="11"/>
  <c r="AD82" i="11"/>
  <c r="AF82" i="11"/>
  <c r="AG82" i="11"/>
  <c r="AH82" i="11"/>
  <c r="AI82" i="11"/>
  <c r="AJ82" i="11"/>
  <c r="AK82" i="11"/>
  <c r="AL82" i="11"/>
  <c r="AM82" i="11"/>
  <c r="AN82" i="11"/>
  <c r="AO82" i="11"/>
  <c r="W83" i="11"/>
  <c r="X83" i="11"/>
  <c r="Y83" i="11"/>
  <c r="Z83" i="11"/>
  <c r="AA83" i="11"/>
  <c r="AB83" i="11"/>
  <c r="AC83" i="11"/>
  <c r="AD83" i="11"/>
  <c r="AF83" i="11"/>
  <c r="AG83" i="11"/>
  <c r="AH83" i="11"/>
  <c r="AI83" i="11"/>
  <c r="AJ83" i="11"/>
  <c r="AK83" i="11"/>
  <c r="AL83" i="11"/>
  <c r="AM83" i="11"/>
  <c r="AN83" i="11"/>
  <c r="AO83" i="11"/>
  <c r="W84" i="11"/>
  <c r="X84" i="11"/>
  <c r="Y84" i="11"/>
  <c r="Z84" i="11"/>
  <c r="AA84" i="11"/>
  <c r="AB84" i="11"/>
  <c r="AC84" i="11"/>
  <c r="AD84" i="11"/>
  <c r="AF84" i="11"/>
  <c r="AG84" i="11"/>
  <c r="AH84" i="11"/>
  <c r="AI84" i="11"/>
  <c r="AJ84" i="11"/>
  <c r="AK84" i="11"/>
  <c r="AL84" i="11"/>
  <c r="AM84" i="11"/>
  <c r="AN84" i="11"/>
  <c r="AO84" i="11"/>
  <c r="W85" i="11"/>
  <c r="X85" i="11"/>
  <c r="Y85" i="11"/>
  <c r="Z85" i="11"/>
  <c r="AA85" i="11"/>
  <c r="AB85" i="11"/>
  <c r="AC85" i="11"/>
  <c r="AD85" i="11"/>
  <c r="AF85" i="11"/>
  <c r="AG85" i="11"/>
  <c r="AH85" i="11"/>
  <c r="AI85" i="11"/>
  <c r="AJ85" i="11"/>
  <c r="AK85" i="11"/>
  <c r="AL85" i="11"/>
  <c r="AM85" i="11"/>
  <c r="AN85" i="11"/>
  <c r="AO85" i="11"/>
  <c r="W86" i="11"/>
  <c r="X86" i="11"/>
  <c r="Y86" i="11"/>
  <c r="Z86" i="11"/>
  <c r="AA86" i="11"/>
  <c r="AB86" i="11"/>
  <c r="AC86" i="11"/>
  <c r="AD86" i="11"/>
  <c r="AF86" i="11"/>
  <c r="AG86" i="11"/>
  <c r="AH86" i="11"/>
  <c r="AI86" i="11"/>
  <c r="AJ86" i="11"/>
  <c r="AK86" i="11"/>
  <c r="AL86" i="11"/>
  <c r="AM86" i="11"/>
  <c r="AN86" i="11"/>
  <c r="AO86" i="11"/>
  <c r="W87" i="11"/>
  <c r="X87" i="11"/>
  <c r="Y87" i="11"/>
  <c r="Z87" i="11"/>
  <c r="AA87" i="11"/>
  <c r="AB87" i="11"/>
  <c r="AC87" i="11"/>
  <c r="AD87" i="11"/>
  <c r="AF87" i="11"/>
  <c r="AG87" i="11"/>
  <c r="AH87" i="11"/>
  <c r="AI87" i="11"/>
  <c r="AJ87" i="11"/>
  <c r="AK87" i="11"/>
  <c r="AL87" i="11"/>
  <c r="AM87" i="11"/>
  <c r="AN87" i="11"/>
  <c r="AO87" i="11"/>
  <c r="W88" i="11"/>
  <c r="X88" i="11"/>
  <c r="Y88" i="11"/>
  <c r="Z88" i="11"/>
  <c r="AA88" i="11"/>
  <c r="AB88" i="11"/>
  <c r="AC88" i="11"/>
  <c r="AD88" i="11"/>
  <c r="AF88" i="11"/>
  <c r="AG88" i="11"/>
  <c r="AH88" i="11"/>
  <c r="AI88" i="11"/>
  <c r="AJ88" i="11"/>
  <c r="AK88" i="11"/>
  <c r="AL88" i="11"/>
  <c r="AM88" i="11"/>
  <c r="AN88" i="11"/>
  <c r="AO88" i="11"/>
  <c r="W89" i="11"/>
  <c r="X89" i="11"/>
  <c r="Y89" i="11"/>
  <c r="Z89" i="11"/>
  <c r="AA89" i="11"/>
  <c r="AB89" i="11"/>
  <c r="AC89" i="11"/>
  <c r="AD89" i="11"/>
  <c r="AF89" i="11"/>
  <c r="AG89" i="11"/>
  <c r="AH89" i="11"/>
  <c r="AI89" i="11"/>
  <c r="AJ89" i="11"/>
  <c r="AK89" i="11"/>
  <c r="AL89" i="11"/>
  <c r="AM89" i="11"/>
  <c r="AN89" i="11"/>
  <c r="AO89" i="11"/>
  <c r="W90" i="11"/>
  <c r="X90" i="11"/>
  <c r="Y90" i="11"/>
  <c r="Z90" i="11"/>
  <c r="AA90" i="11"/>
  <c r="AB90" i="11"/>
  <c r="AC90" i="11"/>
  <c r="AD90" i="11"/>
  <c r="AF90" i="11"/>
  <c r="AG90" i="11"/>
  <c r="AH90" i="11"/>
  <c r="AI90" i="11"/>
  <c r="AJ90" i="11"/>
  <c r="AK90" i="11"/>
  <c r="AL90" i="11"/>
  <c r="AM90" i="11"/>
  <c r="AN90" i="11"/>
  <c r="AO90" i="11"/>
  <c r="W91" i="11"/>
  <c r="X91" i="11"/>
  <c r="Y91" i="11"/>
  <c r="Z91" i="11"/>
  <c r="AA91" i="11"/>
  <c r="AB91" i="11"/>
  <c r="AC91" i="11"/>
  <c r="AD91" i="11"/>
  <c r="AF91" i="11"/>
  <c r="AG91" i="11"/>
  <c r="AH91" i="11"/>
  <c r="AI91" i="11"/>
  <c r="AJ91" i="11"/>
  <c r="AK91" i="11"/>
  <c r="AL91" i="11"/>
  <c r="AM91" i="11"/>
  <c r="AN91" i="11"/>
  <c r="AO91" i="11"/>
  <c r="W92" i="11"/>
  <c r="X92" i="11"/>
  <c r="Y92" i="11"/>
  <c r="Z92" i="11"/>
  <c r="AA92" i="11"/>
  <c r="AB92" i="11"/>
  <c r="AC92" i="11"/>
  <c r="AD92" i="11"/>
  <c r="AF92" i="11"/>
  <c r="AG92" i="11"/>
  <c r="AH92" i="11"/>
  <c r="AI92" i="11"/>
  <c r="AJ92" i="11"/>
  <c r="AK92" i="11"/>
  <c r="AL92" i="11"/>
  <c r="AM92" i="11"/>
  <c r="AN92" i="11"/>
  <c r="AO92" i="11"/>
  <c r="W93" i="11"/>
  <c r="X93" i="11"/>
  <c r="Y93" i="11"/>
  <c r="Z93" i="11"/>
  <c r="AA93" i="11"/>
  <c r="AB93" i="11"/>
  <c r="AC93" i="11"/>
  <c r="AD93" i="11"/>
  <c r="AF93" i="11"/>
  <c r="AG93" i="11"/>
  <c r="AH93" i="11"/>
  <c r="AI93" i="11"/>
  <c r="AJ93" i="11"/>
  <c r="AK93" i="11"/>
  <c r="AL93" i="11"/>
  <c r="AM93" i="11"/>
  <c r="AN93" i="11"/>
  <c r="AO93" i="11"/>
  <c r="W94" i="11"/>
  <c r="X94" i="11"/>
  <c r="Y94" i="11"/>
  <c r="Z94" i="11"/>
  <c r="AA94" i="11"/>
  <c r="AB94" i="11"/>
  <c r="AC94" i="11"/>
  <c r="AD94" i="11"/>
  <c r="AF94" i="11"/>
  <c r="AG94" i="11"/>
  <c r="AH94" i="11"/>
  <c r="AI94" i="11"/>
  <c r="AJ94" i="11"/>
  <c r="AK94" i="11"/>
  <c r="AL94" i="11"/>
  <c r="AM94" i="11"/>
  <c r="AN94" i="11"/>
  <c r="AO94" i="11"/>
  <c r="W95" i="11"/>
  <c r="X95" i="11"/>
  <c r="Y95" i="11"/>
  <c r="Z95" i="11"/>
  <c r="AA95" i="11"/>
  <c r="AB95" i="11"/>
  <c r="AC95" i="11"/>
  <c r="AD95" i="11"/>
  <c r="AF95" i="11"/>
  <c r="AG95" i="11"/>
  <c r="AH95" i="11"/>
  <c r="AI95" i="11"/>
  <c r="AJ95" i="11"/>
  <c r="AK95" i="11"/>
  <c r="AL95" i="11"/>
  <c r="AM95" i="11"/>
  <c r="AN95" i="11"/>
  <c r="AO95" i="11"/>
  <c r="W96" i="11"/>
  <c r="X96" i="11"/>
  <c r="Y96" i="11"/>
  <c r="Z96" i="11"/>
  <c r="AA96" i="11"/>
  <c r="AB96" i="11"/>
  <c r="AC96" i="11"/>
  <c r="AD96" i="11"/>
  <c r="AF96" i="11"/>
  <c r="AG96" i="11"/>
  <c r="AH96" i="11"/>
  <c r="AI96" i="11"/>
  <c r="AJ96" i="11"/>
  <c r="AK96" i="11"/>
  <c r="AL96" i="11"/>
  <c r="AM96" i="11"/>
  <c r="AN96" i="11"/>
  <c r="AO96" i="11"/>
  <c r="W97" i="11"/>
  <c r="X97" i="11"/>
  <c r="Y97" i="11"/>
  <c r="Z97" i="11"/>
  <c r="AA97" i="11"/>
  <c r="AB97" i="11"/>
  <c r="AC97" i="11"/>
  <c r="AD97" i="11"/>
  <c r="AF97" i="11"/>
  <c r="AG97" i="11"/>
  <c r="AH97" i="11"/>
  <c r="AI97" i="11"/>
  <c r="AJ97" i="11"/>
  <c r="AK97" i="11"/>
  <c r="AL97" i="11"/>
  <c r="AM97" i="11"/>
  <c r="AN97" i="11"/>
  <c r="AO97" i="11"/>
  <c r="W98" i="11"/>
  <c r="X98" i="11"/>
  <c r="Y98" i="11"/>
  <c r="Z98" i="11"/>
  <c r="AA98" i="11"/>
  <c r="AB98" i="11"/>
  <c r="AC98" i="11"/>
  <c r="AD98" i="11"/>
  <c r="AF98" i="11"/>
  <c r="AG98" i="11"/>
  <c r="AH98" i="11"/>
  <c r="AI98" i="11"/>
  <c r="AJ98" i="11"/>
  <c r="AK98" i="11"/>
  <c r="AL98" i="11"/>
  <c r="AM98" i="11"/>
  <c r="AN98" i="11"/>
  <c r="AO98" i="11"/>
  <c r="W99" i="11"/>
  <c r="X99" i="11"/>
  <c r="Y99" i="11"/>
  <c r="Z99" i="11"/>
  <c r="AA99" i="11"/>
  <c r="AB99" i="11"/>
  <c r="AC99" i="11"/>
  <c r="AD99" i="11"/>
  <c r="AF99" i="11"/>
  <c r="AG99" i="11"/>
  <c r="AH99" i="11"/>
  <c r="AI99" i="11"/>
  <c r="AJ99" i="11"/>
  <c r="AK99" i="11"/>
  <c r="AL99" i="11"/>
  <c r="AM99" i="11"/>
  <c r="AN99" i="11"/>
  <c r="AO99" i="11"/>
  <c r="W100" i="11"/>
  <c r="X100" i="11"/>
  <c r="Y100" i="11"/>
  <c r="Z100" i="11"/>
  <c r="AA100" i="11"/>
  <c r="AB100" i="11"/>
  <c r="AC100" i="11"/>
  <c r="AD100" i="11"/>
  <c r="AF100" i="11"/>
  <c r="AG100" i="11"/>
  <c r="AH100" i="11"/>
  <c r="AI100" i="11"/>
  <c r="AJ100" i="11"/>
  <c r="AK100" i="11"/>
  <c r="AL100" i="11"/>
  <c r="AM100" i="11"/>
  <c r="AN100" i="11"/>
  <c r="AO100" i="11"/>
  <c r="W101" i="11"/>
  <c r="X101" i="11"/>
  <c r="Y101" i="11"/>
  <c r="Z101" i="11"/>
  <c r="AA101" i="11"/>
  <c r="AB101" i="11"/>
  <c r="AC101" i="11"/>
  <c r="AD101" i="11"/>
  <c r="AF101" i="11"/>
  <c r="AG101" i="11"/>
  <c r="AH101" i="11"/>
  <c r="AI101" i="11"/>
  <c r="AJ101" i="11"/>
  <c r="AK101" i="11"/>
  <c r="AL101" i="11"/>
  <c r="AM101" i="11"/>
  <c r="AN101" i="11"/>
  <c r="AO101" i="11"/>
  <c r="W102" i="11"/>
  <c r="X102" i="11"/>
  <c r="Y102" i="11"/>
  <c r="Z102" i="11"/>
  <c r="AA102" i="11"/>
  <c r="AB102" i="11"/>
  <c r="AC102" i="11"/>
  <c r="AD102" i="11"/>
  <c r="AF102" i="11"/>
  <c r="AG102" i="11"/>
  <c r="AH102" i="11"/>
  <c r="AI102" i="11"/>
  <c r="AJ102" i="11"/>
  <c r="AK102" i="11"/>
  <c r="AL102" i="11"/>
  <c r="AM102" i="11"/>
  <c r="AN102" i="11"/>
  <c r="AO102" i="11"/>
  <c r="W103" i="11"/>
  <c r="X103" i="11"/>
  <c r="Y103" i="11"/>
  <c r="Z103" i="11"/>
  <c r="AA103" i="11"/>
  <c r="AB103" i="11"/>
  <c r="AC103" i="11"/>
  <c r="AD103" i="11"/>
  <c r="AF103" i="11"/>
  <c r="AG103" i="11"/>
  <c r="AH103" i="11"/>
  <c r="AI103" i="11"/>
  <c r="AJ103" i="11"/>
  <c r="AK103" i="11"/>
  <c r="AL103" i="11"/>
  <c r="AM103" i="11"/>
  <c r="AN103" i="11"/>
  <c r="AO103" i="11"/>
  <c r="W104" i="11"/>
  <c r="X104" i="11"/>
  <c r="Y104" i="11"/>
  <c r="Z104" i="11"/>
  <c r="AA104" i="11"/>
  <c r="AB104" i="11"/>
  <c r="AC104" i="11"/>
  <c r="AD104" i="11"/>
  <c r="AF104" i="11"/>
  <c r="AG104" i="11"/>
  <c r="AH104" i="11"/>
  <c r="AI104" i="11"/>
  <c r="AJ104" i="11"/>
  <c r="AK104" i="11"/>
  <c r="AL104" i="11"/>
  <c r="AM104" i="11"/>
  <c r="AN104" i="11"/>
  <c r="AO104" i="11"/>
  <c r="W105" i="11"/>
  <c r="X105" i="11"/>
  <c r="Y105" i="11"/>
  <c r="Z105" i="11"/>
  <c r="AA105" i="11"/>
  <c r="AB105" i="11"/>
  <c r="AC105" i="11"/>
  <c r="AD105" i="11"/>
  <c r="AF105" i="11"/>
  <c r="AG105" i="11"/>
  <c r="AH105" i="11"/>
  <c r="AI105" i="11"/>
  <c r="AJ105" i="11"/>
  <c r="AK105" i="11"/>
  <c r="AL105" i="11"/>
  <c r="AM105" i="11"/>
  <c r="AN105" i="11"/>
  <c r="AO105" i="11"/>
  <c r="W106" i="11"/>
  <c r="X106" i="11"/>
  <c r="Y106" i="11"/>
  <c r="Z106" i="11"/>
  <c r="AA106" i="11"/>
  <c r="AB106" i="11"/>
  <c r="AC106" i="11"/>
  <c r="AD106" i="11"/>
  <c r="AF106" i="11"/>
  <c r="AG106" i="11"/>
  <c r="AH106" i="11"/>
  <c r="AI106" i="11"/>
  <c r="AJ106" i="11"/>
  <c r="AK106" i="11"/>
  <c r="AL106" i="11"/>
  <c r="AM106" i="11"/>
  <c r="AN106" i="11"/>
  <c r="AO106" i="11"/>
  <c r="W107" i="11"/>
  <c r="X107" i="11"/>
  <c r="Y107" i="11"/>
  <c r="Z107" i="11"/>
  <c r="AA107" i="11"/>
  <c r="AB107" i="11"/>
  <c r="AC107" i="11"/>
  <c r="AD107" i="11"/>
  <c r="AF107" i="11"/>
  <c r="AG107" i="11"/>
  <c r="AH107" i="11"/>
  <c r="AI107" i="11"/>
  <c r="AJ107" i="11"/>
  <c r="AK107" i="11"/>
  <c r="AL107" i="11"/>
  <c r="AM107" i="11"/>
  <c r="AN107" i="11"/>
  <c r="AO107" i="11"/>
  <c r="W108" i="11"/>
  <c r="X108" i="11"/>
  <c r="Y108" i="11"/>
  <c r="Z108" i="11"/>
  <c r="AA108" i="11"/>
  <c r="AB108" i="11"/>
  <c r="AC108" i="11"/>
  <c r="AD108" i="11"/>
  <c r="AF108" i="11"/>
  <c r="AG108" i="11"/>
  <c r="AH108" i="11"/>
  <c r="AI108" i="11"/>
  <c r="AJ108" i="11"/>
  <c r="AK108" i="11"/>
  <c r="AL108" i="11"/>
  <c r="AM108" i="11"/>
  <c r="AN108" i="11"/>
  <c r="AO108" i="11"/>
  <c r="W109" i="11"/>
  <c r="X109" i="11"/>
  <c r="Y109" i="11"/>
  <c r="Z109" i="11"/>
  <c r="AA109" i="11"/>
  <c r="AB109" i="11"/>
  <c r="AC109" i="11"/>
  <c r="AD109" i="11"/>
  <c r="AF109" i="11"/>
  <c r="AG109" i="11"/>
  <c r="AH109" i="11"/>
  <c r="AI109" i="11"/>
  <c r="AJ109" i="11"/>
  <c r="AK109" i="11"/>
  <c r="AL109" i="11"/>
  <c r="AM109" i="11"/>
  <c r="AN109" i="11"/>
  <c r="AO109" i="11"/>
  <c r="W110" i="11"/>
  <c r="X110" i="11"/>
  <c r="Y110" i="11"/>
  <c r="Z110" i="11"/>
  <c r="AA110" i="11"/>
  <c r="AB110" i="11"/>
  <c r="AC110" i="11"/>
  <c r="AD110" i="11"/>
  <c r="AF110" i="11"/>
  <c r="AG110" i="11"/>
  <c r="AH110" i="11"/>
  <c r="AI110" i="11"/>
  <c r="AJ110" i="11"/>
  <c r="AK110" i="11"/>
  <c r="AL110" i="11"/>
  <c r="AM110" i="11"/>
  <c r="AN110" i="11"/>
  <c r="AO110" i="11"/>
  <c r="W111" i="11"/>
  <c r="X111" i="11"/>
  <c r="Y111" i="11"/>
  <c r="Z111" i="11"/>
  <c r="AA111" i="11"/>
  <c r="AB111" i="11"/>
  <c r="AC111" i="11"/>
  <c r="AD111" i="11"/>
  <c r="AF111" i="11"/>
  <c r="AG111" i="11"/>
  <c r="AH111" i="11"/>
  <c r="AI111" i="11"/>
  <c r="AJ111" i="11"/>
  <c r="AK111" i="11"/>
  <c r="AL111" i="11"/>
  <c r="AM111" i="11"/>
  <c r="AN111" i="11"/>
  <c r="AO111" i="11"/>
  <c r="W112" i="11"/>
  <c r="X112" i="11"/>
  <c r="Y112" i="11"/>
  <c r="Z112" i="11"/>
  <c r="AA112" i="11"/>
  <c r="AB112" i="11"/>
  <c r="AC112" i="11"/>
  <c r="AD112" i="11"/>
  <c r="AF112" i="11"/>
  <c r="AG112" i="11"/>
  <c r="AH112" i="11"/>
  <c r="AI112" i="11"/>
  <c r="AJ112" i="11"/>
  <c r="AK112" i="11"/>
  <c r="AL112" i="11"/>
  <c r="AM112" i="11"/>
  <c r="AN112" i="11"/>
  <c r="AO112" i="11"/>
  <c r="W113" i="11"/>
  <c r="X113" i="11"/>
  <c r="Y113" i="11"/>
  <c r="Z113" i="11"/>
  <c r="AA113" i="11"/>
  <c r="AB113" i="11"/>
  <c r="AC113" i="11"/>
  <c r="AD113" i="11"/>
  <c r="AF113" i="11"/>
  <c r="AG113" i="11"/>
  <c r="AH113" i="11"/>
  <c r="AI113" i="11"/>
  <c r="AJ113" i="11"/>
  <c r="AK113" i="11"/>
  <c r="AL113" i="11"/>
  <c r="AM113" i="11"/>
  <c r="AN113" i="11"/>
  <c r="AO113" i="11"/>
  <c r="W114" i="11"/>
  <c r="X114" i="11"/>
  <c r="Y114" i="11"/>
  <c r="Z114" i="11"/>
  <c r="AA114" i="11"/>
  <c r="AB114" i="11"/>
  <c r="AC114" i="11"/>
  <c r="AD114" i="11"/>
  <c r="AF114" i="11"/>
  <c r="AG114" i="11"/>
  <c r="AH114" i="11"/>
  <c r="AI114" i="11"/>
  <c r="AJ114" i="11"/>
  <c r="AK114" i="11"/>
  <c r="AL114" i="11"/>
  <c r="AM114" i="11"/>
  <c r="AN114" i="11"/>
  <c r="AO114" i="11"/>
  <c r="W115" i="11"/>
  <c r="X115" i="11"/>
  <c r="Y115" i="11"/>
  <c r="Z115" i="11"/>
  <c r="AA115" i="11"/>
  <c r="AB115" i="11"/>
  <c r="AC115" i="11"/>
  <c r="AD115" i="11"/>
  <c r="AF115" i="11"/>
  <c r="AG115" i="11"/>
  <c r="AH115" i="11"/>
  <c r="AI115" i="11"/>
  <c r="AJ115" i="11"/>
  <c r="AK115" i="11"/>
  <c r="AL115" i="11"/>
  <c r="AM115" i="11"/>
  <c r="AN115" i="11"/>
  <c r="AO115" i="11"/>
  <c r="W116" i="11"/>
  <c r="X116" i="11"/>
  <c r="Y116" i="11"/>
  <c r="Z116" i="11"/>
  <c r="AA116" i="11"/>
  <c r="AB116" i="11"/>
  <c r="AC116" i="11"/>
  <c r="AD116" i="11"/>
  <c r="AF116" i="11"/>
  <c r="AG116" i="11"/>
  <c r="AH116" i="11"/>
  <c r="AI116" i="11"/>
  <c r="AJ116" i="11"/>
  <c r="AK116" i="11"/>
  <c r="AL116" i="11"/>
  <c r="AM116" i="11"/>
  <c r="AN116" i="11"/>
  <c r="AO116" i="11"/>
  <c r="W117" i="11"/>
  <c r="X117" i="11"/>
  <c r="Y117" i="11"/>
  <c r="Z117" i="11"/>
  <c r="AA117" i="11"/>
  <c r="AB117" i="11"/>
  <c r="AC117" i="11"/>
  <c r="AD117" i="11"/>
  <c r="AF117" i="11"/>
  <c r="AG117" i="11"/>
  <c r="AH117" i="11"/>
  <c r="AI117" i="11"/>
  <c r="AJ117" i="11"/>
  <c r="AK117" i="11"/>
  <c r="AL117" i="11"/>
  <c r="AM117" i="11"/>
  <c r="AN117" i="11"/>
  <c r="AO117" i="11"/>
  <c r="W118" i="11"/>
  <c r="X118" i="11"/>
  <c r="Y118" i="11"/>
  <c r="Z118" i="11"/>
  <c r="AA118" i="11"/>
  <c r="AB118" i="11"/>
  <c r="AC118" i="11"/>
  <c r="AD118" i="11"/>
  <c r="AF118" i="11"/>
  <c r="AG118" i="11"/>
  <c r="AH118" i="11"/>
  <c r="AI118" i="11"/>
  <c r="AJ118" i="11"/>
  <c r="AK118" i="11"/>
  <c r="AL118" i="11"/>
  <c r="AM118" i="11"/>
  <c r="AN118" i="11"/>
  <c r="AO118" i="11"/>
  <c r="W119" i="11"/>
  <c r="Z119" i="11"/>
  <c r="AA119" i="11"/>
  <c r="AB119" i="11"/>
  <c r="AC119" i="11"/>
  <c r="AD119" i="11"/>
  <c r="AF119" i="11"/>
  <c r="AG119" i="11"/>
  <c r="AH119" i="11"/>
  <c r="AI119" i="11"/>
  <c r="AJ119" i="11"/>
  <c r="AK119" i="11"/>
  <c r="AL119" i="11"/>
  <c r="AM119" i="11"/>
  <c r="AN119" i="11"/>
  <c r="AO119" i="11"/>
  <c r="W120" i="11"/>
  <c r="Y120" i="11"/>
  <c r="Z120" i="11"/>
  <c r="AA120" i="11"/>
  <c r="AB120" i="11"/>
  <c r="AC120" i="11"/>
  <c r="AD120" i="11"/>
  <c r="AF120" i="11"/>
  <c r="AG120" i="11"/>
  <c r="AH120" i="11"/>
  <c r="AI120" i="11"/>
  <c r="AJ120" i="11"/>
  <c r="AK120" i="11"/>
  <c r="AL120" i="11"/>
  <c r="AM120" i="11"/>
  <c r="AN120" i="11"/>
  <c r="AO120" i="11"/>
  <c r="X121" i="11"/>
  <c r="Y121" i="11"/>
  <c r="Z121" i="11"/>
  <c r="AA121" i="11"/>
  <c r="AB121" i="11"/>
  <c r="AC121" i="11"/>
  <c r="AD121" i="11"/>
  <c r="AF121" i="11"/>
  <c r="AG121" i="11"/>
  <c r="AH121" i="11"/>
  <c r="AI121" i="11"/>
  <c r="AJ121" i="11"/>
  <c r="AK121" i="11"/>
  <c r="AL121" i="11"/>
  <c r="AM121" i="11"/>
  <c r="AN121" i="11"/>
  <c r="AO121" i="11"/>
  <c r="W122" i="11"/>
  <c r="X122" i="11"/>
  <c r="Y122" i="11"/>
  <c r="Z122" i="11"/>
  <c r="AA122" i="11"/>
  <c r="AB122" i="11"/>
  <c r="AC122" i="11"/>
  <c r="AD122" i="11"/>
  <c r="AF122" i="11"/>
  <c r="AG122" i="11"/>
  <c r="AH122" i="11"/>
  <c r="AI122" i="11"/>
  <c r="AJ122" i="11"/>
  <c r="AK122" i="11"/>
  <c r="AL122" i="11"/>
  <c r="AM122" i="11"/>
  <c r="AN122" i="11"/>
  <c r="AO122" i="11"/>
  <c r="W123" i="11"/>
  <c r="X123" i="11"/>
  <c r="Y123" i="11"/>
  <c r="Z123" i="11"/>
  <c r="AA123" i="11"/>
  <c r="AB123" i="11"/>
  <c r="AC123" i="11"/>
  <c r="AD123" i="11"/>
  <c r="AF123" i="11"/>
  <c r="AG123" i="11"/>
  <c r="AH123" i="11"/>
  <c r="AI123" i="11"/>
  <c r="AJ123" i="11"/>
  <c r="AK123" i="11"/>
  <c r="AL123" i="11"/>
  <c r="AM123" i="11"/>
  <c r="AN123" i="11"/>
  <c r="AO123" i="11"/>
  <c r="W124" i="11"/>
  <c r="X124" i="11"/>
  <c r="Y124" i="11"/>
  <c r="Z124" i="11"/>
  <c r="AA124" i="11"/>
  <c r="AB124" i="11"/>
  <c r="AC124" i="11"/>
  <c r="AD124" i="11"/>
  <c r="AF124" i="11"/>
  <c r="AG124" i="11"/>
  <c r="AH124" i="11"/>
  <c r="AI124" i="11"/>
  <c r="AJ124" i="11"/>
  <c r="AK124" i="11"/>
  <c r="AL124" i="11"/>
  <c r="AM124" i="11"/>
  <c r="AN124" i="11"/>
  <c r="AO124" i="11"/>
  <c r="W125" i="11"/>
  <c r="X125" i="11"/>
  <c r="Y125" i="11"/>
  <c r="Z125" i="11"/>
  <c r="AA125" i="11"/>
  <c r="AB125" i="11"/>
  <c r="AC125" i="11"/>
  <c r="AD125" i="11"/>
  <c r="AF125" i="11"/>
  <c r="AG125" i="11"/>
  <c r="AH125" i="11"/>
  <c r="AI125" i="11"/>
  <c r="AJ125" i="11"/>
  <c r="AK125" i="11"/>
  <c r="AL125" i="11"/>
  <c r="AM125" i="11"/>
  <c r="AN125" i="11"/>
  <c r="AO125" i="11"/>
  <c r="Y126" i="11"/>
  <c r="Z126" i="11"/>
  <c r="AA126" i="11"/>
  <c r="AB126" i="11"/>
  <c r="AC126" i="11"/>
  <c r="AD126" i="11"/>
  <c r="AF126" i="11"/>
  <c r="AG126" i="11"/>
  <c r="AH126" i="11"/>
  <c r="AI126" i="11"/>
  <c r="AJ126" i="11"/>
  <c r="AK126" i="11"/>
  <c r="AL126" i="11"/>
  <c r="AM126" i="11"/>
  <c r="AN126" i="11"/>
  <c r="AO126" i="11"/>
  <c r="AM19" i="11"/>
  <c r="AN19" i="11"/>
  <c r="AO19" i="11"/>
  <c r="AL19" i="11"/>
  <c r="X19" i="11"/>
  <c r="Y19" i="11"/>
  <c r="Z19" i="11"/>
  <c r="AA19" i="11"/>
  <c r="AB19" i="11"/>
  <c r="AC19" i="11"/>
  <c r="AD19" i="11"/>
  <c r="AF19" i="11"/>
  <c r="AG19" i="11"/>
  <c r="AH19" i="11"/>
  <c r="AI19" i="11"/>
  <c r="AJ19" i="11"/>
  <c r="AK19" i="11"/>
  <c r="AI8" i="6"/>
  <c r="AI7" i="6"/>
  <c r="AJ8" i="6"/>
  <c r="AK8" i="6"/>
  <c r="AI6" i="6"/>
  <c r="AJ6" i="6"/>
  <c r="AK6" i="6"/>
  <c r="AI9" i="6"/>
  <c r="AJ9" i="6"/>
  <c r="AK9" i="6"/>
  <c r="AI10" i="6"/>
  <c r="AI11" i="6"/>
  <c r="AI12" i="6"/>
  <c r="AJ12" i="6"/>
  <c r="AK12" i="6"/>
  <c r="AI13" i="6"/>
  <c r="AJ13" i="6"/>
  <c r="AK13" i="6"/>
  <c r="I14" i="3"/>
  <c r="J14" i="3"/>
  <c r="K14" i="3"/>
  <c r="L14" i="3"/>
  <c r="I15" i="3"/>
  <c r="J15" i="3"/>
  <c r="K15" i="3"/>
  <c r="L15" i="3"/>
  <c r="I16" i="3"/>
  <c r="J16" i="3"/>
  <c r="K16" i="3"/>
  <c r="L16" i="3"/>
  <c r="H17" i="3"/>
  <c r="I17" i="3"/>
  <c r="J17" i="3"/>
  <c r="K17" i="3"/>
  <c r="L17" i="3"/>
  <c r="H18" i="3"/>
  <c r="I18" i="3"/>
  <c r="J18" i="3"/>
  <c r="K18" i="3"/>
  <c r="L18" i="3"/>
  <c r="H19" i="3"/>
  <c r="I19" i="3"/>
  <c r="J19" i="3"/>
  <c r="K19" i="3"/>
  <c r="H20" i="3"/>
  <c r="I20" i="3"/>
  <c r="J20" i="3"/>
  <c r="K20" i="3"/>
  <c r="L20" i="3"/>
  <c r="H21" i="3"/>
  <c r="I21" i="3"/>
  <c r="J21" i="3"/>
  <c r="K21" i="3"/>
  <c r="L21" i="3"/>
  <c r="H22" i="3"/>
  <c r="I22" i="3"/>
  <c r="J22" i="3"/>
  <c r="K22" i="3"/>
  <c r="L22" i="3"/>
  <c r="H23" i="3"/>
  <c r="I23" i="3"/>
  <c r="J23" i="3"/>
  <c r="K23" i="3"/>
  <c r="L23" i="3"/>
  <c r="H24" i="3"/>
  <c r="I24" i="3"/>
  <c r="J24" i="3"/>
  <c r="K24" i="3"/>
  <c r="L24" i="3"/>
  <c r="H25" i="3"/>
  <c r="I25" i="3"/>
  <c r="J25" i="3"/>
  <c r="K25" i="3"/>
  <c r="L25" i="3"/>
  <c r="H26" i="3"/>
  <c r="I26" i="3"/>
  <c r="J26" i="3"/>
  <c r="K26" i="3"/>
  <c r="L26" i="3"/>
  <c r="H27" i="3"/>
  <c r="I27" i="3"/>
  <c r="J27" i="3"/>
  <c r="K27" i="3"/>
  <c r="L27" i="3"/>
  <c r="H28" i="3"/>
  <c r="I28" i="3"/>
  <c r="J28" i="3"/>
  <c r="K28" i="3"/>
  <c r="L28" i="3"/>
  <c r="H29" i="3"/>
  <c r="I29" i="3"/>
  <c r="J29" i="3"/>
  <c r="K29" i="3"/>
  <c r="L29" i="3"/>
  <c r="H30" i="3"/>
  <c r="I30" i="3"/>
  <c r="J30" i="3"/>
  <c r="K30" i="3"/>
  <c r="L30" i="3"/>
  <c r="H31" i="3"/>
  <c r="I31" i="3"/>
  <c r="J31" i="3"/>
  <c r="K31" i="3"/>
  <c r="L31" i="3"/>
  <c r="H32" i="3"/>
  <c r="I32" i="3"/>
  <c r="J32" i="3"/>
  <c r="K32" i="3"/>
  <c r="L32" i="3"/>
  <c r="H33" i="3"/>
  <c r="I33" i="3"/>
  <c r="J33" i="3"/>
  <c r="K33" i="3"/>
  <c r="L33" i="3"/>
  <c r="H34" i="3"/>
  <c r="I34" i="3"/>
  <c r="J34" i="3"/>
  <c r="K34" i="3"/>
  <c r="L34" i="3"/>
  <c r="H35" i="3"/>
  <c r="I35" i="3"/>
  <c r="J35" i="3"/>
  <c r="K35" i="3"/>
  <c r="L35" i="3"/>
  <c r="H36" i="3"/>
  <c r="I36" i="3"/>
  <c r="J36" i="3"/>
  <c r="K36" i="3"/>
  <c r="L36" i="3"/>
  <c r="H37" i="3"/>
  <c r="I37" i="3"/>
  <c r="J37" i="3"/>
  <c r="K37" i="3"/>
  <c r="L37" i="3"/>
  <c r="H38" i="3"/>
  <c r="I38" i="3"/>
  <c r="J38" i="3"/>
  <c r="K38" i="3"/>
  <c r="L38" i="3"/>
  <c r="H39" i="3"/>
  <c r="I39" i="3"/>
  <c r="J39" i="3"/>
  <c r="K39" i="3"/>
  <c r="L39" i="3"/>
  <c r="H40" i="3"/>
  <c r="I40" i="3"/>
  <c r="J40" i="3"/>
  <c r="K40" i="3"/>
  <c r="L40" i="3"/>
  <c r="H41" i="3"/>
  <c r="I41" i="3"/>
  <c r="J41" i="3"/>
  <c r="K41" i="3"/>
  <c r="L41" i="3"/>
  <c r="H42" i="3"/>
  <c r="I42" i="3"/>
  <c r="J42" i="3"/>
  <c r="K42" i="3"/>
  <c r="L42" i="3"/>
  <c r="H43" i="3"/>
  <c r="I43" i="3"/>
  <c r="J43" i="3"/>
  <c r="K43" i="3"/>
  <c r="L43" i="3"/>
  <c r="H44" i="3"/>
  <c r="I44" i="3"/>
  <c r="J44" i="3"/>
  <c r="K44" i="3"/>
  <c r="L44" i="3"/>
  <c r="H45" i="3"/>
  <c r="I45" i="3"/>
  <c r="J45" i="3"/>
  <c r="K45" i="3"/>
  <c r="L45" i="3"/>
  <c r="H46" i="3"/>
  <c r="I46" i="3"/>
  <c r="J46" i="3"/>
  <c r="K46" i="3"/>
  <c r="L46" i="3"/>
  <c r="H47" i="3"/>
  <c r="I47" i="3"/>
  <c r="J47" i="3"/>
  <c r="K47" i="3"/>
  <c r="L47" i="3"/>
  <c r="H48" i="3"/>
  <c r="I48" i="3"/>
  <c r="J48" i="3"/>
  <c r="K48" i="3"/>
  <c r="L48" i="3"/>
  <c r="H49" i="3"/>
  <c r="I49" i="3"/>
  <c r="J49" i="3"/>
  <c r="K49" i="3"/>
  <c r="L49" i="3"/>
  <c r="H50" i="3"/>
  <c r="I50" i="3"/>
  <c r="J50" i="3"/>
  <c r="K50" i="3"/>
  <c r="L50" i="3"/>
  <c r="H51" i="3"/>
  <c r="I51" i="3"/>
  <c r="J51" i="3"/>
  <c r="K51" i="3"/>
  <c r="L51" i="3"/>
  <c r="H52" i="3"/>
  <c r="I52" i="3"/>
  <c r="J52" i="3"/>
  <c r="K52" i="3"/>
  <c r="L52" i="3"/>
  <c r="H53" i="3"/>
  <c r="I53" i="3"/>
  <c r="J53" i="3"/>
  <c r="K53" i="3"/>
  <c r="L53" i="3"/>
  <c r="H54" i="3"/>
  <c r="I54" i="3"/>
  <c r="J54" i="3"/>
  <c r="K54" i="3"/>
  <c r="L54" i="3"/>
  <c r="H55" i="3"/>
  <c r="I55" i="3"/>
  <c r="J55" i="3"/>
  <c r="K55" i="3"/>
  <c r="L55" i="3"/>
  <c r="H56" i="3"/>
  <c r="I56" i="3"/>
  <c r="J56" i="3"/>
  <c r="K56" i="3"/>
  <c r="L56" i="3"/>
  <c r="H57" i="3"/>
  <c r="I57" i="3"/>
  <c r="J57" i="3"/>
  <c r="K57" i="3"/>
  <c r="L57" i="3"/>
  <c r="H58" i="3"/>
  <c r="I58" i="3"/>
  <c r="J58" i="3"/>
  <c r="K58" i="3"/>
  <c r="L58" i="3"/>
  <c r="H59" i="3"/>
  <c r="I59" i="3"/>
  <c r="J59" i="3"/>
  <c r="K59" i="3"/>
  <c r="L59" i="3"/>
  <c r="H60" i="3"/>
  <c r="I60" i="3"/>
  <c r="J60" i="3"/>
  <c r="K60" i="3"/>
  <c r="L60" i="3"/>
  <c r="H61" i="3"/>
  <c r="I61" i="3"/>
  <c r="J61" i="3"/>
  <c r="K61" i="3"/>
  <c r="L61" i="3"/>
  <c r="H62" i="3"/>
  <c r="I62" i="3"/>
  <c r="J62" i="3"/>
  <c r="K62" i="3"/>
  <c r="L62" i="3"/>
  <c r="H63" i="3"/>
  <c r="I63" i="3"/>
  <c r="J63" i="3"/>
  <c r="K63" i="3"/>
  <c r="L63" i="3"/>
  <c r="H64" i="3"/>
  <c r="I64" i="3"/>
  <c r="J64" i="3"/>
  <c r="K64" i="3"/>
  <c r="L64" i="3"/>
  <c r="H65" i="3"/>
  <c r="I65" i="3"/>
  <c r="J65" i="3"/>
  <c r="K65" i="3"/>
  <c r="L65" i="3"/>
  <c r="H66" i="3"/>
  <c r="I66" i="3"/>
  <c r="J66" i="3"/>
  <c r="K66" i="3"/>
  <c r="L66" i="3"/>
  <c r="H67" i="3"/>
  <c r="I67" i="3"/>
  <c r="J67" i="3"/>
  <c r="K67" i="3"/>
  <c r="L67" i="3"/>
  <c r="H68" i="3"/>
  <c r="I68" i="3"/>
  <c r="J68" i="3"/>
  <c r="K68" i="3"/>
  <c r="L68" i="3"/>
  <c r="H69" i="3"/>
  <c r="I69" i="3"/>
  <c r="J69" i="3"/>
  <c r="K69" i="3"/>
  <c r="L69" i="3"/>
  <c r="H70" i="3"/>
  <c r="I70" i="3"/>
  <c r="J70" i="3"/>
  <c r="K70" i="3"/>
  <c r="L70" i="3"/>
  <c r="H71" i="3"/>
  <c r="I71" i="3"/>
  <c r="J71" i="3"/>
  <c r="K71" i="3"/>
  <c r="L71" i="3"/>
  <c r="H72" i="3"/>
  <c r="I72" i="3"/>
  <c r="J72" i="3"/>
  <c r="K72" i="3"/>
  <c r="L72" i="3"/>
  <c r="H73" i="3"/>
  <c r="I73" i="3"/>
  <c r="J73" i="3"/>
  <c r="K73" i="3"/>
  <c r="L73" i="3"/>
  <c r="H74" i="3"/>
  <c r="I74" i="3"/>
  <c r="J74" i="3"/>
  <c r="K74" i="3"/>
  <c r="L74" i="3"/>
  <c r="H75" i="3"/>
  <c r="I75" i="3"/>
  <c r="J75" i="3"/>
  <c r="K75" i="3"/>
  <c r="L75" i="3"/>
  <c r="H76" i="3"/>
  <c r="I76" i="3"/>
  <c r="J76" i="3"/>
  <c r="K76" i="3"/>
  <c r="L76" i="3"/>
  <c r="H77" i="3"/>
  <c r="I77" i="3"/>
  <c r="J77" i="3"/>
  <c r="K77" i="3"/>
  <c r="L77" i="3"/>
  <c r="H78" i="3"/>
  <c r="I78" i="3"/>
  <c r="J78" i="3"/>
  <c r="K78" i="3"/>
  <c r="L78" i="3"/>
  <c r="H79" i="3"/>
  <c r="I79" i="3"/>
  <c r="J79" i="3"/>
  <c r="K79" i="3"/>
  <c r="L79" i="3"/>
  <c r="H80" i="3"/>
  <c r="I80" i="3"/>
  <c r="J80" i="3"/>
  <c r="K80" i="3"/>
  <c r="L80" i="3"/>
  <c r="H81" i="3"/>
  <c r="I81" i="3"/>
  <c r="J81" i="3"/>
  <c r="K81" i="3"/>
  <c r="L81" i="3"/>
  <c r="H82" i="3"/>
  <c r="I82" i="3"/>
  <c r="J82" i="3"/>
  <c r="K82" i="3"/>
  <c r="L82" i="3"/>
  <c r="H83" i="3"/>
  <c r="I83" i="3"/>
  <c r="J83" i="3"/>
  <c r="K83" i="3"/>
  <c r="L83" i="3"/>
  <c r="I13" i="3"/>
  <c r="J13" i="3"/>
  <c r="AF7" i="2"/>
  <c r="B4" i="5"/>
  <c r="AF8" i="2"/>
  <c r="B5" i="5"/>
  <c r="AF9" i="2"/>
  <c r="B6" i="5"/>
  <c r="AF10" i="2"/>
  <c r="B7" i="5"/>
  <c r="AF11" i="2"/>
  <c r="B8" i="5"/>
  <c r="AF12" i="2"/>
  <c r="B9" i="5"/>
  <c r="AF13" i="2"/>
  <c r="B10" i="5"/>
  <c r="AF14" i="2"/>
  <c r="B11" i="5"/>
  <c r="AF15" i="2"/>
  <c r="B12" i="5"/>
  <c r="AF16" i="2"/>
  <c r="B13" i="5"/>
  <c r="AF17" i="2"/>
  <c r="B14" i="5"/>
  <c r="AF18" i="2"/>
  <c r="B15" i="5"/>
  <c r="AF19" i="2"/>
  <c r="B16" i="5"/>
  <c r="AF20" i="2"/>
  <c r="B17" i="5"/>
  <c r="AF21" i="2"/>
  <c r="B18" i="5"/>
  <c r="AF22" i="2"/>
  <c r="B19" i="5"/>
  <c r="AF23" i="2"/>
  <c r="B20" i="5"/>
  <c r="AF24" i="2"/>
  <c r="B21" i="5"/>
  <c r="AF25" i="2"/>
  <c r="B22" i="5"/>
  <c r="AF26" i="2"/>
  <c r="B23" i="5"/>
  <c r="B24" i="5"/>
  <c r="AF28" i="2"/>
  <c r="B25" i="5"/>
  <c r="AF29" i="2"/>
  <c r="B26" i="5"/>
  <c r="AF30" i="2"/>
  <c r="B27" i="5"/>
  <c r="AF31" i="2"/>
  <c r="B28" i="5"/>
  <c r="AF32" i="2"/>
  <c r="B29" i="5"/>
  <c r="AF33" i="2"/>
  <c r="B30" i="5"/>
  <c r="AF34" i="2"/>
  <c r="B31" i="5"/>
  <c r="AF35" i="2"/>
  <c r="B32" i="5"/>
  <c r="AF36" i="2"/>
  <c r="B33" i="5"/>
  <c r="AF37" i="2"/>
  <c r="B34" i="5"/>
  <c r="AF38" i="2"/>
  <c r="B35" i="5"/>
  <c r="AF39" i="2"/>
  <c r="B36" i="5"/>
  <c r="AF40" i="2"/>
  <c r="B37" i="5"/>
  <c r="AF41" i="2"/>
  <c r="B38" i="5"/>
  <c r="AF42" i="2"/>
  <c r="B39" i="5"/>
  <c r="AF43" i="2"/>
  <c r="B40" i="5"/>
  <c r="AF44" i="2"/>
  <c r="B41" i="5"/>
  <c r="AF45" i="2"/>
  <c r="B42" i="5"/>
  <c r="AF46" i="2"/>
  <c r="B43" i="5"/>
  <c r="AF47" i="2"/>
  <c r="B44" i="5"/>
  <c r="AF48" i="2"/>
  <c r="B45" i="5"/>
  <c r="AF49" i="2"/>
  <c r="B46" i="5"/>
  <c r="AF50" i="2"/>
  <c r="B47" i="5"/>
  <c r="AF51" i="2"/>
  <c r="B48" i="5"/>
  <c r="AF52" i="2"/>
  <c r="B49" i="5"/>
  <c r="AF53" i="2"/>
  <c r="B50" i="5"/>
  <c r="AF54" i="2"/>
  <c r="B51" i="5"/>
  <c r="AF55" i="2"/>
  <c r="B52" i="5"/>
  <c r="AF56" i="2"/>
  <c r="B53" i="5"/>
  <c r="AF57" i="2"/>
  <c r="B54" i="5"/>
  <c r="AF58" i="2"/>
  <c r="B55" i="5"/>
  <c r="AF59" i="2"/>
  <c r="B56" i="5"/>
  <c r="AF60" i="2"/>
  <c r="B57" i="5"/>
  <c r="AF61" i="2"/>
  <c r="B58" i="5"/>
  <c r="AF62" i="2"/>
  <c r="B59" i="5"/>
  <c r="AF63" i="2"/>
  <c r="B60" i="5"/>
  <c r="AF64" i="2"/>
  <c r="B61" i="5"/>
  <c r="AF65" i="2"/>
  <c r="B62" i="5"/>
  <c r="AF66" i="2"/>
  <c r="B63" i="5"/>
  <c r="AF67" i="2"/>
  <c r="B64" i="5"/>
  <c r="AF68" i="2"/>
  <c r="B65" i="5"/>
  <c r="AF69" i="2"/>
  <c r="B66" i="5"/>
  <c r="AF70" i="2"/>
  <c r="B67" i="5"/>
  <c r="AF71" i="2"/>
  <c r="B68" i="5"/>
  <c r="AF72" i="2"/>
  <c r="B69" i="5"/>
  <c r="AF73" i="2"/>
  <c r="B70" i="5"/>
  <c r="AF74" i="2"/>
  <c r="B71" i="5"/>
  <c r="AF75" i="2"/>
  <c r="B72" i="5"/>
  <c r="AF76" i="2"/>
  <c r="B73" i="5"/>
  <c r="C3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5" i="4"/>
  <c r="C26" i="4"/>
  <c r="C27" i="4"/>
  <c r="C77" i="5"/>
  <c r="C69" i="5"/>
  <c r="C61" i="5"/>
  <c r="C49" i="5"/>
  <c r="C41" i="5"/>
  <c r="C36" i="5"/>
  <c r="C28" i="5"/>
  <c r="C16" i="5"/>
  <c r="C82" i="5"/>
  <c r="C74" i="5"/>
  <c r="C66" i="5"/>
  <c r="C58" i="5"/>
  <c r="C50" i="5"/>
  <c r="C42" i="5"/>
  <c r="C34" i="5"/>
  <c r="C26" i="5"/>
  <c r="C22" i="5"/>
  <c r="C83" i="5"/>
  <c r="C79" i="5"/>
  <c r="C75" i="5"/>
  <c r="C71" i="5"/>
  <c r="C67" i="5"/>
  <c r="C63" i="5"/>
  <c r="C59" i="5"/>
  <c r="C55" i="5"/>
  <c r="C51" i="5"/>
  <c r="C47" i="5"/>
  <c r="C43" i="5"/>
  <c r="C39" i="5"/>
  <c r="C35" i="5"/>
  <c r="C31" i="5"/>
  <c r="C27" i="5"/>
  <c r="C23" i="5"/>
  <c r="C19" i="5"/>
  <c r="C15" i="5"/>
  <c r="C80" i="5"/>
  <c r="C72" i="5"/>
  <c r="C64" i="5"/>
  <c r="C56" i="5"/>
  <c r="C53" i="5"/>
  <c r="C44" i="5"/>
  <c r="C33" i="5"/>
  <c r="C25" i="5"/>
  <c r="C21" i="5"/>
  <c r="C78" i="5"/>
  <c r="C70" i="5"/>
  <c r="C62" i="5"/>
  <c r="C54" i="5"/>
  <c r="C46" i="5"/>
  <c r="C38" i="5"/>
  <c r="C30" i="5"/>
  <c r="C18" i="5"/>
  <c r="C84" i="5"/>
  <c r="C76" i="5"/>
  <c r="C68" i="5"/>
  <c r="C60" i="5"/>
  <c r="C52" i="5"/>
  <c r="C48" i="5"/>
  <c r="C40" i="5"/>
  <c r="C32" i="5"/>
  <c r="C24" i="5"/>
  <c r="C20" i="5"/>
  <c r="C14" i="5"/>
  <c r="C81" i="5"/>
  <c r="C73" i="5"/>
  <c r="C65" i="5"/>
  <c r="C57" i="5"/>
  <c r="C45" i="5"/>
  <c r="C37" i="5"/>
  <c r="C29" i="5"/>
  <c r="C17" i="5"/>
  <c r="AJ10" i="6"/>
  <c r="AK10" i="6"/>
  <c r="AJ11" i="6"/>
  <c r="AK11" i="6"/>
  <c r="AJ7" i="6"/>
  <c r="AK7" i="6"/>
  <c r="AJ14" i="6"/>
  <c r="AK14" i="6"/>
  <c r="D78" i="4"/>
  <c r="D70" i="4"/>
  <c r="D62" i="4"/>
  <c r="D54" i="4"/>
  <c r="D46" i="4"/>
  <c r="D83" i="4"/>
  <c r="D75" i="4"/>
  <c r="D67" i="4"/>
  <c r="D59" i="4"/>
  <c r="D51" i="4"/>
  <c r="D43" i="4"/>
  <c r="D38" i="4"/>
  <c r="D30" i="4"/>
  <c r="D22" i="4"/>
  <c r="D18" i="4"/>
  <c r="D84" i="4"/>
  <c r="D80" i="4"/>
  <c r="D76" i="4"/>
  <c r="D72" i="4"/>
  <c r="D68" i="4"/>
  <c r="D64" i="4"/>
  <c r="D60" i="4"/>
  <c r="D56" i="4"/>
  <c r="D52" i="4"/>
  <c r="D48" i="4"/>
  <c r="D44" i="4"/>
  <c r="D40" i="4"/>
  <c r="D82" i="4"/>
  <c r="D74" i="4"/>
  <c r="D66" i="4"/>
  <c r="D58" i="4"/>
  <c r="D50" i="4"/>
  <c r="D42" i="4"/>
  <c r="D79" i="4"/>
  <c r="D71" i="4"/>
  <c r="D63" i="4"/>
  <c r="D55" i="4"/>
  <c r="D47" i="4"/>
  <c r="D39" i="4"/>
  <c r="D34" i="4"/>
  <c r="D26" i="4"/>
  <c r="D35" i="4"/>
  <c r="D31" i="4"/>
  <c r="D27" i="4"/>
  <c r="D23" i="4"/>
  <c r="D19" i="4"/>
  <c r="D15" i="4"/>
  <c r="D81" i="4"/>
  <c r="D77" i="4"/>
  <c r="D73" i="4"/>
  <c r="D69" i="4"/>
  <c r="D65" i="4"/>
  <c r="D61" i="4"/>
  <c r="D57" i="4"/>
  <c r="D53" i="4"/>
  <c r="D49" i="4"/>
  <c r="D45" i="4"/>
  <c r="D41" i="4"/>
  <c r="D32" i="4"/>
  <c r="D24" i="4"/>
  <c r="D16" i="4"/>
  <c r="D37" i="4"/>
  <c r="D21" i="4"/>
  <c r="D36" i="4"/>
  <c r="D28" i="4"/>
  <c r="D20" i="4"/>
  <c r="D33" i="4"/>
  <c r="D29" i="4"/>
  <c r="D25" i="4"/>
  <c r="D17" i="4"/>
  <c r="D14" i="4"/>
  <c r="U51" i="8"/>
  <c r="U52" i="8"/>
  <c r="U53" i="8"/>
  <c r="AB53" i="8"/>
  <c r="T51" i="8"/>
  <c r="T52" i="8"/>
  <c r="T53" i="8"/>
  <c r="AA53" i="8"/>
  <c r="Q51" i="8"/>
  <c r="Q52" i="8"/>
  <c r="Q53" i="8"/>
  <c r="X53" i="8"/>
  <c r="P51" i="8"/>
  <c r="P52" i="8"/>
  <c r="P53" i="8"/>
  <c r="W53" i="8"/>
  <c r="S53" i="8"/>
  <c r="R53" i="8"/>
  <c r="U50" i="8"/>
  <c r="AB52" i="8"/>
  <c r="T50" i="8"/>
  <c r="AA52" i="8"/>
  <c r="Q50" i="8"/>
  <c r="X52" i="8"/>
  <c r="P50" i="8"/>
  <c r="W52" i="8"/>
  <c r="S52" i="8"/>
  <c r="R52" i="8"/>
  <c r="U49" i="8"/>
  <c r="AB51" i="8"/>
  <c r="T49" i="8"/>
  <c r="AA51" i="8"/>
  <c r="Q49" i="8"/>
  <c r="X51" i="8"/>
  <c r="P49" i="8"/>
  <c r="W51" i="8"/>
  <c r="S51" i="8"/>
  <c r="Z53" i="8"/>
  <c r="R51" i="8"/>
  <c r="Y53" i="8"/>
  <c r="U48" i="8"/>
  <c r="AB50" i="8"/>
  <c r="T48" i="8"/>
  <c r="AA50" i="8"/>
  <c r="Q48" i="8"/>
  <c r="X50" i="8"/>
  <c r="P48" i="8"/>
  <c r="W50" i="8"/>
  <c r="S50" i="8"/>
  <c r="Z52" i="8"/>
  <c r="R50" i="8"/>
  <c r="Y52" i="8"/>
  <c r="U47" i="8"/>
  <c r="AB49" i="8"/>
  <c r="T47" i="8"/>
  <c r="AA49" i="8"/>
  <c r="Q47" i="8"/>
  <c r="X49" i="8"/>
  <c r="P47" i="8"/>
  <c r="W49" i="8"/>
  <c r="S49" i="8"/>
  <c r="Z51" i="8"/>
  <c r="R49" i="8"/>
  <c r="Y51" i="8"/>
  <c r="U46" i="8"/>
  <c r="AB48" i="8"/>
  <c r="T46" i="8"/>
  <c r="AA48" i="8"/>
  <c r="Q46" i="8"/>
  <c r="X48" i="8"/>
  <c r="P46" i="8"/>
  <c r="W48" i="8"/>
  <c r="S48" i="8"/>
  <c r="Z50" i="8"/>
  <c r="R48" i="8"/>
  <c r="Y50" i="8"/>
  <c r="U45" i="8"/>
  <c r="AB47" i="8"/>
  <c r="T45" i="8"/>
  <c r="AA47" i="8"/>
  <c r="Q45" i="8"/>
  <c r="X47" i="8"/>
  <c r="P45" i="8"/>
  <c r="W47" i="8"/>
  <c r="S47" i="8"/>
  <c r="Z49" i="8"/>
  <c r="R47" i="8"/>
  <c r="Y49" i="8"/>
  <c r="U44" i="8"/>
  <c r="AB46" i="8"/>
  <c r="T44" i="8"/>
  <c r="AA46" i="8"/>
  <c r="Q44" i="8"/>
  <c r="X46" i="8"/>
  <c r="P44" i="8"/>
  <c r="W46" i="8"/>
  <c r="S46" i="8"/>
  <c r="Z48" i="8"/>
  <c r="R46" i="8"/>
  <c r="Y48" i="8"/>
  <c r="U43" i="8"/>
  <c r="AB45" i="8"/>
  <c r="T43" i="8"/>
  <c r="AA45" i="8"/>
  <c r="Q43" i="8"/>
  <c r="X45" i="8"/>
  <c r="P43" i="8"/>
  <c r="W45" i="8"/>
  <c r="S45" i="8"/>
  <c r="Z47" i="8"/>
  <c r="R45" i="8"/>
  <c r="Y47" i="8"/>
  <c r="U42" i="8"/>
  <c r="AB44" i="8"/>
  <c r="T42" i="8"/>
  <c r="AA44" i="8"/>
  <c r="Q42" i="8"/>
  <c r="X44" i="8"/>
  <c r="P42" i="8"/>
  <c r="W44" i="8"/>
  <c r="S44" i="8"/>
  <c r="Z46" i="8"/>
  <c r="R44" i="8"/>
  <c r="Y46" i="8"/>
  <c r="U41" i="8"/>
  <c r="AB43" i="8"/>
  <c r="T41" i="8"/>
  <c r="AA43" i="8"/>
  <c r="Q41" i="8"/>
  <c r="X43" i="8"/>
  <c r="P41" i="8"/>
  <c r="W43" i="8"/>
  <c r="S43" i="8"/>
  <c r="Z45" i="8"/>
  <c r="R43" i="8"/>
  <c r="Y45" i="8"/>
  <c r="U40" i="8"/>
  <c r="AB42" i="8"/>
  <c r="T40" i="8"/>
  <c r="AA42" i="8"/>
  <c r="Q40" i="8"/>
  <c r="X42" i="8"/>
  <c r="P40" i="8"/>
  <c r="W42" i="8"/>
  <c r="S42" i="8"/>
  <c r="Z44" i="8"/>
  <c r="R42" i="8"/>
  <c r="Y44" i="8"/>
  <c r="U39" i="8"/>
  <c r="AB41" i="8"/>
  <c r="T39" i="8"/>
  <c r="AA41" i="8"/>
  <c r="Q39" i="8"/>
  <c r="X41" i="8"/>
  <c r="P39" i="8"/>
  <c r="W41" i="8"/>
  <c r="S41" i="8"/>
  <c r="Z43" i="8"/>
  <c r="R41" i="8"/>
  <c r="Y43" i="8"/>
  <c r="U38" i="8"/>
  <c r="AB40" i="8"/>
  <c r="T38" i="8"/>
  <c r="AA40" i="8"/>
  <c r="Q38" i="8"/>
  <c r="X40" i="8"/>
  <c r="P38" i="8"/>
  <c r="W40" i="8"/>
  <c r="S40" i="8"/>
  <c r="Z42" i="8"/>
  <c r="R40" i="8"/>
  <c r="Y42" i="8"/>
  <c r="U37" i="8"/>
  <c r="AB39" i="8"/>
  <c r="T37" i="8"/>
  <c r="AA39" i="8"/>
  <c r="Q37" i="8"/>
  <c r="X39" i="8"/>
  <c r="P37" i="8"/>
  <c r="W39" i="8"/>
  <c r="S39" i="8"/>
  <c r="Z41" i="8"/>
  <c r="R39" i="8"/>
  <c r="Y41" i="8"/>
  <c r="U36" i="8"/>
  <c r="AB38" i="8"/>
  <c r="T36" i="8"/>
  <c r="AA38" i="8"/>
  <c r="Q36" i="8"/>
  <c r="X38" i="8"/>
  <c r="P36" i="8"/>
  <c r="W38" i="8"/>
  <c r="S38" i="8"/>
  <c r="Z40" i="8"/>
  <c r="R38" i="8"/>
  <c r="Y40" i="8"/>
  <c r="U35" i="8"/>
  <c r="AB37" i="8"/>
  <c r="T35" i="8"/>
  <c r="AA37" i="8"/>
  <c r="Q35" i="8"/>
  <c r="X37" i="8"/>
  <c r="P35" i="8"/>
  <c r="W37" i="8"/>
  <c r="S37" i="8"/>
  <c r="Z39" i="8"/>
  <c r="R37" i="8"/>
  <c r="Y39" i="8"/>
  <c r="U34" i="8"/>
  <c r="AB36" i="8"/>
  <c r="T34" i="8"/>
  <c r="AA36" i="8"/>
  <c r="Q34" i="8"/>
  <c r="X36" i="8"/>
  <c r="P34" i="8"/>
  <c r="W36" i="8"/>
  <c r="S36" i="8"/>
  <c r="Z38" i="8"/>
  <c r="R36" i="8"/>
  <c r="Y38" i="8"/>
  <c r="U33" i="8"/>
  <c r="AB35" i="8"/>
  <c r="T33" i="8"/>
  <c r="AA35" i="8"/>
  <c r="Q33" i="8"/>
  <c r="X35" i="8"/>
  <c r="P33" i="8"/>
  <c r="W35" i="8"/>
  <c r="S35" i="8"/>
  <c r="Z37" i="8"/>
  <c r="R35" i="8"/>
  <c r="Y37" i="8"/>
  <c r="U32" i="8"/>
  <c r="AB34" i="8"/>
  <c r="T32" i="8"/>
  <c r="AA34" i="8"/>
  <c r="Q32" i="8"/>
  <c r="X34" i="8"/>
  <c r="P32" i="8"/>
  <c r="W34" i="8"/>
  <c r="S34" i="8"/>
  <c r="Z36" i="8"/>
  <c r="R34" i="8"/>
  <c r="Y36" i="8"/>
  <c r="U31" i="8"/>
  <c r="AB33" i="8"/>
  <c r="T31" i="8"/>
  <c r="AA33" i="8"/>
  <c r="Q31" i="8"/>
  <c r="X33" i="8"/>
  <c r="P31" i="8"/>
  <c r="W33" i="8"/>
  <c r="S33" i="8"/>
  <c r="Z35" i="8"/>
  <c r="R33" i="8"/>
  <c r="Y35" i="8"/>
  <c r="U30" i="8"/>
  <c r="AB32" i="8"/>
  <c r="T30" i="8"/>
  <c r="AA32" i="8"/>
  <c r="Q30" i="8"/>
  <c r="X32" i="8"/>
  <c r="P30" i="8"/>
  <c r="W32" i="8"/>
  <c r="S32" i="8"/>
  <c r="Z34" i="8"/>
  <c r="R32" i="8"/>
  <c r="Y34" i="8"/>
  <c r="U29" i="8"/>
  <c r="AB31" i="8"/>
  <c r="T29" i="8"/>
  <c r="AA31" i="8"/>
  <c r="Q29" i="8"/>
  <c r="X31" i="8"/>
  <c r="P29" i="8"/>
  <c r="W31" i="8"/>
  <c r="S31" i="8"/>
  <c r="Z33" i="8"/>
  <c r="R31" i="8"/>
  <c r="Y33" i="8"/>
  <c r="U28" i="8"/>
  <c r="AB30" i="8"/>
  <c r="T28" i="8"/>
  <c r="AA30" i="8"/>
  <c r="Q28" i="8"/>
  <c r="X30" i="8"/>
  <c r="P28" i="8"/>
  <c r="W30" i="8"/>
  <c r="S30" i="8"/>
  <c r="Z32" i="8"/>
  <c r="R30" i="8"/>
  <c r="Y32" i="8"/>
  <c r="U27" i="8"/>
  <c r="AB29" i="8"/>
  <c r="T27" i="8"/>
  <c r="AA29" i="8"/>
  <c r="Q27" i="8"/>
  <c r="X29" i="8"/>
  <c r="P27" i="8"/>
  <c r="W29" i="8"/>
  <c r="S29" i="8"/>
  <c r="Z31" i="8"/>
  <c r="R29" i="8"/>
  <c r="Y31" i="8"/>
  <c r="U26" i="8"/>
  <c r="AB28" i="8"/>
  <c r="T26" i="8"/>
  <c r="AA28" i="8"/>
  <c r="Q26" i="8"/>
  <c r="X28" i="8"/>
  <c r="P26" i="8"/>
  <c r="W28" i="8"/>
  <c r="S28" i="8"/>
  <c r="Z30" i="8"/>
  <c r="R28" i="8"/>
  <c r="Y30" i="8"/>
  <c r="U25" i="8"/>
  <c r="AB27" i="8"/>
  <c r="T25" i="8"/>
  <c r="AA27" i="8"/>
  <c r="Q25" i="8"/>
  <c r="X27" i="8"/>
  <c r="P25" i="8"/>
  <c r="W27" i="8"/>
  <c r="S27" i="8"/>
  <c r="Z29" i="8"/>
  <c r="R27" i="8"/>
  <c r="Y29" i="8"/>
  <c r="U24" i="8"/>
  <c r="AB26" i="8"/>
  <c r="T24" i="8"/>
  <c r="AA26" i="8"/>
  <c r="Q24" i="8"/>
  <c r="X26" i="8"/>
  <c r="P24" i="8"/>
  <c r="W26" i="8"/>
  <c r="S26" i="8"/>
  <c r="Z28" i="8"/>
  <c r="R26" i="8"/>
  <c r="Y28" i="8"/>
  <c r="U23" i="8"/>
  <c r="AB25" i="8"/>
  <c r="T23" i="8"/>
  <c r="AA25" i="8"/>
  <c r="Q23" i="8"/>
  <c r="X25" i="8"/>
  <c r="P23" i="8"/>
  <c r="W25" i="8"/>
  <c r="S25" i="8"/>
  <c r="Z27" i="8"/>
  <c r="R25" i="8"/>
  <c r="Y27" i="8"/>
  <c r="U22" i="8"/>
  <c r="AB24" i="8"/>
  <c r="T22" i="8"/>
  <c r="AA24" i="8"/>
  <c r="Q22" i="8"/>
  <c r="X24" i="8"/>
  <c r="P22" i="8"/>
  <c r="W24" i="8"/>
  <c r="S24" i="8"/>
  <c r="Z26" i="8"/>
  <c r="R24" i="8"/>
  <c r="Y26" i="8"/>
  <c r="U21" i="8"/>
  <c r="AB23" i="8"/>
  <c r="T21" i="8"/>
  <c r="AA23" i="8"/>
  <c r="Q21" i="8"/>
  <c r="X23" i="8"/>
  <c r="S23" i="8"/>
  <c r="Z25" i="8"/>
  <c r="R23" i="8"/>
  <c r="Y25" i="8"/>
  <c r="U20" i="8"/>
  <c r="AB22" i="8"/>
  <c r="T20" i="8"/>
  <c r="AA22" i="8"/>
  <c r="Q20" i="8"/>
  <c r="X22" i="8"/>
  <c r="S22" i="8"/>
  <c r="Z24" i="8"/>
  <c r="R22" i="8"/>
  <c r="Y24" i="8"/>
  <c r="P20" i="8"/>
  <c r="P21" i="8"/>
  <c r="W22" i="8"/>
  <c r="S21" i="8"/>
  <c r="Z23" i="8"/>
  <c r="R21" i="8"/>
  <c r="Y23" i="8"/>
  <c r="S20" i="8"/>
  <c r="Z22" i="8"/>
  <c r="R20" i="8"/>
  <c r="Y22" i="8"/>
  <c r="U19" i="8"/>
  <c r="AB21" i="8"/>
  <c r="T19" i="8"/>
  <c r="AA21" i="8"/>
  <c r="S19" i="8"/>
  <c r="Z21" i="8"/>
  <c r="R19" i="8"/>
  <c r="Y21" i="8"/>
  <c r="Q19" i="8"/>
  <c r="Q18" i="8"/>
  <c r="X20" i="8"/>
  <c r="P19" i="8"/>
  <c r="P18" i="8"/>
  <c r="W20" i="8"/>
  <c r="U18" i="8"/>
  <c r="T18" i="8"/>
  <c r="S18" i="8"/>
  <c r="Z20" i="8"/>
  <c r="R18" i="8"/>
  <c r="Y20" i="8"/>
  <c r="W23" i="8"/>
  <c r="AB20" i="8"/>
  <c r="X21" i="8"/>
  <c r="AA20" i="8"/>
  <c r="W21" i="8"/>
  <c r="BR45" i="11"/>
  <c r="BR46" i="11"/>
  <c r="BR47" i="11"/>
  <c r="BR48" i="11"/>
  <c r="BR49" i="11"/>
  <c r="BR50" i="11"/>
  <c r="BR51" i="11"/>
  <c r="BR52" i="11"/>
  <c r="BR53" i="11"/>
  <c r="BR54" i="11"/>
  <c r="BR55" i="11"/>
  <c r="BR56" i="11"/>
  <c r="BR57" i="11"/>
  <c r="BR58" i="11"/>
  <c r="BR59" i="11"/>
  <c r="BR60" i="11"/>
  <c r="BR61" i="11"/>
  <c r="BR62" i="11"/>
  <c r="BR63" i="11"/>
  <c r="BR64" i="11"/>
  <c r="BR65" i="11"/>
  <c r="BR66" i="11"/>
  <c r="BR67" i="11"/>
  <c r="BR68" i="11"/>
  <c r="BR69" i="11"/>
  <c r="BR70" i="11"/>
  <c r="BR71" i="11"/>
  <c r="BR72" i="11"/>
  <c r="BR73" i="11"/>
  <c r="BR74" i="11"/>
  <c r="BR75" i="11"/>
  <c r="BR76" i="11"/>
  <c r="BR77" i="11"/>
  <c r="BR78" i="11"/>
  <c r="BR79" i="11"/>
  <c r="BR80" i="11"/>
  <c r="BR81" i="11"/>
  <c r="BR82" i="11"/>
  <c r="BR83" i="11"/>
  <c r="BR84" i="11"/>
  <c r="BR85" i="11"/>
  <c r="BR86" i="11"/>
  <c r="BR87" i="11"/>
  <c r="BR88" i="11"/>
  <c r="BR89" i="11"/>
  <c r="BR90" i="11"/>
  <c r="BR91" i="11"/>
  <c r="BR92" i="11"/>
  <c r="BR93" i="11"/>
  <c r="BR94" i="11"/>
  <c r="BR95" i="11"/>
  <c r="BR96" i="11"/>
  <c r="BR97" i="11"/>
  <c r="BR98" i="11"/>
  <c r="BR99" i="11"/>
  <c r="BR100" i="11"/>
  <c r="BR101" i="11"/>
  <c r="BR102" i="11"/>
  <c r="BR103" i="11"/>
  <c r="BR104" i="11"/>
  <c r="BR105" i="11"/>
  <c r="BR106" i="11"/>
  <c r="BR107" i="11"/>
  <c r="BR108" i="11"/>
  <c r="BR109" i="11"/>
  <c r="BR110" i="11"/>
  <c r="BR111" i="11"/>
  <c r="BR112" i="11"/>
  <c r="BR113" i="11"/>
  <c r="BR114" i="11"/>
  <c r="BR115" i="11"/>
  <c r="BR116" i="11"/>
  <c r="BR117" i="11"/>
  <c r="BR118" i="11"/>
  <c r="BR119" i="11"/>
  <c r="BR120" i="11"/>
  <c r="BR121" i="11"/>
  <c r="BR122" i="11"/>
  <c r="BR123" i="11"/>
  <c r="BR124" i="11"/>
  <c r="BR125" i="11"/>
  <c r="BR126" i="11"/>
  <c r="BR44" i="11"/>
  <c r="BN45" i="11"/>
  <c r="BN46" i="11"/>
  <c r="BN47" i="11"/>
  <c r="BN48" i="11"/>
  <c r="BN49" i="11"/>
  <c r="BN50" i="11"/>
  <c r="BN51" i="11"/>
  <c r="BN52" i="11"/>
  <c r="BN53" i="11"/>
  <c r="BN54" i="11"/>
  <c r="BN55" i="11"/>
  <c r="BN56" i="11"/>
  <c r="BN57" i="11"/>
  <c r="BN58" i="11"/>
  <c r="BN59" i="11"/>
  <c r="BN60" i="11"/>
  <c r="BN61" i="11"/>
  <c r="BN62" i="11"/>
  <c r="BN63" i="11"/>
  <c r="BN64" i="11"/>
  <c r="BN65" i="11"/>
  <c r="BN66" i="11"/>
  <c r="BN67" i="11"/>
  <c r="BN68" i="11"/>
  <c r="BN69" i="11"/>
  <c r="BN70" i="11"/>
  <c r="BN71" i="11"/>
  <c r="BN72" i="11"/>
  <c r="BN73" i="11"/>
  <c r="BN74" i="11"/>
  <c r="BN75" i="11"/>
  <c r="BN76" i="11"/>
  <c r="BN77" i="11"/>
  <c r="BN78" i="11"/>
  <c r="BN79" i="11"/>
  <c r="BN80" i="11"/>
  <c r="BN81" i="11"/>
  <c r="BN82" i="11"/>
  <c r="BN83" i="11"/>
  <c r="BN84" i="11"/>
  <c r="BN85" i="11"/>
  <c r="BN86" i="11"/>
  <c r="BN87" i="11"/>
  <c r="BN88" i="11"/>
  <c r="BN89" i="11"/>
  <c r="BN90" i="11"/>
  <c r="BN91" i="11"/>
  <c r="BN92" i="11"/>
  <c r="BN93" i="11"/>
  <c r="BN94" i="11"/>
  <c r="BN95" i="11"/>
  <c r="BN96" i="11"/>
  <c r="BN97" i="11"/>
  <c r="BN98" i="11"/>
  <c r="BN99" i="11"/>
  <c r="BN100" i="11"/>
  <c r="BN101" i="11"/>
  <c r="BN102" i="11"/>
  <c r="BN103" i="11"/>
  <c r="BN104" i="11"/>
  <c r="BN105" i="11"/>
  <c r="BN106" i="11"/>
  <c r="BN107" i="11"/>
  <c r="BN108" i="11"/>
  <c r="BN109" i="11"/>
  <c r="BN110" i="11"/>
  <c r="BN111" i="11"/>
  <c r="BN112" i="11"/>
  <c r="BN113" i="11"/>
  <c r="BN114" i="11"/>
  <c r="BN115" i="11"/>
  <c r="BN116" i="11"/>
  <c r="BN117" i="11"/>
  <c r="BN118" i="11"/>
  <c r="BN119" i="11"/>
  <c r="BN120" i="11"/>
  <c r="BN121" i="11"/>
  <c r="BN122" i="11"/>
  <c r="BN123" i="11"/>
  <c r="BN124" i="11"/>
  <c r="BN125" i="11"/>
  <c r="BN44" i="11"/>
  <c r="BJ45" i="11"/>
  <c r="BJ46" i="11"/>
  <c r="BJ47" i="11"/>
  <c r="BJ48" i="11"/>
  <c r="BJ49" i="11"/>
  <c r="BJ50" i="11"/>
  <c r="BJ51" i="11"/>
  <c r="BJ52" i="11"/>
  <c r="BJ53" i="11"/>
  <c r="BJ54" i="11"/>
  <c r="BJ55" i="11"/>
  <c r="BJ56" i="11"/>
  <c r="BJ57" i="11"/>
  <c r="BJ58" i="11"/>
  <c r="BJ59" i="11"/>
  <c r="BJ60" i="11"/>
  <c r="BJ61" i="11"/>
  <c r="BJ62" i="11"/>
  <c r="BJ63" i="11"/>
  <c r="BJ64" i="11"/>
  <c r="BJ65" i="11"/>
  <c r="BJ66" i="11"/>
  <c r="BJ67" i="11"/>
  <c r="BJ68" i="11"/>
  <c r="BJ69" i="11"/>
  <c r="BJ70" i="11"/>
  <c r="BJ71" i="11"/>
  <c r="BJ72" i="11"/>
  <c r="BJ73" i="11"/>
  <c r="BJ74" i="11"/>
  <c r="BJ75" i="11"/>
  <c r="BJ76" i="11"/>
  <c r="BJ77" i="11"/>
  <c r="BJ78" i="11"/>
  <c r="BJ79" i="11"/>
  <c r="BJ80" i="11"/>
  <c r="BJ81" i="11"/>
  <c r="BJ82" i="11"/>
  <c r="BJ83" i="11"/>
  <c r="BJ84" i="11"/>
  <c r="BJ85" i="11"/>
  <c r="BJ86" i="11"/>
  <c r="BJ87" i="11"/>
  <c r="BJ88" i="11"/>
  <c r="BJ89" i="11"/>
  <c r="BJ90" i="11"/>
  <c r="BJ91" i="11"/>
  <c r="BJ92" i="11"/>
  <c r="BJ93" i="11"/>
  <c r="BJ94" i="11"/>
  <c r="BJ95" i="11"/>
  <c r="BJ96" i="11"/>
  <c r="BJ97" i="11"/>
  <c r="BJ98" i="11"/>
  <c r="BJ99" i="11"/>
  <c r="BJ100" i="11"/>
  <c r="BJ101" i="11"/>
  <c r="BJ102" i="11"/>
  <c r="BJ103" i="11"/>
  <c r="BJ104" i="11"/>
  <c r="BJ105" i="11"/>
  <c r="BJ106" i="11"/>
  <c r="BJ107" i="11"/>
  <c r="BJ108" i="11"/>
  <c r="BJ109" i="11"/>
  <c r="BJ110" i="11"/>
  <c r="BJ111" i="11"/>
  <c r="BJ112" i="11"/>
  <c r="BJ113" i="11"/>
  <c r="BJ114" i="11"/>
  <c r="BJ115" i="11"/>
  <c r="BJ116" i="11"/>
  <c r="BJ117" i="11"/>
  <c r="BJ118" i="11"/>
  <c r="BJ119" i="11"/>
  <c r="BJ120" i="11"/>
  <c r="BJ121" i="11"/>
  <c r="BJ122" i="11"/>
  <c r="BJ123" i="11"/>
  <c r="BJ124" i="11"/>
  <c r="BJ125" i="11"/>
  <c r="BJ126" i="11"/>
  <c r="BJ44" i="11"/>
  <c r="BF126" i="11"/>
  <c r="BF125" i="11"/>
  <c r="BF124" i="11"/>
  <c r="BF123" i="11"/>
  <c r="BF122" i="11"/>
  <c r="BF121" i="11"/>
  <c r="BF120" i="11"/>
  <c r="BF119" i="11"/>
  <c r="BF118" i="11"/>
  <c r="BF117" i="11"/>
  <c r="BF116" i="11"/>
  <c r="BF115" i="11"/>
  <c r="BF114" i="11"/>
  <c r="BF113" i="11"/>
  <c r="BF112" i="11"/>
  <c r="BF111" i="11"/>
  <c r="BF110" i="11"/>
  <c r="BF109" i="11"/>
  <c r="BF108" i="11"/>
  <c r="BF107" i="11"/>
  <c r="BF106" i="11"/>
  <c r="BF105" i="11"/>
  <c r="BF104" i="11"/>
  <c r="BF103" i="11"/>
  <c r="BF102" i="11"/>
  <c r="BF101" i="11"/>
  <c r="BF100" i="11"/>
  <c r="BF99" i="11"/>
  <c r="BF98" i="11"/>
  <c r="BF97" i="11"/>
  <c r="BF96" i="11"/>
  <c r="BF95" i="11"/>
  <c r="BF94" i="11"/>
  <c r="BF93" i="11"/>
  <c r="BF92" i="11"/>
  <c r="BF91" i="11"/>
  <c r="BF90" i="11"/>
  <c r="BF89" i="11"/>
  <c r="BF88" i="11"/>
  <c r="BF87" i="11"/>
  <c r="BF86" i="11"/>
  <c r="BF85" i="11"/>
  <c r="BF84" i="11"/>
  <c r="BF83" i="11"/>
  <c r="BF82" i="11"/>
  <c r="BF81" i="11"/>
  <c r="BF80" i="11"/>
  <c r="BF79" i="11"/>
  <c r="BF78" i="11"/>
  <c r="BF77" i="11"/>
  <c r="BF76" i="11"/>
  <c r="BF75" i="11"/>
  <c r="BF74" i="11"/>
  <c r="BF73" i="11"/>
  <c r="BF72" i="11"/>
  <c r="BF71" i="11"/>
  <c r="BF70" i="11"/>
  <c r="BF69" i="11"/>
  <c r="BF68" i="11"/>
  <c r="BF67" i="11"/>
  <c r="BF66" i="11"/>
  <c r="BF65" i="11"/>
  <c r="BF64" i="11"/>
  <c r="BF63" i="11"/>
  <c r="BF62" i="11"/>
  <c r="BF61" i="11"/>
  <c r="BF60" i="11"/>
  <c r="BF59" i="11"/>
  <c r="BF58" i="11"/>
  <c r="BF57" i="11"/>
  <c r="BF56" i="11"/>
  <c r="BF55" i="11"/>
  <c r="BF54" i="11"/>
  <c r="BF53" i="11"/>
  <c r="BF52" i="11"/>
  <c r="BF51" i="11"/>
  <c r="BF50" i="11"/>
  <c r="BF49" i="11"/>
  <c r="BF48" i="11"/>
  <c r="BF47" i="11"/>
  <c r="BF46" i="11"/>
  <c r="BF45" i="11"/>
  <c r="BF44" i="11"/>
  <c r="BB126" i="11"/>
  <c r="BB125" i="11"/>
  <c r="BB124" i="11"/>
  <c r="BB123" i="11"/>
  <c r="BB122" i="11"/>
  <c r="BB121" i="11"/>
  <c r="BB120" i="11"/>
  <c r="BB119" i="11"/>
  <c r="BB118" i="11"/>
  <c r="BB117" i="11"/>
  <c r="BB116" i="11"/>
  <c r="BB115" i="11"/>
  <c r="BB114" i="11"/>
  <c r="BB113" i="11"/>
  <c r="BB112" i="11"/>
  <c r="BB111" i="11"/>
  <c r="BB110" i="11"/>
  <c r="BB109" i="11"/>
  <c r="BB108" i="11"/>
  <c r="BB107" i="11"/>
  <c r="BB106" i="11"/>
  <c r="BB105" i="11"/>
  <c r="BB104" i="11"/>
  <c r="BB103" i="11"/>
  <c r="BB102" i="11"/>
  <c r="BB101" i="11"/>
  <c r="BB100" i="11"/>
  <c r="BB99" i="11"/>
  <c r="BB98" i="11"/>
  <c r="BB97" i="11"/>
  <c r="BB96" i="11"/>
  <c r="BB95" i="11"/>
  <c r="BB94" i="11"/>
  <c r="BB93" i="11"/>
  <c r="BB92" i="11"/>
  <c r="BB91" i="11"/>
  <c r="BB90" i="11"/>
  <c r="BB89" i="11"/>
  <c r="BB88" i="11"/>
  <c r="BB87" i="11"/>
  <c r="BB86" i="11"/>
  <c r="BB85" i="11"/>
  <c r="BB84" i="11"/>
  <c r="BB83" i="11"/>
  <c r="BB82" i="11"/>
  <c r="BB81" i="11"/>
  <c r="BB80" i="11"/>
  <c r="BB79" i="11"/>
  <c r="BB78" i="11"/>
  <c r="BB77" i="11"/>
  <c r="BB76" i="11"/>
  <c r="BB75" i="11"/>
  <c r="BB74" i="11"/>
  <c r="BB73" i="11"/>
  <c r="BB72" i="11"/>
  <c r="BB71" i="11"/>
  <c r="BB70" i="11"/>
  <c r="BB69" i="11"/>
  <c r="BB68" i="11"/>
  <c r="BB67" i="11"/>
  <c r="BB66" i="11"/>
  <c r="BB65" i="11"/>
  <c r="BB64" i="11"/>
  <c r="BB63" i="11"/>
  <c r="BB62" i="11"/>
  <c r="BB61" i="11"/>
  <c r="BB60" i="11"/>
  <c r="BB59" i="11"/>
  <c r="BB58" i="11"/>
  <c r="BB57" i="11"/>
  <c r="BB56" i="11"/>
  <c r="BB55" i="11"/>
  <c r="BB54" i="11"/>
  <c r="BB53" i="11"/>
  <c r="BB52" i="11"/>
  <c r="BB51" i="11"/>
  <c r="BB50" i="11"/>
  <c r="BB49" i="11"/>
  <c r="BB48" i="11"/>
  <c r="BB47" i="11"/>
  <c r="BB46" i="11"/>
  <c r="BB45" i="11"/>
  <c r="BB44" i="11"/>
  <c r="AX126" i="11"/>
  <c r="AX125" i="11"/>
  <c r="AX124" i="11"/>
  <c r="AX123" i="11"/>
  <c r="AX122" i="11"/>
  <c r="AX121" i="11"/>
  <c r="AX120" i="11"/>
  <c r="AX119" i="11"/>
  <c r="AX118" i="11"/>
  <c r="AX117" i="11"/>
  <c r="AX116" i="11"/>
  <c r="AX115" i="11"/>
  <c r="AX114" i="11"/>
  <c r="AX113" i="11"/>
  <c r="AX112" i="11"/>
  <c r="AX111" i="11"/>
  <c r="AX110" i="11"/>
  <c r="AX109" i="11"/>
  <c r="AX108" i="11"/>
  <c r="AX107" i="11"/>
  <c r="AX106" i="11"/>
  <c r="AX105" i="11"/>
  <c r="AX104" i="11"/>
  <c r="AX103" i="11"/>
  <c r="AX102" i="11"/>
  <c r="AX101" i="11"/>
  <c r="AX100" i="11"/>
  <c r="AX99" i="11"/>
  <c r="AX98" i="11"/>
  <c r="AX97" i="11"/>
  <c r="AX96" i="11"/>
  <c r="AX95" i="11"/>
  <c r="AX94" i="11"/>
  <c r="AX93" i="11"/>
  <c r="AX92" i="11"/>
  <c r="AX91" i="11"/>
  <c r="AX90" i="11"/>
  <c r="AX89" i="11"/>
  <c r="AX88" i="11"/>
  <c r="AX87" i="11"/>
  <c r="AX86" i="11"/>
  <c r="AX85" i="11"/>
  <c r="AX84" i="11"/>
  <c r="AX83" i="11"/>
  <c r="AX82" i="11"/>
  <c r="AX81" i="11"/>
  <c r="AX80" i="11"/>
  <c r="AX79" i="11"/>
  <c r="AX78" i="11"/>
  <c r="AX77" i="11"/>
  <c r="AX76" i="11"/>
  <c r="AX75" i="11"/>
  <c r="AX74" i="11"/>
  <c r="AX73" i="11"/>
  <c r="AX72" i="11"/>
  <c r="AX71" i="11"/>
  <c r="AX70" i="11"/>
  <c r="AX69" i="11"/>
  <c r="AX68" i="11"/>
  <c r="AX67" i="11"/>
  <c r="AX66" i="11"/>
  <c r="AX65" i="11"/>
  <c r="AX64" i="11"/>
  <c r="AX63" i="11"/>
  <c r="AX62" i="11"/>
  <c r="AX61" i="11"/>
  <c r="AX60" i="11"/>
  <c r="AX59" i="11"/>
  <c r="AX58" i="11"/>
  <c r="AX57" i="11"/>
  <c r="AX56" i="11"/>
  <c r="AX55" i="11"/>
  <c r="AX54" i="11"/>
  <c r="AX53" i="11"/>
  <c r="AX52" i="11"/>
  <c r="AX51" i="11"/>
  <c r="AX50" i="11"/>
  <c r="AX49" i="11"/>
  <c r="AX48" i="11"/>
  <c r="AX47" i="11"/>
  <c r="AX46" i="11"/>
  <c r="AX45" i="11"/>
  <c r="AX44" i="11"/>
  <c r="U174" i="11"/>
  <c r="T174" i="11"/>
  <c r="S174" i="11"/>
  <c r="R174" i="11"/>
  <c r="Q174" i="11"/>
  <c r="P174" i="11"/>
  <c r="O174" i="11"/>
  <c r="N174" i="11"/>
  <c r="M174" i="11"/>
  <c r="L174" i="11"/>
  <c r="J174" i="11"/>
  <c r="I174" i="11"/>
  <c r="H174" i="11"/>
  <c r="G174" i="11"/>
  <c r="F174" i="11"/>
  <c r="E174" i="11"/>
  <c r="D174" i="11"/>
  <c r="U173" i="11"/>
  <c r="T173" i="11"/>
  <c r="S173" i="11"/>
  <c r="R173" i="11"/>
  <c r="Q173" i="11"/>
  <c r="P173" i="11"/>
  <c r="O173" i="11"/>
  <c r="N173" i="11"/>
  <c r="M173" i="11"/>
  <c r="L173" i="11"/>
  <c r="J173" i="11"/>
  <c r="I173" i="11"/>
  <c r="H173" i="11"/>
  <c r="G173" i="11"/>
  <c r="F173" i="11"/>
  <c r="E173" i="11"/>
  <c r="D173" i="11"/>
  <c r="U172" i="11"/>
  <c r="T172" i="11"/>
  <c r="S172" i="11"/>
  <c r="R172" i="11"/>
  <c r="Q172" i="11"/>
  <c r="P172" i="11"/>
  <c r="O172" i="11"/>
  <c r="N172" i="11"/>
  <c r="M172" i="11"/>
  <c r="L172" i="11"/>
  <c r="J172" i="11"/>
  <c r="I172" i="11"/>
  <c r="H172" i="11"/>
  <c r="G172" i="11"/>
  <c r="F172" i="11"/>
  <c r="E172" i="11"/>
  <c r="D172" i="11"/>
  <c r="U171" i="11"/>
  <c r="T171" i="11"/>
  <c r="S171" i="11"/>
  <c r="R171" i="11"/>
  <c r="Q171" i="11"/>
  <c r="P171" i="11"/>
  <c r="O171" i="11"/>
  <c r="N171" i="11"/>
  <c r="M171" i="11"/>
  <c r="L171" i="11"/>
  <c r="J171" i="11"/>
  <c r="I171" i="11"/>
  <c r="H171" i="11"/>
  <c r="G171" i="11"/>
  <c r="F171" i="11"/>
  <c r="E171" i="11"/>
  <c r="D171" i="11"/>
  <c r="U170" i="11"/>
  <c r="T170" i="11"/>
  <c r="S170" i="11"/>
  <c r="R170" i="11"/>
  <c r="Q170" i="11"/>
  <c r="P170" i="11"/>
  <c r="O170" i="11"/>
  <c r="N170" i="11"/>
  <c r="M170" i="11"/>
  <c r="L170" i="11"/>
  <c r="J170" i="11"/>
  <c r="I170" i="11"/>
  <c r="H170" i="11"/>
  <c r="G170" i="11"/>
  <c r="F170" i="11"/>
  <c r="E170" i="11"/>
  <c r="D170" i="11"/>
  <c r="C170" i="11"/>
  <c r="U169" i="11"/>
  <c r="T169" i="11"/>
  <c r="S169" i="11"/>
  <c r="R169" i="11"/>
  <c r="Q169" i="11"/>
  <c r="P169" i="11"/>
  <c r="O169" i="11"/>
  <c r="N169" i="11"/>
  <c r="M169" i="11"/>
  <c r="L169" i="11"/>
  <c r="J169" i="11"/>
  <c r="I169" i="11"/>
  <c r="H169" i="11"/>
  <c r="G169" i="11"/>
  <c r="F169" i="11"/>
  <c r="E169" i="11"/>
  <c r="D169" i="11"/>
  <c r="C169" i="11"/>
  <c r="U168" i="11"/>
  <c r="T168" i="11"/>
  <c r="S168" i="11"/>
  <c r="R168" i="11"/>
  <c r="Q168" i="11"/>
  <c r="P168" i="11"/>
  <c r="O168" i="11"/>
  <c r="N168" i="11"/>
  <c r="M168" i="11"/>
  <c r="L168" i="11"/>
  <c r="J168" i="11"/>
  <c r="I168" i="11"/>
  <c r="H168" i="11"/>
  <c r="G168" i="11"/>
  <c r="F168" i="11"/>
  <c r="E168" i="11"/>
  <c r="D168" i="11"/>
  <c r="U167" i="11"/>
  <c r="T167" i="11"/>
  <c r="T201" i="11"/>
  <c r="S167" i="11"/>
  <c r="R167" i="11"/>
  <c r="Q167" i="11"/>
  <c r="P167" i="11"/>
  <c r="P201" i="11"/>
  <c r="O167" i="11"/>
  <c r="N167" i="11"/>
  <c r="M167" i="11"/>
  <c r="L167" i="11"/>
  <c r="L201" i="11"/>
  <c r="J167" i="11"/>
  <c r="I167" i="11"/>
  <c r="H167" i="11"/>
  <c r="G167" i="11"/>
  <c r="G201" i="11"/>
  <c r="F167" i="11"/>
  <c r="E167" i="11"/>
  <c r="D167" i="11"/>
  <c r="C201" i="11"/>
  <c r="U166" i="11"/>
  <c r="T166" i="11"/>
  <c r="S166" i="11"/>
  <c r="R166" i="11"/>
  <c r="Q166" i="11"/>
  <c r="P166" i="11"/>
  <c r="O166" i="11"/>
  <c r="N166" i="11"/>
  <c r="M166" i="11"/>
  <c r="L166" i="11"/>
  <c r="J166" i="11"/>
  <c r="I166" i="11"/>
  <c r="H166" i="11"/>
  <c r="G166" i="11"/>
  <c r="F166" i="11"/>
  <c r="E166" i="11"/>
  <c r="D166" i="11"/>
  <c r="C166" i="11"/>
  <c r="U165" i="11"/>
  <c r="T165" i="11"/>
  <c r="S165" i="11"/>
  <c r="R165" i="11"/>
  <c r="Q165" i="11"/>
  <c r="P165" i="11"/>
  <c r="O165" i="11"/>
  <c r="N165" i="11"/>
  <c r="M165" i="11"/>
  <c r="L165" i="11"/>
  <c r="J165" i="11"/>
  <c r="I165" i="11"/>
  <c r="H165" i="11"/>
  <c r="G165" i="11"/>
  <c r="F165" i="11"/>
  <c r="E165" i="11"/>
  <c r="D165" i="11"/>
  <c r="C165" i="11"/>
  <c r="U164" i="11"/>
  <c r="T164" i="11"/>
  <c r="S164" i="11"/>
  <c r="R164" i="11"/>
  <c r="Q164" i="11"/>
  <c r="P164" i="11"/>
  <c r="O164" i="11"/>
  <c r="N164" i="11"/>
  <c r="M164" i="11"/>
  <c r="L164" i="11"/>
  <c r="J164" i="11"/>
  <c r="I164" i="11"/>
  <c r="H164" i="11"/>
  <c r="G164" i="11"/>
  <c r="F164" i="11"/>
  <c r="E164" i="11"/>
  <c r="D164" i="11"/>
  <c r="C164" i="11"/>
  <c r="U163" i="11"/>
  <c r="T163" i="11"/>
  <c r="S163" i="11"/>
  <c r="R163" i="11"/>
  <c r="Q163" i="11"/>
  <c r="P163" i="11"/>
  <c r="O163" i="11"/>
  <c r="N163" i="11"/>
  <c r="M163" i="11"/>
  <c r="L163" i="11"/>
  <c r="J163" i="11"/>
  <c r="I163" i="11"/>
  <c r="H163" i="11"/>
  <c r="G163" i="11"/>
  <c r="F163" i="11"/>
  <c r="E163" i="11"/>
  <c r="D163" i="11"/>
  <c r="C163" i="11"/>
  <c r="U162" i="11"/>
  <c r="T162" i="11"/>
  <c r="S162" i="11"/>
  <c r="R162" i="11"/>
  <c r="Q162" i="11"/>
  <c r="P162" i="11"/>
  <c r="O162" i="11"/>
  <c r="N162" i="11"/>
  <c r="M162" i="11"/>
  <c r="L162" i="11"/>
  <c r="J162" i="11"/>
  <c r="I162" i="11"/>
  <c r="H162" i="11"/>
  <c r="G162" i="11"/>
  <c r="F162" i="11"/>
  <c r="E162" i="11"/>
  <c r="D162" i="11"/>
  <c r="C162" i="11"/>
  <c r="U161" i="11"/>
  <c r="T161" i="11"/>
  <c r="S161" i="11"/>
  <c r="R161" i="11"/>
  <c r="Q161" i="11"/>
  <c r="P161" i="11"/>
  <c r="O161" i="11"/>
  <c r="N161" i="11"/>
  <c r="M161" i="11"/>
  <c r="L161" i="11"/>
  <c r="J161" i="11"/>
  <c r="I161" i="11"/>
  <c r="H161" i="11"/>
  <c r="G161" i="11"/>
  <c r="F161" i="11"/>
  <c r="E161" i="11"/>
  <c r="D161" i="11"/>
  <c r="C161" i="11"/>
  <c r="U160" i="11"/>
  <c r="T160" i="11"/>
  <c r="S160" i="11"/>
  <c r="R160" i="11"/>
  <c r="Q160" i="11"/>
  <c r="P160" i="11"/>
  <c r="O160" i="11"/>
  <c r="N160" i="11"/>
  <c r="M160" i="11"/>
  <c r="L160" i="11"/>
  <c r="J160" i="11"/>
  <c r="I160" i="11"/>
  <c r="H160" i="11"/>
  <c r="G160" i="11"/>
  <c r="F160" i="11"/>
  <c r="E160" i="11"/>
  <c r="D160" i="11"/>
  <c r="C160" i="11"/>
  <c r="U159" i="11"/>
  <c r="T159" i="11"/>
  <c r="T199" i="11"/>
  <c r="S159" i="11"/>
  <c r="R159" i="11"/>
  <c r="Q159" i="11"/>
  <c r="P159" i="11"/>
  <c r="P199" i="11"/>
  <c r="O159" i="11"/>
  <c r="N159" i="11"/>
  <c r="M159" i="11"/>
  <c r="L159" i="11"/>
  <c r="L199" i="11"/>
  <c r="J159" i="11"/>
  <c r="I159" i="11"/>
  <c r="H159" i="11"/>
  <c r="G159" i="11"/>
  <c r="G199" i="11"/>
  <c r="F159" i="11"/>
  <c r="E159" i="11"/>
  <c r="D159" i="11"/>
  <c r="C159" i="11"/>
  <c r="C199" i="11"/>
  <c r="U158" i="11"/>
  <c r="T158" i="11"/>
  <c r="S158" i="11"/>
  <c r="R158" i="11"/>
  <c r="Q158" i="11"/>
  <c r="P158" i="11"/>
  <c r="O158" i="11"/>
  <c r="N158" i="11"/>
  <c r="M158" i="11"/>
  <c r="L158" i="11"/>
  <c r="J158" i="11"/>
  <c r="I158" i="11"/>
  <c r="H158" i="11"/>
  <c r="G158" i="11"/>
  <c r="F158" i="11"/>
  <c r="E158" i="11"/>
  <c r="D158" i="11"/>
  <c r="C158" i="11"/>
  <c r="U157" i="11"/>
  <c r="T157" i="11"/>
  <c r="S157" i="11"/>
  <c r="R157" i="11"/>
  <c r="Q157" i="11"/>
  <c r="P157" i="11"/>
  <c r="O157" i="11"/>
  <c r="N157" i="11"/>
  <c r="M157" i="11"/>
  <c r="L157" i="11"/>
  <c r="J157" i="11"/>
  <c r="I157" i="11"/>
  <c r="H157" i="11"/>
  <c r="G157" i="11"/>
  <c r="F157" i="11"/>
  <c r="E157" i="11"/>
  <c r="D157" i="11"/>
  <c r="C157" i="11"/>
  <c r="U156" i="11"/>
  <c r="T156" i="11"/>
  <c r="S156" i="11"/>
  <c r="R156" i="11"/>
  <c r="Q156" i="11"/>
  <c r="P156" i="11"/>
  <c r="O156" i="11"/>
  <c r="N156" i="11"/>
  <c r="M156" i="11"/>
  <c r="L156" i="11"/>
  <c r="J156" i="11"/>
  <c r="I156" i="11"/>
  <c r="H156" i="11"/>
  <c r="G156" i="11"/>
  <c r="F156" i="11"/>
  <c r="E156" i="11"/>
  <c r="D156" i="11"/>
  <c r="C156" i="11"/>
  <c r="U155" i="11"/>
  <c r="T155" i="11"/>
  <c r="S155" i="11"/>
  <c r="R155" i="11"/>
  <c r="Q155" i="11"/>
  <c r="P155" i="11"/>
  <c r="O155" i="11"/>
  <c r="N155" i="11"/>
  <c r="M155" i="11"/>
  <c r="L155" i="11"/>
  <c r="J155" i="11"/>
  <c r="I155" i="11"/>
  <c r="H155" i="11"/>
  <c r="G155" i="11"/>
  <c r="F155" i="11"/>
  <c r="E155" i="11"/>
  <c r="D155" i="11"/>
  <c r="C155" i="11"/>
  <c r="U154" i="11"/>
  <c r="T154" i="11"/>
  <c r="S154" i="11"/>
  <c r="R154" i="11"/>
  <c r="Q154" i="11"/>
  <c r="P154" i="11"/>
  <c r="O154" i="11"/>
  <c r="N154" i="11"/>
  <c r="M154" i="11"/>
  <c r="L154" i="11"/>
  <c r="J154" i="11"/>
  <c r="I154" i="11"/>
  <c r="H154" i="11"/>
  <c r="G154" i="11"/>
  <c r="F154" i="11"/>
  <c r="E154" i="11"/>
  <c r="D154" i="11"/>
  <c r="C154" i="11"/>
  <c r="U153" i="11"/>
  <c r="T153" i="11"/>
  <c r="S153" i="11"/>
  <c r="R153" i="11"/>
  <c r="Q153" i="11"/>
  <c r="P153" i="11"/>
  <c r="O153" i="11"/>
  <c r="N153" i="11"/>
  <c r="M153" i="11"/>
  <c r="L153" i="11"/>
  <c r="J153" i="11"/>
  <c r="I153" i="11"/>
  <c r="H153" i="11"/>
  <c r="G153" i="11"/>
  <c r="F153" i="11"/>
  <c r="E153" i="11"/>
  <c r="D153" i="11"/>
  <c r="C153" i="11"/>
  <c r="U152" i="11"/>
  <c r="T152" i="11"/>
  <c r="S152" i="11"/>
  <c r="R152" i="11"/>
  <c r="Q152" i="11"/>
  <c r="P152" i="11"/>
  <c r="O152" i="11"/>
  <c r="N152" i="11"/>
  <c r="M152" i="11"/>
  <c r="L152" i="11"/>
  <c r="J152" i="11"/>
  <c r="I152" i="11"/>
  <c r="H152" i="11"/>
  <c r="G152" i="11"/>
  <c r="F152" i="11"/>
  <c r="E152" i="11"/>
  <c r="D152" i="11"/>
  <c r="C152" i="11"/>
  <c r="U151" i="11"/>
  <c r="T151" i="11"/>
  <c r="T197" i="11"/>
  <c r="S151" i="11"/>
  <c r="R151" i="11"/>
  <c r="Q151" i="11"/>
  <c r="P151" i="11"/>
  <c r="P197" i="11"/>
  <c r="O151" i="11"/>
  <c r="N151" i="11"/>
  <c r="M151" i="11"/>
  <c r="L151" i="11"/>
  <c r="L197" i="11"/>
  <c r="J151" i="11"/>
  <c r="I151" i="11"/>
  <c r="H151" i="11"/>
  <c r="G151" i="11"/>
  <c r="G197" i="11"/>
  <c r="F151" i="11"/>
  <c r="E151" i="11"/>
  <c r="D151" i="11"/>
  <c r="C151" i="11"/>
  <c r="C197" i="11"/>
  <c r="U150" i="11"/>
  <c r="T150" i="11"/>
  <c r="S150" i="11"/>
  <c r="R150" i="11"/>
  <c r="Q150" i="11"/>
  <c r="P150" i="11"/>
  <c r="O150" i="11"/>
  <c r="N150" i="11"/>
  <c r="M150" i="11"/>
  <c r="L150" i="11"/>
  <c r="J150" i="11"/>
  <c r="I150" i="11"/>
  <c r="H150" i="11"/>
  <c r="G150" i="11"/>
  <c r="F150" i="11"/>
  <c r="E150" i="11"/>
  <c r="D150" i="11"/>
  <c r="C150" i="11"/>
  <c r="U149" i="11"/>
  <c r="T149" i="11"/>
  <c r="S149" i="11"/>
  <c r="R149" i="11"/>
  <c r="Q149" i="11"/>
  <c r="P149" i="11"/>
  <c r="O149" i="11"/>
  <c r="N149" i="11"/>
  <c r="M149" i="11"/>
  <c r="L149" i="11"/>
  <c r="J149" i="11"/>
  <c r="I149" i="11"/>
  <c r="H149" i="11"/>
  <c r="G149" i="11"/>
  <c r="F149" i="11"/>
  <c r="E149" i="11"/>
  <c r="D149" i="11"/>
  <c r="C149" i="11"/>
  <c r="U148" i="11"/>
  <c r="T148" i="11"/>
  <c r="S148" i="11"/>
  <c r="R148" i="11"/>
  <c r="Q148" i="11"/>
  <c r="P148" i="11"/>
  <c r="O148" i="11"/>
  <c r="N148" i="11"/>
  <c r="M148" i="11"/>
  <c r="L148" i="11"/>
  <c r="J148" i="11"/>
  <c r="I148" i="11"/>
  <c r="H148" i="11"/>
  <c r="G148" i="11"/>
  <c r="F148" i="11"/>
  <c r="E148" i="11"/>
  <c r="D148" i="11"/>
  <c r="C148" i="11"/>
  <c r="U147" i="11"/>
  <c r="T147" i="11"/>
  <c r="S147" i="11"/>
  <c r="R147" i="11"/>
  <c r="Q147" i="11"/>
  <c r="P147" i="11"/>
  <c r="O147" i="11"/>
  <c r="N147" i="11"/>
  <c r="M147" i="11"/>
  <c r="L147" i="11"/>
  <c r="J147" i="11"/>
  <c r="I147" i="11"/>
  <c r="H147" i="11"/>
  <c r="G147" i="11"/>
  <c r="F147" i="11"/>
  <c r="E147" i="11"/>
  <c r="D147" i="11"/>
  <c r="C147" i="11"/>
  <c r="U146" i="11"/>
  <c r="T146" i="11"/>
  <c r="S146" i="11"/>
  <c r="R146" i="11"/>
  <c r="Q146" i="11"/>
  <c r="P146" i="11"/>
  <c r="O146" i="11"/>
  <c r="N146" i="11"/>
  <c r="M146" i="11"/>
  <c r="L146" i="11"/>
  <c r="J146" i="11"/>
  <c r="I146" i="11"/>
  <c r="H146" i="11"/>
  <c r="G146" i="11"/>
  <c r="F146" i="11"/>
  <c r="E146" i="11"/>
  <c r="D146" i="11"/>
  <c r="C146" i="11"/>
  <c r="U145" i="11"/>
  <c r="T145" i="11"/>
  <c r="S145" i="11"/>
  <c r="R145" i="11"/>
  <c r="Q145" i="11"/>
  <c r="P145" i="11"/>
  <c r="O145" i="11"/>
  <c r="N145" i="11"/>
  <c r="M145" i="11"/>
  <c r="L145" i="11"/>
  <c r="J145" i="11"/>
  <c r="I145" i="11"/>
  <c r="H145" i="11"/>
  <c r="G145" i="11"/>
  <c r="F145" i="11"/>
  <c r="E145" i="11"/>
  <c r="D145" i="11"/>
  <c r="C145" i="11"/>
  <c r="U144" i="11"/>
  <c r="T144" i="11"/>
  <c r="S144" i="11"/>
  <c r="R144" i="11"/>
  <c r="Q144" i="11"/>
  <c r="P144" i="11"/>
  <c r="O144" i="11"/>
  <c r="N144" i="11"/>
  <c r="M144" i="11"/>
  <c r="L144" i="11"/>
  <c r="J144" i="11"/>
  <c r="I144" i="11"/>
  <c r="H144" i="11"/>
  <c r="G144" i="11"/>
  <c r="F144" i="11"/>
  <c r="E144" i="11"/>
  <c r="D144" i="11"/>
  <c r="C144" i="11"/>
  <c r="U143" i="11"/>
  <c r="T143" i="11"/>
  <c r="T195" i="11"/>
  <c r="S143" i="11"/>
  <c r="R143" i="11"/>
  <c r="Q143" i="11"/>
  <c r="P143" i="11"/>
  <c r="P195" i="11"/>
  <c r="O143" i="11"/>
  <c r="N143" i="11"/>
  <c r="M143" i="11"/>
  <c r="L143" i="11"/>
  <c r="L195" i="11"/>
  <c r="J143" i="11"/>
  <c r="I143" i="11"/>
  <c r="H143" i="11"/>
  <c r="G143" i="11"/>
  <c r="G195" i="11"/>
  <c r="F143" i="11"/>
  <c r="E143" i="11"/>
  <c r="D143" i="11"/>
  <c r="C143" i="11"/>
  <c r="C195" i="11"/>
  <c r="U141" i="11"/>
  <c r="T141" i="11"/>
  <c r="S141" i="11"/>
  <c r="R141" i="11"/>
  <c r="Q141" i="11"/>
  <c r="P141" i="11"/>
  <c r="O141" i="11"/>
  <c r="N141" i="11"/>
  <c r="M141" i="11"/>
  <c r="L141" i="11"/>
  <c r="D195" i="11"/>
  <c r="H195" i="11"/>
  <c r="M195" i="11"/>
  <c r="Q195" i="11"/>
  <c r="U195" i="11"/>
  <c r="D196" i="11"/>
  <c r="H196" i="11"/>
  <c r="M196" i="11"/>
  <c r="Q196" i="11"/>
  <c r="U196" i="11"/>
  <c r="F196" i="11"/>
  <c r="J196" i="11"/>
  <c r="O196" i="11"/>
  <c r="S196" i="11"/>
  <c r="D197" i="11"/>
  <c r="H197" i="11"/>
  <c r="M197" i="11"/>
  <c r="Q197" i="11"/>
  <c r="U197" i="11"/>
  <c r="D198" i="11"/>
  <c r="H198" i="11"/>
  <c r="M198" i="11"/>
  <c r="Q198" i="11"/>
  <c r="U198" i="11"/>
  <c r="F198" i="11"/>
  <c r="J198" i="11"/>
  <c r="O198" i="11"/>
  <c r="S198" i="11"/>
  <c r="D199" i="11"/>
  <c r="H199" i="11"/>
  <c r="M199" i="11"/>
  <c r="Q199" i="11"/>
  <c r="U199" i="11"/>
  <c r="D200" i="11"/>
  <c r="H200" i="11"/>
  <c r="M200" i="11"/>
  <c r="Q200" i="11"/>
  <c r="U200" i="11"/>
  <c r="F200" i="11"/>
  <c r="J200" i="11"/>
  <c r="O200" i="11"/>
  <c r="S200" i="11"/>
  <c r="D201" i="11"/>
  <c r="H201" i="11"/>
  <c r="M201" i="11"/>
  <c r="Q201" i="11"/>
  <c r="U201" i="11"/>
  <c r="D202" i="11"/>
  <c r="H202" i="11"/>
  <c r="M202" i="11"/>
  <c r="Q202" i="11"/>
  <c r="U202" i="11"/>
  <c r="F202" i="11"/>
  <c r="J202" i="11"/>
  <c r="O202" i="11"/>
  <c r="S202" i="11"/>
  <c r="E195" i="11"/>
  <c r="I195" i="11"/>
  <c r="N195" i="11"/>
  <c r="R195" i="11"/>
  <c r="E196" i="11"/>
  <c r="I196" i="11"/>
  <c r="N196" i="11"/>
  <c r="R196" i="11"/>
  <c r="C196" i="11"/>
  <c r="G196" i="11"/>
  <c r="L196" i="11"/>
  <c r="P196" i="11"/>
  <c r="T196" i="11"/>
  <c r="E197" i="11"/>
  <c r="I197" i="11"/>
  <c r="N197" i="11"/>
  <c r="R197" i="11"/>
  <c r="E198" i="11"/>
  <c r="I198" i="11"/>
  <c r="N198" i="11"/>
  <c r="R198" i="11"/>
  <c r="C198" i="11"/>
  <c r="G198" i="11"/>
  <c r="L198" i="11"/>
  <c r="P198" i="11"/>
  <c r="T198" i="11"/>
  <c r="E199" i="11"/>
  <c r="I199" i="11"/>
  <c r="N199" i="11"/>
  <c r="R199" i="11"/>
  <c r="E200" i="11"/>
  <c r="I200" i="11"/>
  <c r="N200" i="11"/>
  <c r="R200" i="11"/>
  <c r="C200" i="11"/>
  <c r="G200" i="11"/>
  <c r="L200" i="11"/>
  <c r="P200" i="11"/>
  <c r="T200" i="11"/>
  <c r="E201" i="11"/>
  <c r="I201" i="11"/>
  <c r="N201" i="11"/>
  <c r="R201" i="11"/>
  <c r="E202" i="11"/>
  <c r="I202" i="11"/>
  <c r="N202" i="11"/>
  <c r="R202" i="11"/>
  <c r="G202" i="11"/>
  <c r="L202" i="11"/>
  <c r="P202" i="11"/>
  <c r="T202" i="11"/>
  <c r="F195" i="11"/>
  <c r="J195" i="11"/>
  <c r="O195" i="11"/>
  <c r="S195" i="11"/>
  <c r="F197" i="11"/>
  <c r="J197" i="11"/>
  <c r="O197" i="11"/>
  <c r="S197" i="11"/>
  <c r="F199" i="11"/>
  <c r="J199" i="11"/>
  <c r="O199" i="11"/>
  <c r="S199" i="11"/>
  <c r="F201" i="11"/>
  <c r="J201" i="11"/>
  <c r="O201" i="11"/>
  <c r="S201" i="11"/>
  <c r="E89" i="2"/>
  <c r="D88" i="2"/>
  <c r="C88" i="2"/>
  <c r="E88" i="2"/>
  <c r="D87" i="2"/>
  <c r="C87" i="2"/>
  <c r="E87" i="2"/>
  <c r="D86" i="2"/>
  <c r="C86" i="2"/>
  <c r="E86" i="2"/>
  <c r="D85" i="2"/>
  <c r="C85" i="2"/>
  <c r="E85" i="2"/>
  <c r="D84" i="2"/>
  <c r="C84" i="2"/>
  <c r="E84" i="2"/>
  <c r="D83" i="2"/>
  <c r="C83" i="2"/>
  <c r="E83" i="2"/>
  <c r="D82" i="2"/>
  <c r="C82" i="2"/>
  <c r="E82" i="2"/>
  <c r="D81" i="2"/>
  <c r="C81" i="2"/>
  <c r="E81" i="2"/>
  <c r="D80" i="2"/>
  <c r="C80" i="2"/>
  <c r="E80" i="2"/>
  <c r="D79" i="2"/>
  <c r="C79" i="2"/>
  <c r="E79" i="2"/>
  <c r="D78" i="2"/>
  <c r="C78" i="2"/>
  <c r="E78" i="2"/>
  <c r="D77" i="2"/>
  <c r="C77" i="2"/>
  <c r="E77" i="2"/>
  <c r="D76" i="2"/>
  <c r="C76" i="2"/>
  <c r="E76" i="2"/>
  <c r="D75" i="2"/>
  <c r="C75" i="2"/>
  <c r="E75" i="2"/>
  <c r="D74" i="2"/>
  <c r="C74" i="2"/>
  <c r="E74" i="2"/>
  <c r="D73" i="2"/>
  <c r="C73" i="2"/>
  <c r="E73" i="2"/>
  <c r="E72" i="2"/>
  <c r="D71" i="2"/>
  <c r="C71" i="2"/>
  <c r="E71" i="2"/>
  <c r="D70" i="2"/>
  <c r="C70" i="2"/>
  <c r="E70" i="2"/>
  <c r="D69" i="2"/>
  <c r="C69" i="2"/>
  <c r="E69" i="2"/>
  <c r="D68" i="2"/>
  <c r="C68" i="2"/>
  <c r="E68" i="2"/>
  <c r="D67" i="2"/>
  <c r="C67" i="2"/>
  <c r="E67" i="2"/>
  <c r="D66" i="2"/>
  <c r="C66" i="2"/>
  <c r="E66" i="2"/>
  <c r="D65" i="2"/>
  <c r="C65" i="2"/>
  <c r="E65" i="2"/>
  <c r="D64" i="2"/>
  <c r="C64" i="2"/>
  <c r="E64" i="2"/>
  <c r="D63" i="2"/>
  <c r="C63" i="2"/>
  <c r="E63" i="2"/>
  <c r="D62" i="2"/>
  <c r="C62" i="2"/>
  <c r="E62" i="2"/>
  <c r="D61" i="2"/>
  <c r="C61" i="2"/>
  <c r="E61" i="2"/>
  <c r="D60" i="2"/>
  <c r="C60" i="2"/>
  <c r="E60" i="2"/>
  <c r="D59" i="2"/>
  <c r="C59" i="2"/>
  <c r="E59" i="2"/>
  <c r="D58" i="2"/>
  <c r="C58" i="2"/>
  <c r="E58" i="2"/>
  <c r="D57" i="2"/>
  <c r="C57" i="2"/>
  <c r="E57" i="2"/>
  <c r="D56" i="2"/>
  <c r="C56" i="2"/>
  <c r="E56" i="2"/>
  <c r="D55" i="2"/>
  <c r="C55" i="2"/>
  <c r="E55" i="2"/>
  <c r="D54" i="2"/>
  <c r="C54" i="2"/>
  <c r="E54" i="2"/>
  <c r="D53" i="2"/>
  <c r="C53" i="2"/>
  <c r="E53" i="2"/>
  <c r="D52" i="2"/>
  <c r="C52" i="2"/>
  <c r="E52" i="2"/>
  <c r="D51" i="2"/>
  <c r="C51" i="2"/>
  <c r="E51" i="2"/>
  <c r="D50" i="2"/>
  <c r="C50" i="2"/>
  <c r="E50" i="2"/>
  <c r="D49" i="2"/>
  <c r="C49" i="2"/>
  <c r="E49" i="2"/>
  <c r="D48" i="2"/>
  <c r="C48" i="2"/>
  <c r="E48" i="2"/>
  <c r="D47" i="2"/>
  <c r="C47" i="2"/>
  <c r="E47" i="2"/>
  <c r="D46" i="2"/>
  <c r="C46" i="2"/>
  <c r="E46" i="2"/>
  <c r="D45" i="2"/>
  <c r="C45" i="2"/>
  <c r="E45" i="2"/>
  <c r="D44" i="2"/>
  <c r="C44" i="2"/>
  <c r="E44" i="2"/>
  <c r="D43" i="2"/>
  <c r="C43" i="2"/>
  <c r="E43" i="2"/>
  <c r="D42" i="2"/>
  <c r="C42" i="2"/>
  <c r="E42" i="2"/>
  <c r="D41" i="2"/>
  <c r="C41" i="2"/>
  <c r="E41" i="2"/>
  <c r="D40" i="2"/>
  <c r="C40" i="2"/>
  <c r="E40" i="2"/>
  <c r="D39" i="2"/>
  <c r="C39" i="2"/>
  <c r="E39" i="2"/>
  <c r="D38" i="2"/>
  <c r="C38" i="2"/>
  <c r="E38" i="2"/>
  <c r="D37" i="2"/>
  <c r="C37" i="2"/>
  <c r="E37" i="2"/>
  <c r="D36" i="2"/>
  <c r="C36" i="2"/>
  <c r="E36" i="2"/>
  <c r="D35" i="2"/>
  <c r="C35" i="2"/>
  <c r="E35" i="2"/>
  <c r="D34" i="2"/>
  <c r="C34" i="2"/>
  <c r="E34" i="2"/>
  <c r="D33" i="2"/>
  <c r="C33" i="2"/>
  <c r="E33" i="2"/>
  <c r="D32" i="2"/>
  <c r="C32" i="2"/>
  <c r="E32" i="2"/>
  <c r="D31" i="2"/>
  <c r="C31" i="2"/>
  <c r="E31" i="2"/>
  <c r="D30" i="2"/>
  <c r="C30" i="2"/>
  <c r="E30" i="2"/>
  <c r="D29" i="2"/>
  <c r="C29" i="2"/>
  <c r="E29" i="2"/>
  <c r="D28" i="2"/>
  <c r="C28" i="2"/>
  <c r="E28" i="2"/>
  <c r="D27" i="2"/>
  <c r="C27" i="2"/>
  <c r="E27" i="2"/>
  <c r="D26" i="2"/>
  <c r="C26" i="2"/>
  <c r="E26" i="2"/>
  <c r="D25" i="2"/>
  <c r="C25" i="2"/>
  <c r="E25" i="2"/>
  <c r="D24" i="2"/>
  <c r="C24" i="2"/>
  <c r="E24" i="2"/>
  <c r="D22" i="2"/>
  <c r="C22" i="2"/>
  <c r="E22" i="2"/>
  <c r="D21" i="2"/>
  <c r="C21" i="2"/>
  <c r="E21" i="2"/>
  <c r="D20" i="2"/>
  <c r="C20" i="2"/>
  <c r="E20" i="2"/>
  <c r="D19" i="2"/>
  <c r="C19" i="2"/>
  <c r="E19" i="2"/>
  <c r="D18" i="2"/>
  <c r="C18" i="2"/>
  <c r="E18" i="2"/>
  <c r="D17" i="2"/>
  <c r="C17" i="2"/>
  <c r="E17" i="2"/>
  <c r="D15" i="2"/>
  <c r="C15" i="2"/>
  <c r="E15" i="2"/>
  <c r="D14" i="2"/>
  <c r="C14" i="2"/>
  <c r="E14" i="2"/>
  <c r="D13" i="2"/>
  <c r="C13" i="2"/>
  <c r="E13" i="2"/>
  <c r="D12" i="2"/>
  <c r="C12" i="2"/>
  <c r="E12" i="2"/>
  <c r="D11" i="2"/>
  <c r="C11" i="2"/>
  <c r="E11" i="2"/>
  <c r="D10" i="2"/>
  <c r="C10" i="2"/>
  <c r="E10" i="2"/>
  <c r="D9" i="2"/>
  <c r="C9" i="2"/>
  <c r="E9" i="2"/>
  <c r="D8" i="2"/>
  <c r="C8" i="2"/>
  <c r="E8" i="2"/>
  <c r="D7" i="2"/>
  <c r="C7" i="2"/>
  <c r="E7" i="2"/>
  <c r="D6" i="2"/>
  <c r="C6" i="2"/>
  <c r="E6" i="2"/>
  <c r="Z74" i="1"/>
  <c r="Z67" i="1"/>
  <c r="Z65" i="1"/>
  <c r="Z66" i="1"/>
  <c r="Z71" i="1"/>
  <c r="Z70" i="1"/>
  <c r="Z72" i="1"/>
  <c r="Z68" i="1"/>
  <c r="Z75" i="1"/>
  <c r="Z76" i="1"/>
  <c r="Z73" i="1"/>
  <c r="Z69" i="1"/>
  <c r="Y70" i="1"/>
  <c r="Y67" i="1"/>
  <c r="Y75" i="1"/>
  <c r="Y76" i="1"/>
  <c r="Y66" i="1"/>
  <c r="Y73" i="1"/>
  <c r="Y69" i="1"/>
  <c r="Y72" i="1"/>
  <c r="Y68" i="1"/>
  <c r="Y71" i="1"/>
  <c r="Y74" i="1"/>
  <c r="Y65" i="1"/>
  <c r="Z81" i="1"/>
  <c r="Z77" i="1"/>
  <c r="Z80" i="1"/>
  <c r="Z84" i="1"/>
  <c r="Z82" i="1"/>
  <c r="Z86" i="1"/>
  <c r="Z85" i="1"/>
  <c r="Z88" i="1"/>
  <c r="Z79" i="1"/>
  <c r="Z78" i="1"/>
  <c r="Z87" i="1"/>
  <c r="Z83" i="1"/>
  <c r="Z89" i="1"/>
  <c r="Z90" i="1"/>
  <c r="Y84" i="1"/>
  <c r="Y86" i="1"/>
  <c r="Y85" i="1"/>
  <c r="Y79" i="1"/>
  <c r="Y90" i="1"/>
  <c r="Y82" i="1"/>
  <c r="Y88" i="1"/>
  <c r="Y80" i="1"/>
  <c r="Y83" i="1"/>
  <c r="Y87" i="1"/>
  <c r="Y78" i="1"/>
  <c r="Y89" i="1"/>
  <c r="Y77" i="1"/>
  <c r="Y81" i="1"/>
</calcChain>
</file>

<file path=xl/comments1.xml><?xml version="1.0" encoding="utf-8"?>
<comments xmlns="http://schemas.openxmlformats.org/spreadsheetml/2006/main">
  <authors>
    <author>BellamyK</author>
  </authors>
  <commentList>
    <comment ref="G67" authorId="0">
      <text>
        <r>
          <rPr>
            <b/>
            <sz val="9"/>
            <color indexed="81"/>
            <rFont val="Tahoma"/>
            <family val="2"/>
          </rPr>
          <t>BellamyK:</t>
        </r>
        <r>
          <rPr>
            <sz val="9"/>
            <color indexed="81"/>
            <rFont val="Tahoma"/>
            <family val="2"/>
          </rPr>
          <t xml:space="preserve">
2350 prior to leap year adjustment </t>
        </r>
      </text>
    </comment>
    <comment ref="H67" authorId="0">
      <text>
        <r>
          <rPr>
            <b/>
            <sz val="9"/>
            <color indexed="81"/>
            <rFont val="Tahoma"/>
            <family val="2"/>
          </rPr>
          <t>BellamyK:</t>
        </r>
        <r>
          <rPr>
            <sz val="9"/>
            <color indexed="81"/>
            <rFont val="Tahoma"/>
            <family val="2"/>
          </rPr>
          <t xml:space="preserve">
2058 prior to leap year adjustment</t>
        </r>
      </text>
    </comment>
    <comment ref="I67" authorId="0">
      <text>
        <r>
          <rPr>
            <b/>
            <sz val="9"/>
            <color indexed="81"/>
            <rFont val="Tahoma"/>
            <family val="2"/>
          </rPr>
          <t>BellamyK:</t>
        </r>
        <r>
          <rPr>
            <sz val="9"/>
            <color indexed="81"/>
            <rFont val="Tahoma"/>
            <family val="2"/>
          </rPr>
          <t xml:space="preserve">
1089 prior to leap year adjustment 
</t>
        </r>
      </text>
    </comment>
    <comment ref="J67" authorId="0">
      <text>
        <r>
          <rPr>
            <b/>
            <sz val="9"/>
            <color indexed="81"/>
            <rFont val="Tahoma"/>
            <family val="2"/>
          </rPr>
          <t>BellamyK:</t>
        </r>
        <r>
          <rPr>
            <sz val="9"/>
            <color indexed="81"/>
            <rFont val="Tahoma"/>
            <family val="2"/>
          </rPr>
          <t xml:space="preserve">
945 - prior to leap year adjustment </t>
        </r>
      </text>
    </comment>
    <comment ref="K67" authorId="0">
      <text>
        <r>
          <rPr>
            <b/>
            <sz val="9"/>
            <color indexed="81"/>
            <rFont val="Tahoma"/>
            <family val="2"/>
          </rPr>
          <t>BellamyK:</t>
        </r>
        <r>
          <rPr>
            <sz val="9"/>
            <color indexed="81"/>
            <rFont val="Tahoma"/>
            <family val="2"/>
          </rPr>
          <t xml:space="preserve">
903 prior to leap year adjustment 
</t>
        </r>
      </text>
    </comment>
    <comment ref="L67" authorId="0">
      <text>
        <r>
          <rPr>
            <b/>
            <sz val="9"/>
            <color indexed="81"/>
            <rFont val="Tahoma"/>
            <family val="2"/>
          </rPr>
          <t>BellamyK:</t>
        </r>
        <r>
          <rPr>
            <sz val="9"/>
            <color indexed="81"/>
            <rFont val="Tahoma"/>
            <family val="2"/>
          </rPr>
          <t xml:space="preserve">
739 prior to leap year adjustment 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BellamyK:</t>
        </r>
        <r>
          <rPr>
            <sz val="9"/>
            <color indexed="81"/>
            <rFont val="Tahoma"/>
            <family val="2"/>
          </rPr>
          <t xml:space="preserve">
244 prior to leap year adjustment</t>
        </r>
      </text>
    </comment>
  </commentList>
</comments>
</file>

<file path=xl/comments2.xml><?xml version="1.0" encoding="utf-8"?>
<comments xmlns="http://schemas.openxmlformats.org/spreadsheetml/2006/main">
  <authors>
    <author>kernm</author>
  </authors>
  <commentList>
    <comment ref="B43" authorId="0">
      <text>
        <r>
          <rPr>
            <b/>
            <sz val="8"/>
            <color indexed="81"/>
            <rFont val="Tahoma"/>
            <family val="2"/>
          </rPr>
          <t>kernm:</t>
        </r>
        <r>
          <rPr>
            <sz val="8"/>
            <color indexed="81"/>
            <rFont val="Tahoma"/>
            <family val="2"/>
          </rPr>
          <t xml:space="preserve">
Leap Year Adjusted </t>
        </r>
      </text>
    </comment>
  </commentList>
</comments>
</file>

<file path=xl/comments3.xml><?xml version="1.0" encoding="utf-8"?>
<comments xmlns="http://schemas.openxmlformats.org/spreadsheetml/2006/main">
  <authors>
    <author>rossiai</author>
  </authors>
  <commentList>
    <comment ref="R14" authorId="0">
      <text>
        <r>
          <rPr>
            <b/>
            <sz val="8"/>
            <color indexed="81"/>
            <rFont val="Tahoma"/>
            <family val="2"/>
          </rPr>
          <t>rossiai:</t>
        </r>
        <r>
          <rPr>
            <sz val="8"/>
            <color indexed="81"/>
            <rFont val="Tahoma"/>
            <family val="2"/>
          </rPr>
          <t xml:space="preserve">
low value but right value 148,09 -&gt; 101,96</t>
        </r>
      </text>
    </comment>
  </commentList>
</comments>
</file>

<file path=xl/sharedStrings.xml><?xml version="1.0" encoding="utf-8"?>
<sst xmlns="http://schemas.openxmlformats.org/spreadsheetml/2006/main" count="1097" uniqueCount="339">
  <si>
    <t>EU WMP</t>
  </si>
  <si>
    <t>EU SMP</t>
  </si>
  <si>
    <t>Dutch SMP</t>
  </si>
  <si>
    <t>German SMP</t>
  </si>
  <si>
    <t>French SMP</t>
  </si>
  <si>
    <t>UK SMP</t>
  </si>
  <si>
    <t>EU Butter</t>
  </si>
  <si>
    <t>Dutch Butter</t>
  </si>
  <si>
    <t>German Butter</t>
  </si>
  <si>
    <t>French Butter</t>
  </si>
  <si>
    <t>UK Butter</t>
  </si>
  <si>
    <t>OCEANIA WMP</t>
  </si>
  <si>
    <t>OCEANIA SMP</t>
  </si>
  <si>
    <t>OCEANIA BUTTER</t>
  </si>
  <si>
    <t xml:space="preserve">Gouda </t>
  </si>
  <si>
    <t>UK Mature Cheddar</t>
  </si>
  <si>
    <t>MONTHLY PRODUCTION</t>
  </si>
  <si>
    <t>EU milk production 1,000t</t>
  </si>
  <si>
    <t>TOTALS</t>
  </si>
  <si>
    <t>BIG 7</t>
  </si>
  <si>
    <t>OTHERS</t>
  </si>
  <si>
    <t>Source: ZMB/ZMP</t>
  </si>
  <si>
    <t>Total EU</t>
  </si>
  <si>
    <t>Others</t>
  </si>
  <si>
    <t>Germany</t>
  </si>
  <si>
    <t>France</t>
  </si>
  <si>
    <t>UK</t>
  </si>
  <si>
    <t>Netherlands</t>
  </si>
  <si>
    <t>Italy</t>
  </si>
  <si>
    <t>Poland</t>
  </si>
  <si>
    <t>Ireland</t>
  </si>
  <si>
    <t>Spain</t>
  </si>
  <si>
    <t>Denmark</t>
  </si>
  <si>
    <t>Belgium</t>
  </si>
  <si>
    <t>Austria</t>
  </si>
  <si>
    <t>Sweden</t>
  </si>
  <si>
    <t>Baltic States</t>
  </si>
  <si>
    <t>CZ</t>
  </si>
  <si>
    <t>Finland</t>
  </si>
  <si>
    <t>Portugal</t>
  </si>
  <si>
    <t>Hungary</t>
  </si>
  <si>
    <t>Romania</t>
  </si>
  <si>
    <t>Slovakia</t>
  </si>
  <si>
    <t>Greece</t>
  </si>
  <si>
    <t>Croatia</t>
  </si>
  <si>
    <t>Slovenia</t>
  </si>
  <si>
    <t>Bulgaria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</si>
  <si>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</si>
  <si>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</si>
  <si>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</si>
  <si>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</si>
  <si>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</si>
  <si>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</si>
  <si>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</si>
  <si>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</si>
  <si>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</si>
  <si>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</si>
  <si>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</si>
  <si>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</si>
  <si>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000 tonnes</t>
  </si>
  <si>
    <t>Butter</t>
  </si>
  <si>
    <t>Cheese</t>
  </si>
  <si>
    <t>Cream</t>
  </si>
  <si>
    <t>Fresh dairy products</t>
  </si>
  <si>
    <t>Liquid milk</t>
  </si>
  <si>
    <t>Czech Republic</t>
  </si>
  <si>
    <t>Germany (until 1990 former territory of the FRG)</t>
  </si>
  <si>
    <t>Estonia</t>
  </si>
  <si>
    <t>Cyprus</t>
  </si>
  <si>
    <t>Latvia</t>
  </si>
  <si>
    <t>Lithuania</t>
  </si>
  <si>
    <t>Luxembourg</t>
  </si>
  <si>
    <t>Malta</t>
  </si>
  <si>
    <t>United Kingdom</t>
  </si>
  <si>
    <t>Iceland</t>
  </si>
  <si>
    <t>Norway</t>
  </si>
  <si>
    <t>Switzerland</t>
  </si>
  <si>
    <t>Serbia</t>
  </si>
  <si>
    <t>Turkey</t>
  </si>
  <si>
    <t>:</t>
  </si>
  <si>
    <t>Butterfat</t>
  </si>
  <si>
    <t>GEO/TIME</t>
  </si>
  <si>
    <t xml:space="preserve">Germany </t>
  </si>
  <si>
    <t>EU-15</t>
  </si>
  <si>
    <t>EU-27</t>
  </si>
  <si>
    <t>EU-28</t>
  </si>
  <si>
    <t>EU27 Trade Since 1988 By HS2-HS4: 0401, 0402, 0403, 0404, 0405, 0406</t>
  </si>
  <si>
    <t>Imports and exports by volume (TONNES)</t>
  </si>
  <si>
    <t>EU27 Trade Since 1988 By HS6: 040210, 040221, 350110, 350190</t>
  </si>
  <si>
    <t>http://epp.eurostat.ec.europa.eu/newxtweb/</t>
  </si>
  <si>
    <t>Reporter: EU-28; Partner: EU-28_extra</t>
  </si>
  <si>
    <t>Imports</t>
  </si>
  <si>
    <t>Exports</t>
  </si>
  <si>
    <t>Milk</t>
  </si>
  <si>
    <t>Milk concentrated</t>
  </si>
  <si>
    <t>Buttermilk</t>
  </si>
  <si>
    <t>Whey</t>
  </si>
  <si>
    <t>Casein</t>
  </si>
  <si>
    <t>Caseinates</t>
  </si>
  <si>
    <t>SMP</t>
  </si>
  <si>
    <t>WMP</t>
  </si>
  <si>
    <t>Q1</t>
  </si>
  <si>
    <t>Q2</t>
  </si>
  <si>
    <t>Q3</t>
  </si>
  <si>
    <t>Q4</t>
  </si>
  <si>
    <t>Quantity</t>
  </si>
  <si>
    <t>Value (US$)</t>
  </si>
  <si>
    <t>Price per tonne</t>
  </si>
  <si>
    <t>01/2007 </t>
  </si>
  <si>
    <t>02/2007 </t>
  </si>
  <si>
    <t>03/2007 </t>
  </si>
  <si>
    <t>04/2007 </t>
  </si>
  <si>
    <t>05/2007 </t>
  </si>
  <si>
    <t>06/2007 </t>
  </si>
  <si>
    <t>07/2007 </t>
  </si>
  <si>
    <t>08/2007 </t>
  </si>
  <si>
    <t>09/2007 </t>
  </si>
  <si>
    <t>10/2007 </t>
  </si>
  <si>
    <t>11/2007 </t>
  </si>
  <si>
    <t>12/2007 </t>
  </si>
  <si>
    <t>01/2008 </t>
  </si>
  <si>
    <t>02/2008 </t>
  </si>
  <si>
    <t>03/2008 </t>
  </si>
  <si>
    <t>04/2008 </t>
  </si>
  <si>
    <t>05/2008 </t>
  </si>
  <si>
    <t>06/2008 </t>
  </si>
  <si>
    <t>07/2008 </t>
  </si>
  <si>
    <t>08/2008 </t>
  </si>
  <si>
    <t>09/2008 </t>
  </si>
  <si>
    <t>10/2008 </t>
  </si>
  <si>
    <t>11/2008 </t>
  </si>
  <si>
    <t>12/2008 </t>
  </si>
  <si>
    <t>01/2009 </t>
  </si>
  <si>
    <t>02/2009 </t>
  </si>
  <si>
    <t>03/2009 </t>
  </si>
  <si>
    <t>04/2009 </t>
  </si>
  <si>
    <t>05/2009 </t>
  </si>
  <si>
    <t>06/2009 </t>
  </si>
  <si>
    <t>07/2009 </t>
  </si>
  <si>
    <t>08/2009 </t>
  </si>
  <si>
    <t>09/2009 </t>
  </si>
  <si>
    <t>10/2009 </t>
  </si>
  <si>
    <t>11/2009 </t>
  </si>
  <si>
    <t>12/2009 </t>
  </si>
  <si>
    <t>01/2010 </t>
  </si>
  <si>
    <t>02/2010 </t>
  </si>
  <si>
    <t>03/2010 </t>
  </si>
  <si>
    <t>04/2010 </t>
  </si>
  <si>
    <t>05/2010 </t>
  </si>
  <si>
    <t>06/2010 </t>
  </si>
  <si>
    <t>07/2010 </t>
  </si>
  <si>
    <t>08/2010 </t>
  </si>
  <si>
    <t>09/2010 </t>
  </si>
  <si>
    <t>10/2010 </t>
  </si>
  <si>
    <t>11/2010 </t>
  </si>
  <si>
    <t>12/2010 </t>
  </si>
  <si>
    <t>01/2011 </t>
  </si>
  <si>
    <t>02/2011 </t>
  </si>
  <si>
    <t>03/2011 </t>
  </si>
  <si>
    <t>04/2011 </t>
  </si>
  <si>
    <t>05/2011 </t>
  </si>
  <si>
    <t>06/2011 </t>
  </si>
  <si>
    <t>07/2011 </t>
  </si>
  <si>
    <t>08/2011 </t>
  </si>
  <si>
    <t>09/2011 </t>
  </si>
  <si>
    <t>10/2011 </t>
  </si>
  <si>
    <t>11/2011 </t>
  </si>
  <si>
    <t>12/2011 </t>
  </si>
  <si>
    <t>01/2012 </t>
  </si>
  <si>
    <t>02/2012 </t>
  </si>
  <si>
    <t>03/2012 </t>
  </si>
  <si>
    <t>04/2012 </t>
  </si>
  <si>
    <t>05/2012 </t>
  </si>
  <si>
    <t>06/2012 </t>
  </si>
  <si>
    <t>07/2012 </t>
  </si>
  <si>
    <t>08/2012 </t>
  </si>
  <si>
    <t>09/2012 </t>
  </si>
  <si>
    <t>10/2012 </t>
  </si>
  <si>
    <t>11/2012 </t>
  </si>
  <si>
    <t>12/2012 </t>
  </si>
  <si>
    <t>01/2013 </t>
  </si>
  <si>
    <t>02/2013 </t>
  </si>
  <si>
    <t>03/2013 </t>
  </si>
  <si>
    <t>04/2013 </t>
  </si>
  <si>
    <t>05/2013 </t>
  </si>
  <si>
    <t>06/2013 </t>
  </si>
  <si>
    <t>07/2013 </t>
  </si>
  <si>
    <t>08/2013 </t>
  </si>
  <si>
    <t>09/2013 </t>
  </si>
  <si>
    <t>10/2013 </t>
  </si>
  <si>
    <t>11/2013 </t>
  </si>
  <si>
    <t>Population</t>
  </si>
  <si>
    <t>Czech</t>
  </si>
  <si>
    <t>Household consumption Germany</t>
  </si>
  <si>
    <t xml:space="preserve">LEAP YEAR ADJUSTED WHERE NEEDED </t>
  </si>
  <si>
    <t>YOY growth</t>
  </si>
  <si>
    <t>YOY growth (3 month MA)</t>
  </si>
  <si>
    <t>Quark</t>
  </si>
  <si>
    <t>Yoghurt</t>
  </si>
  <si>
    <t>Margarine</t>
  </si>
  <si>
    <t>m litres</t>
  </si>
  <si>
    <t>1,000t</t>
  </si>
  <si>
    <t>GDP and main components - Current prices [namq_gdp_c]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</si>
  <si>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</si>
  <si>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</si>
  <si>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</si>
  <si>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</si>
  <si>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</si>
  <si>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</si>
  <si>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</si>
  <si>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</si>
  <si>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</si>
  <si>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</si>
  <si>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</si>
  <si>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</si>
  <si>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</si>
  <si>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</si>
  <si>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</si>
  <si>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</si>
  <si>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</si>
  <si>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</si>
  <si>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</si>
  <si>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</si>
  <si>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</si>
  <si>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</si>
  <si>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</si>
  <si>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</si>
  <si>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</si>
  <si>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</si>
  <si>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</si>
  <si>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Montenegro</t>
  </si>
  <si>
    <t>Former Yugoslav Republic of Macedonia, the</t>
  </si>
  <si>
    <t>not available</t>
  </si>
  <si>
    <t>MONTHLY AVERAGES</t>
  </si>
  <si>
    <t>CARCASE PRICES / PRIX CARCASSE</t>
  </si>
  <si>
    <t>COWS / VACHES   -   Cat : D - O3</t>
  </si>
  <si>
    <t>Table n°   I.10.a.3</t>
  </si>
  <si>
    <t>€ / 100 KG</t>
  </si>
  <si>
    <t>BE</t>
  </si>
  <si>
    <t>BG</t>
  </si>
  <si>
    <t>DK</t>
  </si>
  <si>
    <t>DE</t>
  </si>
  <si>
    <t>EST</t>
  </si>
  <si>
    <t>IE</t>
  </si>
  <si>
    <t>GR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</si>
  <si>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</si>
  <si>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</si>
  <si>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</si>
  <si>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</si>
  <si>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</si>
  <si>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</si>
  <si>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</si>
  <si>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</si>
  <si>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</si>
  <si>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</si>
  <si>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</si>
  <si>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</si>
  <si>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</si>
  <si>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</si>
  <si>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</si>
  <si>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</si>
  <si>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</si>
  <si>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</si>
  <si>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</si>
  <si>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% Chg</t>
  </si>
  <si>
    <t>Period</t>
  </si>
  <si>
    <t>/ Prev.Mth</t>
  </si>
  <si>
    <t>versus</t>
  </si>
  <si>
    <t>Whey Powder</t>
  </si>
  <si>
    <t>EU Cheddar</t>
  </si>
  <si>
    <t>EU Gouda</t>
  </si>
  <si>
    <t>NZ</t>
  </si>
  <si>
    <t>US</t>
  </si>
  <si>
    <t>New Zealand</t>
  </si>
  <si>
    <t>Weighted average</t>
  </si>
  <si>
    <t>Protein</t>
  </si>
  <si>
    <t>MACRO</t>
  </si>
  <si>
    <t>in million euro</t>
  </si>
  <si>
    <t>GDP (€Mn)</t>
  </si>
  <si>
    <t>EU cow price € per 100kg</t>
  </si>
  <si>
    <t>12 month rolling</t>
  </si>
  <si>
    <t>12 MONTH ROLLING</t>
  </si>
  <si>
    <t>Milk powder cream, whole milk powder and partly skimmed milk powder</t>
  </si>
  <si>
    <t>OTHER POWDERS</t>
  </si>
  <si>
    <t>6 MONTH ROLLING</t>
  </si>
  <si>
    <t>Source:</t>
  </si>
  <si>
    <t>Soybean oil</t>
  </si>
  <si>
    <t>Sunflower oil</t>
  </si>
  <si>
    <t>Rapeseed oil</t>
  </si>
  <si>
    <t>Palm oil</t>
  </si>
  <si>
    <t>Palm Kernel oil</t>
  </si>
  <si>
    <t>Coconut</t>
  </si>
  <si>
    <t>Tallow Edible</t>
  </si>
  <si>
    <t>Tallow</t>
  </si>
  <si>
    <t>Fish oil</t>
  </si>
  <si>
    <t>Olive oil</t>
  </si>
  <si>
    <t>Crude oil</t>
  </si>
  <si>
    <t xml:space="preserve"> Oil World</t>
  </si>
  <si>
    <t>Dutch, fob ex-mill</t>
  </si>
  <si>
    <t>EU, fob N.W.Eur. ports</t>
  </si>
  <si>
    <t>crude, cif N.W. Eur</t>
  </si>
  <si>
    <t>Malaysia, cif Rotterdam</t>
  </si>
  <si>
    <t>Philipines, cif Rotterdam</t>
  </si>
  <si>
    <t>US, fob Gulf</t>
  </si>
  <si>
    <t>US, bleach, fancy, cif, Rot.</t>
  </si>
  <si>
    <t>any orig, cif NW Eur.</t>
  </si>
  <si>
    <t>Spain, Virgin US$/t</t>
  </si>
  <si>
    <t>Brent crude oil</t>
  </si>
  <si>
    <t>Premium Rape on Palm</t>
  </si>
  <si>
    <t>Premium Rape on Soy</t>
  </si>
  <si>
    <t>to EUR</t>
  </si>
  <si>
    <t>USD</t>
  </si>
  <si>
    <t>EUROS</t>
  </si>
  <si>
    <t>COMMODITY PRICES - SOURCE: EU COMMISSION</t>
  </si>
  <si>
    <t>Monthly data</t>
  </si>
  <si>
    <t>6 mth rolling average</t>
  </si>
  <si>
    <t>12 month rolling average</t>
  </si>
  <si>
    <t>monthly data</t>
  </si>
  <si>
    <t xml:space="preserve">MILK PRODUCTION (000 Tonnes) SOURCES:  Eurostat, DACNZ, USDA  </t>
  </si>
  <si>
    <t>DAIRY PRODUCT PRODUCTION (000 Tonnes) SOURCE:  ZMB, EUROSTAT</t>
  </si>
  <si>
    <t>Monthly Data</t>
  </si>
  <si>
    <t>INTERVENTION STOCKS SOURCE:  DAIRYCO</t>
  </si>
  <si>
    <t>Monthly Imports</t>
  </si>
  <si>
    <t>Monthly Exports</t>
  </si>
  <si>
    <t>12 month rolling average Imports</t>
  </si>
  <si>
    <t>12 month rolling average Exports</t>
  </si>
  <si>
    <t>TRADE DATA, SOURCE:  EUROSTAT</t>
  </si>
  <si>
    <t>EU Population</t>
  </si>
  <si>
    <t>Unemployment rate % (Seasonally Adj.)</t>
  </si>
  <si>
    <t>Purchasing manager index</t>
  </si>
  <si>
    <t>SUBSTITUTE PRODUCTS EUROS</t>
  </si>
  <si>
    <t>COMPOSITIONAL QUALITY SOURCE:  ZMB</t>
  </si>
  <si>
    <t>2013Q4</t>
  </si>
  <si>
    <t>2014Q1</t>
  </si>
  <si>
    <t>2014Q2</t>
  </si>
  <si>
    <t>2014Q3</t>
  </si>
  <si>
    <t>2014Q4</t>
  </si>
  <si>
    <t>CALCULATE</t>
  </si>
  <si>
    <t>EU butter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</si>
</sst>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0.0"/>
    <numFmt numFmtId="166" formatCode="#,##0.0"/>
    <numFmt numFmtId="167" formatCode="0.0%"/>
    <numFmt numFmtId="168" formatCode="_-* #,##0_-;\-* #,##0_-;_-* &quot;-&quot;??_-;_-@_-"/>
    <numFmt numFmtId="169" formatCode="&quot;+ &quot;0.0%;&quot;- &quot;0.0%;&quot;idem&quot;"/>
    <numFmt numFmtId="170" formatCode="0.000%"/>
    <numFmt numFmtId="171" formatCode="_(* #,##0.00_);_(* \(#,##0.00\);_(* &quot;-&quot;??_);_(@_)"/>
    <numFmt numFmtId="172" formatCode="_-* #,##0\ _D_M_-;\-* #,##0\ _D_M_-;_-* &quot;-&quot;\ _D_M_-;_-@_-"/>
    <numFmt numFmtId="173" formatCode="_-* #,##0.00\ _D_M_-;\-* #,##0.00\ _D_M_-;_-* &quot;-&quot;??\ _D_M_-;_-@_-"/>
    <numFmt numFmtId="174" formatCode="_-* #,##0\ &quot;DM&quot;_-;\-* #,##0\ &quot;DM&quot;_-;_-* &quot;-&quot;\ &quot;DM&quot;_-;_-@_-"/>
    <numFmt numFmtId="175" formatCode="_-* #,##0.00\ &quot;DM&quot;_-;\-* #,##0.00\ &quot;DM&quot;_-;_-* &quot;-&quot;??\ &quot;DM&quot;_-;_-@_-"/>
    <numFmt numFmtId="177" formatCode="0.00000"/>
    <numFmt numFmtId="178" formatCode="#,##0_ ;\-#,##0\ "/>
  </numFmts>
  <fonts count="51" x14ac:knownFonts="1">
    <font>
      <sz val="10"/>
      <color theme="1"/>
      <name val="Verdana"/>
      <family val="2"/>
      <scheme val="minor"/>
    </font>
    <font>
      <b/>
      <sz val="10"/>
      <color theme="1"/>
      <name val="Verdana"/>
      <family val="2"/>
      <scheme val="minor"/>
    </font>
    <font>
      <sz val="10"/>
      <name val="Arial"/>
      <family val="2"/>
    </font>
    <font>
      <b/>
      <u/>
      <sz val="16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  <scheme val="minor"/>
    </font>
    <font>
      <b/>
      <sz val="11"/>
      <name val="Arial"/>
      <family val="2"/>
    </font>
    <font>
      <i/>
      <sz val="10"/>
      <name val="Arial"/>
      <family val="2"/>
    </font>
    <font>
      <sz val="10"/>
      <color rgb="FF006100"/>
      <name val="Verdana"/>
      <family val="2"/>
      <scheme val="minor"/>
    </font>
    <font>
      <sz val="10"/>
      <color rgb="FF9C0006"/>
      <name val="Verdana"/>
      <family val="2"/>
      <scheme val="minor"/>
    </font>
    <font>
      <sz val="10"/>
      <color rgb="FF9C6500"/>
      <name val="Verdana"/>
      <family val="2"/>
      <scheme val="minor"/>
    </font>
    <font>
      <sz val="10"/>
      <color rgb="FF3F3F76"/>
      <name val="Verdana"/>
      <family val="2"/>
      <scheme val="minor"/>
    </font>
    <font>
      <b/>
      <sz val="10"/>
      <color rgb="FF3F3F3F"/>
      <name val="Verdana"/>
      <family val="2"/>
      <scheme val="minor"/>
    </font>
    <font>
      <b/>
      <sz val="10"/>
      <color rgb="FFFA7D00"/>
      <name val="Verdana"/>
      <family val="2"/>
      <scheme val="minor"/>
    </font>
    <font>
      <sz val="10"/>
      <color rgb="FFFA7D00"/>
      <name val="Verdana"/>
      <family val="2"/>
      <scheme val="minor"/>
    </font>
    <font>
      <b/>
      <sz val="10"/>
      <color theme="0"/>
      <name val="Verdana"/>
      <family val="2"/>
      <scheme val="minor"/>
    </font>
    <font>
      <sz val="10"/>
      <color rgb="FFFF0000"/>
      <name val="Verdana"/>
      <family val="2"/>
      <scheme val="minor"/>
    </font>
    <font>
      <i/>
      <sz val="10"/>
      <color rgb="FF7F7F7F"/>
      <name val="Verdana"/>
      <family val="2"/>
      <scheme val="minor"/>
    </font>
    <font>
      <sz val="10"/>
      <color theme="0"/>
      <name val="Verdana"/>
      <family val="2"/>
      <scheme val="minor"/>
    </font>
    <font>
      <sz val="11"/>
      <color theme="1"/>
      <name val="Verdana"/>
      <family val="2"/>
      <scheme val="minor"/>
    </font>
    <font>
      <sz val="8.8000000000000007"/>
      <color rgb="FF000000"/>
      <name val="Arial"/>
      <family val="2"/>
    </font>
    <font>
      <u/>
      <sz val="10"/>
      <color indexed="12"/>
      <name val="Arial"/>
      <family val="2"/>
    </font>
    <font>
      <sz val="10"/>
      <color indexed="48"/>
      <name val="Arial"/>
      <family val="2"/>
    </font>
    <font>
      <i/>
      <sz val="10"/>
      <color rgb="FFFF0000"/>
      <name val="Arial"/>
      <family val="2"/>
    </font>
    <font>
      <sz val="10"/>
      <color theme="3"/>
      <name val="Arial"/>
      <family val="2"/>
    </font>
    <font>
      <b/>
      <sz val="10"/>
      <color theme="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b/>
      <sz val="10"/>
      <name val="Verdana"/>
      <family val="2"/>
      <scheme val="minor"/>
    </font>
    <font>
      <sz val="10"/>
      <name val="Verdana"/>
      <family val="2"/>
      <scheme val="minor"/>
    </font>
    <font>
      <i/>
      <sz val="10"/>
      <name val="Verdana"/>
      <family val="2"/>
      <scheme val="minor"/>
    </font>
    <font>
      <b/>
      <u/>
      <sz val="10"/>
      <color theme="1"/>
      <name val="Verdana"/>
      <family val="2"/>
      <scheme val="minor"/>
    </font>
    <font>
      <sz val="9"/>
      <name val="Geneva"/>
    </font>
    <font>
      <u/>
      <sz val="6.75"/>
      <color theme="10"/>
      <name val="Geneva"/>
    </font>
    <font>
      <sz val="9"/>
      <name val="Arial"/>
      <family val="2"/>
    </font>
    <font>
      <b/>
      <sz val="9"/>
      <name val="Arial"/>
      <family val="2"/>
    </font>
    <font>
      <b/>
      <u/>
      <sz val="10"/>
      <color theme="1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4B8E8"/>
        <bgColor indexed="64"/>
      </patternFill>
    </fill>
    <fill>
      <patternFill patternType="solid">
        <fgColor rgb="FFE0B28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 style="medium">
        <color theme="2"/>
      </right>
      <top/>
      <bottom/>
      <diagonal/>
    </border>
    <border>
      <left style="medium">
        <color theme="2"/>
      </left>
      <right style="medium">
        <color theme="2"/>
      </right>
      <top/>
      <bottom style="medium">
        <color theme="2"/>
      </bottom>
      <diagonal/>
    </border>
  </borders>
  <cellStyleXfs count="89">
    <xf numFmtId="0" fontId="0" fillId="0" borderId="0"/>
    <xf numFmtId="0" fontId="2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" fillId="0" borderId="0"/>
    <xf numFmtId="0" fontId="24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5" borderId="0" applyNumberFormat="0" applyBorder="0" applyAlignment="0" applyProtection="0"/>
    <xf numFmtId="0" fontId="23" fillId="16" borderId="0" applyNumberFormat="0" applyBorder="0" applyAlignment="0" applyProtection="0"/>
    <xf numFmtId="0" fontId="23" fillId="20" borderId="0" applyNumberFormat="0" applyBorder="0" applyAlignment="0" applyProtection="0"/>
    <xf numFmtId="0" fontId="23" fillId="24" borderId="0" applyNumberFormat="0" applyBorder="0" applyAlignment="0" applyProtection="0"/>
    <xf numFmtId="0" fontId="23" fillId="28" borderId="0" applyNumberFormat="0" applyBorder="0" applyAlignment="0" applyProtection="0"/>
    <xf numFmtId="0" fontId="23" fillId="32" borderId="0" applyNumberFormat="0" applyBorder="0" applyAlignment="0" applyProtection="0"/>
    <xf numFmtId="0" fontId="23" fillId="36" borderId="0" applyNumberFormat="0" applyBorder="0" applyAlignment="0" applyProtection="0"/>
    <xf numFmtId="0" fontId="23" fillId="13" borderId="0" applyNumberFormat="0" applyBorder="0" applyAlignment="0" applyProtection="0"/>
    <xf numFmtId="0" fontId="23" fillId="17" borderId="0" applyNumberFormat="0" applyBorder="0" applyAlignment="0" applyProtection="0"/>
    <xf numFmtId="0" fontId="23" fillId="21" borderId="0" applyNumberFormat="0" applyBorder="0" applyAlignment="0" applyProtection="0"/>
    <xf numFmtId="0" fontId="23" fillId="25" borderId="0" applyNumberFormat="0" applyBorder="0" applyAlignment="0" applyProtection="0"/>
    <xf numFmtId="0" fontId="23" fillId="29" borderId="0" applyNumberFormat="0" applyBorder="0" applyAlignment="0" applyProtection="0"/>
    <xf numFmtId="0" fontId="23" fillId="33" borderId="0" applyNumberFormat="0" applyBorder="0" applyAlignment="0" applyProtection="0"/>
    <xf numFmtId="0" fontId="14" fillId="7" borderId="0" applyNumberFormat="0" applyBorder="0" applyAlignment="0" applyProtection="0"/>
    <xf numFmtId="0" fontId="18" fillId="10" borderId="4" applyNumberFormat="0" applyAlignment="0" applyProtection="0"/>
    <xf numFmtId="0" fontId="20" fillId="11" borderId="7" applyNumberFormat="0" applyAlignment="0" applyProtection="0"/>
    <xf numFmtId="164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6" fillId="9" borderId="4" applyNumberFormat="0" applyAlignment="0" applyProtection="0"/>
    <xf numFmtId="0" fontId="19" fillId="0" borderId="6" applyNumberFormat="0" applyFill="0" applyAlignment="0" applyProtection="0"/>
    <xf numFmtId="0" fontId="15" fillId="8" borderId="0" applyNumberFormat="0" applyBorder="0" applyAlignment="0" applyProtection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2" borderId="8" applyNumberFormat="0" applyFont="0" applyAlignment="0" applyProtection="0"/>
    <xf numFmtId="0" fontId="10" fillId="12" borderId="8" applyNumberFormat="0" applyFont="0" applyAlignment="0" applyProtection="0"/>
    <xf numFmtId="0" fontId="10" fillId="12" borderId="8" applyNumberFormat="0" applyFont="0" applyAlignment="0" applyProtection="0"/>
    <xf numFmtId="0" fontId="10" fillId="12" borderId="8" applyNumberFormat="0" applyFont="0" applyAlignment="0" applyProtection="0"/>
    <xf numFmtId="0" fontId="10" fillId="12" borderId="8" applyNumberFormat="0" applyFont="0" applyAlignment="0" applyProtection="0"/>
    <xf numFmtId="0" fontId="10" fillId="12" borderId="8" applyNumberFormat="0" applyFont="0" applyAlignment="0" applyProtection="0"/>
    <xf numFmtId="0" fontId="10" fillId="12" borderId="8" applyNumberFormat="0" applyFont="0" applyAlignment="0" applyProtection="0"/>
    <xf numFmtId="0" fontId="10" fillId="12" borderId="8" applyNumberFormat="0" applyFont="0" applyAlignment="0" applyProtection="0"/>
    <xf numFmtId="0" fontId="10" fillId="12" borderId="8" applyNumberFormat="0" applyFont="0" applyAlignment="0" applyProtection="0"/>
    <xf numFmtId="0" fontId="10" fillId="12" borderId="8" applyNumberFormat="0" applyFont="0" applyAlignment="0" applyProtection="0"/>
    <xf numFmtId="0" fontId="10" fillId="12" borderId="8" applyNumberFormat="0" applyFont="0" applyAlignment="0" applyProtection="0"/>
    <xf numFmtId="0" fontId="10" fillId="12" borderId="8" applyNumberFormat="0" applyFont="0" applyAlignment="0" applyProtection="0"/>
    <xf numFmtId="0" fontId="10" fillId="12" borderId="8" applyNumberFormat="0" applyFont="0" applyAlignment="0" applyProtection="0"/>
    <xf numFmtId="0" fontId="10" fillId="12" borderId="8" applyNumberFormat="0" applyFont="0" applyAlignment="0" applyProtection="0"/>
    <xf numFmtId="0" fontId="17" fillId="10" borderId="5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46" fillId="0" borderId="0"/>
    <xf numFmtId="0" fontId="46" fillId="0" borderId="0"/>
    <xf numFmtId="171" fontId="46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3" fontId="48" fillId="43" borderId="47" applyNumberFormat="0" applyFont="0" applyBorder="0" applyAlignment="0" applyProtection="0">
      <alignment horizontal="right"/>
    </xf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</cellStyleXfs>
  <cellXfs count="350">
    <xf numFmtId="0" fontId="0" fillId="0" borderId="0" xfId="0"/>
    <xf numFmtId="17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17" fontId="1" fillId="0" borderId="0" xfId="0" applyNumberFormat="1" applyFont="1"/>
    <xf numFmtId="0" fontId="2" fillId="0" borderId="0" xfId="1"/>
    <xf numFmtId="0" fontId="4" fillId="0" borderId="0" xfId="1" applyFont="1"/>
    <xf numFmtId="0" fontId="3" fillId="2" borderId="3" xfId="1" applyFont="1" applyFill="1" applyBorder="1" applyAlignment="1"/>
    <xf numFmtId="0" fontId="3" fillId="2" borderId="0" xfId="1" applyFont="1" applyFill="1" applyBorder="1" applyAlignment="1"/>
    <xf numFmtId="0" fontId="2" fillId="0" borderId="0" xfId="1" applyAlignment="1">
      <alignment horizontal="right" vertical="center"/>
    </xf>
    <xf numFmtId="0" fontId="4" fillId="3" borderId="0" xfId="1" applyFont="1" applyFill="1" applyAlignment="1">
      <alignment horizontal="right" vertical="center"/>
    </xf>
    <xf numFmtId="0" fontId="2" fillId="0" borderId="0" xfId="1" applyFill="1" applyAlignment="1">
      <alignment horizontal="right" vertical="center"/>
    </xf>
    <xf numFmtId="0" fontId="5" fillId="4" borderId="0" xfId="1" applyFont="1" applyFill="1" applyAlignment="1">
      <alignment horizontal="right" vertical="center"/>
    </xf>
    <xf numFmtId="0" fontId="4" fillId="4" borderId="0" xfId="1" applyFont="1" applyFill="1" applyAlignment="1">
      <alignment horizontal="right" vertical="center"/>
    </xf>
    <xf numFmtId="0" fontId="5" fillId="5" borderId="0" xfId="1" applyFont="1" applyFill="1" applyAlignment="1">
      <alignment horizontal="right" vertical="center"/>
    </xf>
    <xf numFmtId="0" fontId="4" fillId="5" borderId="0" xfId="1" applyFont="1" applyFill="1" applyAlignment="1">
      <alignment horizontal="right" vertical="center"/>
    </xf>
    <xf numFmtId="0" fontId="6" fillId="0" borderId="0" xfId="1" applyFont="1"/>
    <xf numFmtId="0" fontId="2" fillId="0" borderId="0" xfId="1" applyFont="1"/>
    <xf numFmtId="1" fontId="2" fillId="0" borderId="0" xfId="1" applyNumberFormat="1" applyFont="1"/>
    <xf numFmtId="1" fontId="2" fillId="0" borderId="0" xfId="1" applyNumberFormat="1"/>
    <xf numFmtId="1" fontId="6" fillId="0" borderId="0" xfId="1" applyNumberFormat="1" applyFont="1"/>
    <xf numFmtId="2" fontId="2" fillId="0" borderId="0" xfId="1" applyNumberFormat="1" applyFont="1"/>
    <xf numFmtId="1" fontId="6" fillId="0" borderId="0" xfId="1" applyNumberFormat="1" applyFont="1" applyProtection="1">
      <protection locked="0"/>
    </xf>
    <xf numFmtId="1" fontId="2" fillId="0" borderId="0" xfId="1" applyNumberFormat="1" applyFont="1" applyProtection="1">
      <protection locked="0"/>
    </xf>
    <xf numFmtId="1" fontId="6" fillId="0" borderId="0" xfId="0" applyNumberFormat="1" applyFont="1" applyProtection="1">
      <protection locked="0"/>
    </xf>
    <xf numFmtId="1" fontId="2" fillId="0" borderId="0" xfId="0" applyNumberFormat="1" applyFont="1" applyProtection="1">
      <protection locked="0"/>
    </xf>
    <xf numFmtId="0" fontId="6" fillId="0" borderId="0" xfId="1" applyFont="1" applyFill="1"/>
    <xf numFmtId="0" fontId="2" fillId="0" borderId="0" xfId="1" applyFont="1" applyFill="1"/>
    <xf numFmtId="1" fontId="2" fillId="0" borderId="0" xfId="1" applyNumberFormat="1" applyFont="1" applyFill="1"/>
    <xf numFmtId="1" fontId="2" fillId="0" borderId="0" xfId="1" applyNumberFormat="1" applyFill="1"/>
    <xf numFmtId="1" fontId="6" fillId="0" borderId="0" xfId="0" applyNumberFormat="1" applyFont="1" applyFill="1" applyProtection="1">
      <protection locked="0"/>
    </xf>
    <xf numFmtId="1" fontId="2" fillId="0" borderId="0" xfId="0" applyNumberFormat="1" applyFont="1" applyFill="1" applyProtection="1">
      <protection locked="0"/>
    </xf>
    <xf numFmtId="1" fontId="6" fillId="0" borderId="0" xfId="1" applyNumberFormat="1" applyFont="1" applyFill="1"/>
    <xf numFmtId="1" fontId="6" fillId="0" borderId="0" xfId="1" applyNumberFormat="1" applyFont="1" applyFill="1" applyProtection="1">
      <protection locked="0"/>
    </xf>
    <xf numFmtId="1" fontId="6" fillId="0" borderId="0" xfId="0" applyNumberFormat="1" applyFont="1"/>
    <xf numFmtId="1" fontId="2" fillId="0" borderId="0" xfId="0" applyNumberFormat="1" applyFont="1"/>
    <xf numFmtId="0" fontId="6" fillId="0" borderId="0" xfId="0" applyFont="1"/>
    <xf numFmtId="0" fontId="7" fillId="0" borderId="0" xfId="1" applyFont="1"/>
    <xf numFmtId="17" fontId="6" fillId="0" borderId="0" xfId="0" applyNumberFormat="1" applyFont="1" applyAlignment="1">
      <alignment horizontal="left"/>
    </xf>
    <xf numFmtId="165" fontId="6" fillId="0" borderId="0" xfId="0" applyNumberFormat="1" applyFont="1"/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0" xfId="4" applyFont="1"/>
    <xf numFmtId="0" fontId="2" fillId="0" borderId="0" xfId="4"/>
    <xf numFmtId="0" fontId="2" fillId="0" borderId="0" xfId="4" applyAlignment="1">
      <alignment horizontal="right"/>
    </xf>
    <xf numFmtId="0" fontId="25" fillId="0" borderId="0" xfId="5" applyFont="1"/>
    <xf numFmtId="0" fontId="24" fillId="0" borderId="0" xfId="5"/>
    <xf numFmtId="0" fontId="26" fillId="0" borderId="0" xfId="6" applyAlignment="1" applyProtection="1">
      <alignment horizontal="left"/>
    </xf>
    <xf numFmtId="0" fontId="2" fillId="0" borderId="0" xfId="4" applyAlignment="1">
      <alignment horizontal="left"/>
    </xf>
    <xf numFmtId="0" fontId="24" fillId="0" borderId="0" xfId="5" applyAlignment="1">
      <alignment horizontal="right"/>
    </xf>
    <xf numFmtId="0" fontId="4" fillId="0" borderId="10" xfId="4" applyFont="1" applyBorder="1" applyAlignment="1">
      <alignment horizontal="right"/>
    </xf>
    <xf numFmtId="0" fontId="2" fillId="0" borderId="0" xfId="4" applyBorder="1"/>
    <xf numFmtId="0" fontId="4" fillId="0" borderId="0" xfId="4" applyFont="1" applyBorder="1"/>
    <xf numFmtId="0" fontId="2" fillId="0" borderId="0" xfId="4" applyFont="1" applyAlignment="1">
      <alignment horizontal="left"/>
    </xf>
    <xf numFmtId="0" fontId="2" fillId="0" borderId="10" xfId="4" applyFill="1" applyBorder="1" applyAlignment="1">
      <alignment horizontal="right"/>
    </xf>
    <xf numFmtId="0" fontId="2" fillId="0" borderId="0" xfId="4" applyFill="1" applyAlignment="1">
      <alignment horizontal="right"/>
    </xf>
    <xf numFmtId="0" fontId="2" fillId="0" borderId="0" xfId="4" applyFill="1"/>
    <xf numFmtId="0" fontId="2" fillId="0" borderId="0" xfId="4" applyFill="1" applyBorder="1"/>
    <xf numFmtId="0" fontId="2" fillId="0" borderId="0" xfId="4" applyFill="1" applyBorder="1" applyAlignment="1">
      <alignment horizontal="left"/>
    </xf>
    <xf numFmtId="0" fontId="2" fillId="0" borderId="0" xfId="4" applyFill="1" applyAlignment="1">
      <alignment horizontal="left"/>
    </xf>
    <xf numFmtId="166" fontId="2" fillId="0" borderId="0" xfId="4" applyNumberFormat="1" applyAlignment="1">
      <alignment horizontal="right"/>
    </xf>
    <xf numFmtId="166" fontId="2" fillId="0" borderId="0" xfId="4" applyNumberFormat="1"/>
    <xf numFmtId="166" fontId="2" fillId="0" borderId="0" xfId="4" applyNumberFormat="1" applyBorder="1"/>
    <xf numFmtId="3" fontId="2" fillId="0" borderId="0" xfId="4" applyNumberFormat="1"/>
    <xf numFmtId="3" fontId="27" fillId="0" borderId="0" xfId="4" applyNumberFormat="1" applyFont="1"/>
    <xf numFmtId="166" fontId="2" fillId="0" borderId="0" xfId="4" applyNumberFormat="1" applyFont="1" applyBorder="1" applyAlignment="1">
      <alignment horizontal="right"/>
    </xf>
    <xf numFmtId="166" fontId="2" fillId="0" borderId="0" xfId="4" applyNumberFormat="1" applyBorder="1" applyAlignment="1">
      <alignment horizontal="right"/>
    </xf>
    <xf numFmtId="166" fontId="2" fillId="0" borderId="0" xfId="4" applyNumberFormat="1" applyBorder="1" applyAlignment="1">
      <alignment horizontal="center"/>
    </xf>
    <xf numFmtId="166" fontId="2" fillId="0" borderId="0" xfId="4" applyNumberFormat="1" applyFont="1" applyBorder="1" applyAlignment="1">
      <alignment horizontal="center"/>
    </xf>
    <xf numFmtId="166" fontId="6" fillId="0" borderId="0" xfId="5" applyNumberFormat="1" applyFont="1"/>
    <xf numFmtId="166" fontId="6" fillId="0" borderId="0" xfId="5" applyNumberFormat="1" applyFont="1" applyFill="1" applyBorder="1" applyAlignment="1"/>
    <xf numFmtId="3" fontId="24" fillId="0" borderId="0" xfId="5" applyNumberFormat="1"/>
    <xf numFmtId="166" fontId="2" fillId="0" borderId="0" xfId="4" applyNumberFormat="1" applyFont="1"/>
    <xf numFmtId="4" fontId="2" fillId="0" borderId="0" xfId="4" applyNumberFormat="1"/>
    <xf numFmtId="10" fontId="2" fillId="0" borderId="0" xfId="4" applyNumberFormat="1"/>
    <xf numFmtId="3" fontId="27" fillId="0" borderId="0" xfId="7" applyNumberFormat="1" applyFont="1"/>
    <xf numFmtId="3" fontId="2" fillId="0" borderId="0" xfId="4" applyNumberFormat="1" applyBorder="1"/>
    <xf numFmtId="3" fontId="27" fillId="0" borderId="0" xfId="4" applyNumberFormat="1" applyFont="1" applyFill="1" applyBorder="1"/>
    <xf numFmtId="3" fontId="28" fillId="0" borderId="0" xfId="4" applyNumberFormat="1" applyFont="1"/>
    <xf numFmtId="3" fontId="0" fillId="0" borderId="0" xfId="0" applyNumberFormat="1"/>
    <xf numFmtId="3" fontId="0" fillId="0" borderId="0" xfId="0" applyNumberFormat="1" applyBorder="1"/>
    <xf numFmtId="3" fontId="0" fillId="0" borderId="0" xfId="0" applyNumberFormat="1" applyBorder="1" applyAlignment="1">
      <alignment horizontal="right" wrapText="1"/>
    </xf>
    <xf numFmtId="0" fontId="5" fillId="0" borderId="0" xfId="0" applyFont="1"/>
    <xf numFmtId="0" fontId="29" fillId="0" borderId="0" xfId="0" applyFont="1"/>
    <xf numFmtId="0" fontId="30" fillId="0" borderId="0" xfId="0" applyFont="1"/>
    <xf numFmtId="165" fontId="29" fillId="0" borderId="0" xfId="0" applyNumberFormat="1" applyFont="1" applyAlignment="1">
      <alignment horizontal="right"/>
    </xf>
    <xf numFmtId="165" fontId="29" fillId="0" borderId="0" xfId="0" applyNumberFormat="1" applyFont="1"/>
    <xf numFmtId="167" fontId="6" fillId="0" borderId="0" xfId="3" applyNumberFormat="1" applyFont="1"/>
    <xf numFmtId="167" fontId="29" fillId="0" borderId="0" xfId="3" applyNumberFormat="1" applyFont="1"/>
    <xf numFmtId="167" fontId="6" fillId="0" borderId="0" xfId="0" applyNumberFormat="1" applyFont="1"/>
    <xf numFmtId="167" fontId="29" fillId="0" borderId="0" xfId="0" applyNumberFormat="1" applyFont="1"/>
    <xf numFmtId="165" fontId="6" fillId="37" borderId="0" xfId="0" applyNumberFormat="1" applyFont="1" applyFill="1"/>
    <xf numFmtId="165" fontId="29" fillId="0" borderId="0" xfId="0" applyNumberFormat="1" applyFont="1" applyFill="1"/>
    <xf numFmtId="0" fontId="33" fillId="0" borderId="0" xfId="0" applyNumberFormat="1" applyFont="1" applyFill="1" applyBorder="1" applyAlignment="1"/>
    <xf numFmtId="0" fontId="35" fillId="0" borderId="14" xfId="0" applyFont="1" applyBorder="1" applyAlignment="1">
      <alignment horizontal="center" vertical="center"/>
    </xf>
    <xf numFmtId="0" fontId="36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7" fillId="0" borderId="0" xfId="0" applyFont="1" applyBorder="1" applyAlignment="1">
      <alignment vertical="center"/>
    </xf>
    <xf numFmtId="0" fontId="36" fillId="0" borderId="0" xfId="0" applyFont="1" applyBorder="1" applyAlignment="1">
      <alignment horizontal="right" vertical="center"/>
    </xf>
    <xf numFmtId="0" fontId="3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39" fillId="0" borderId="0" xfId="73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0" fillId="38" borderId="19" xfId="0" quotePrefix="1" applyFont="1" applyFill="1" applyBorder="1" applyAlignment="1">
      <alignment horizontal="center" vertical="center"/>
    </xf>
    <xf numFmtId="0" fontId="40" fillId="38" borderId="22" xfId="0" quotePrefix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2" fontId="40" fillId="0" borderId="25" xfId="0" applyNumberFormat="1" applyFont="1" applyBorder="1" applyAlignment="1">
      <alignment horizontal="center" vertical="center"/>
    </xf>
    <xf numFmtId="2" fontId="40" fillId="39" borderId="26" xfId="0" applyNumberFormat="1" applyFont="1" applyFill="1" applyBorder="1" applyAlignment="1">
      <alignment horizontal="center" vertical="center"/>
    </xf>
    <xf numFmtId="2" fontId="40" fillId="0" borderId="27" xfId="0" applyNumberFormat="1" applyFont="1" applyBorder="1" applyAlignment="1">
      <alignment horizontal="center" vertical="center"/>
    </xf>
    <xf numFmtId="2" fontId="41" fillId="0" borderId="27" xfId="0" applyNumberFormat="1" applyFont="1" applyBorder="1" applyAlignment="1">
      <alignment horizontal="center" vertical="center"/>
    </xf>
    <xf numFmtId="2" fontId="40" fillId="39" borderId="28" xfId="0" applyNumberFormat="1" applyFont="1" applyFill="1" applyBorder="1" applyAlignment="1">
      <alignment horizontal="center" vertical="center"/>
    </xf>
    <xf numFmtId="2" fontId="40" fillId="0" borderId="29" xfId="0" applyNumberFormat="1" applyFont="1" applyBorder="1" applyAlignment="1">
      <alignment horizontal="center" vertical="center"/>
    </xf>
    <xf numFmtId="2" fontId="38" fillId="0" borderId="25" xfId="0" applyNumberFormat="1" applyFont="1" applyFill="1" applyBorder="1" applyAlignment="1">
      <alignment horizontal="center" vertical="center"/>
    </xf>
    <xf numFmtId="169" fontId="40" fillId="0" borderId="29" xfId="73" applyNumberFormat="1" applyFont="1" applyBorder="1" applyAlignment="1">
      <alignment horizontal="center" vertical="center"/>
    </xf>
    <xf numFmtId="0" fontId="0" fillId="39" borderId="14" xfId="0" applyFill="1" applyBorder="1" applyAlignment="1">
      <alignment vertical="center"/>
    </xf>
    <xf numFmtId="2" fontId="40" fillId="0" borderId="30" xfId="0" applyNumberFormat="1" applyFont="1" applyBorder="1" applyAlignment="1">
      <alignment horizontal="center" vertical="center"/>
    </xf>
    <xf numFmtId="2" fontId="40" fillId="0" borderId="31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2" fontId="41" fillId="0" borderId="31" xfId="0" applyNumberFormat="1" applyFont="1" applyBorder="1" applyAlignment="1">
      <alignment horizontal="center" vertical="center"/>
    </xf>
    <xf numFmtId="2" fontId="40" fillId="0" borderId="32" xfId="0" applyNumberFormat="1" applyFont="1" applyBorder="1" applyAlignment="1">
      <alignment horizontal="center" vertical="center"/>
    </xf>
    <xf numFmtId="2" fontId="38" fillId="0" borderId="30" xfId="0" applyNumberFormat="1" applyFont="1" applyFill="1" applyBorder="1" applyAlignment="1">
      <alignment horizontal="center" vertical="center"/>
    </xf>
    <xf numFmtId="169" fontId="40" fillId="0" borderId="32" xfId="73" applyNumberFormat="1" applyFont="1" applyBorder="1" applyAlignment="1">
      <alignment horizontal="center" vertical="center"/>
    </xf>
    <xf numFmtId="0" fontId="0" fillId="39" borderId="33" xfId="0" applyFill="1" applyBorder="1" applyAlignment="1">
      <alignment vertical="center"/>
    </xf>
    <xf numFmtId="2" fontId="40" fillId="0" borderId="35" xfId="0" applyNumberFormat="1" applyFont="1" applyBorder="1" applyAlignment="1">
      <alignment horizontal="center" vertical="center"/>
    </xf>
    <xf numFmtId="2" fontId="40" fillId="39" borderId="36" xfId="0" applyNumberFormat="1" applyFont="1" applyFill="1" applyBorder="1" applyAlignment="1">
      <alignment horizontal="center" vertical="center"/>
    </xf>
    <xf numFmtId="2" fontId="40" fillId="0" borderId="37" xfId="0" applyNumberFormat="1" applyFont="1" applyBorder="1" applyAlignment="1">
      <alignment horizontal="center" vertical="center"/>
    </xf>
    <xf numFmtId="2" fontId="41" fillId="0" borderId="37" xfId="0" applyNumberFormat="1" applyFont="1" applyBorder="1" applyAlignment="1">
      <alignment horizontal="center" vertical="center"/>
    </xf>
    <xf numFmtId="2" fontId="40" fillId="39" borderId="38" xfId="0" applyNumberFormat="1" applyFont="1" applyFill="1" applyBorder="1" applyAlignment="1">
      <alignment horizontal="center" vertical="center"/>
    </xf>
    <xf numFmtId="2" fontId="40" fillId="0" borderId="39" xfId="0" applyNumberFormat="1" applyFont="1" applyBorder="1" applyAlignment="1">
      <alignment horizontal="center" vertical="center"/>
    </xf>
    <xf numFmtId="2" fontId="38" fillId="0" borderId="35" xfId="0" applyNumberFormat="1" applyFont="1" applyFill="1" applyBorder="1" applyAlignment="1">
      <alignment horizontal="center" vertical="center"/>
    </xf>
    <xf numFmtId="169" fontId="40" fillId="0" borderId="39" xfId="73" applyNumberFormat="1" applyFont="1" applyBorder="1" applyAlignment="1">
      <alignment horizontal="center" vertical="center"/>
    </xf>
    <xf numFmtId="2" fontId="40" fillId="0" borderId="40" xfId="0" applyNumberFormat="1" applyFont="1" applyBorder="1" applyAlignment="1">
      <alignment horizontal="center" vertical="center"/>
    </xf>
    <xf numFmtId="2" fontId="40" fillId="0" borderId="41" xfId="0" applyNumberFormat="1" applyFont="1" applyBorder="1" applyAlignment="1">
      <alignment horizontal="center" vertical="center"/>
    </xf>
    <xf numFmtId="0" fontId="0" fillId="39" borderId="0" xfId="0" applyFill="1" applyBorder="1" applyAlignment="1">
      <alignment vertical="center"/>
    </xf>
    <xf numFmtId="0" fontId="38" fillId="38" borderId="0" xfId="0" applyFont="1" applyFill="1" applyBorder="1" applyAlignment="1">
      <alignment horizontal="center" vertical="center"/>
    </xf>
    <xf numFmtId="2" fontId="40" fillId="0" borderId="0" xfId="0" applyNumberFormat="1" applyFont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169" fontId="40" fillId="0" borderId="0" xfId="73" applyNumberFormat="1" applyFont="1" applyBorder="1" applyAlignment="1">
      <alignment horizontal="center" vertical="center"/>
    </xf>
    <xf numFmtId="0" fontId="0" fillId="39" borderId="23" xfId="0" applyFill="1" applyBorder="1" applyAlignment="1">
      <alignment horizontal="center" vertical="center"/>
    </xf>
    <xf numFmtId="0" fontId="0" fillId="39" borderId="42" xfId="0" applyFill="1" applyBorder="1" applyAlignment="1">
      <alignment horizontal="center" vertical="center"/>
    </xf>
    <xf numFmtId="0" fontId="40" fillId="39" borderId="42" xfId="0" applyFont="1" applyFill="1" applyBorder="1" applyAlignment="1">
      <alignment horizontal="center" vertical="center"/>
    </xf>
    <xf numFmtId="0" fontId="0" fillId="39" borderId="24" xfId="0" applyFill="1" applyBorder="1" applyAlignment="1">
      <alignment horizontal="center" vertical="center"/>
    </xf>
    <xf numFmtId="169" fontId="40" fillId="0" borderId="43" xfId="73" applyNumberFormat="1" applyFont="1" applyBorder="1" applyAlignment="1">
      <alignment horizontal="center" vertical="center"/>
    </xf>
    <xf numFmtId="169" fontId="40" fillId="0" borderId="44" xfId="73" applyNumberFormat="1" applyFont="1" applyBorder="1" applyAlignment="1">
      <alignment horizontal="center" vertical="center"/>
    </xf>
    <xf numFmtId="169" fontId="40" fillId="0" borderId="45" xfId="73" applyNumberFormat="1" applyFon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9" fontId="38" fillId="0" borderId="46" xfId="73" applyNumberFormat="1" applyFont="1" applyBorder="1" applyAlignment="1">
      <alignment horizontal="center" vertical="center"/>
    </xf>
    <xf numFmtId="0" fontId="0" fillId="39" borderId="15" xfId="0" applyFill="1" applyBorder="1" applyAlignment="1">
      <alignment horizontal="center" vertical="center"/>
    </xf>
    <xf numFmtId="0" fontId="0" fillId="39" borderId="33" xfId="0" applyFill="1" applyBorder="1" applyAlignment="1">
      <alignment horizontal="center" vertical="center"/>
    </xf>
    <xf numFmtId="0" fontId="0" fillId="39" borderId="16" xfId="0" applyFill="1" applyBorder="1" applyAlignment="1">
      <alignment horizontal="center" vertical="center"/>
    </xf>
    <xf numFmtId="0" fontId="0" fillId="39" borderId="34" xfId="0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1" fillId="4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42" fillId="0" borderId="0" xfId="0" applyFont="1" applyFill="1" applyAlignment="1">
      <alignment horizontal="right"/>
    </xf>
    <xf numFmtId="3" fontId="43" fillId="0" borderId="0" xfId="0" applyNumberFormat="1" applyFont="1" applyFill="1" applyBorder="1" applyAlignment="1">
      <alignment horizontal="right"/>
    </xf>
    <xf numFmtId="168" fontId="42" fillId="0" borderId="0" xfId="2" applyNumberFormat="1" applyFont="1" applyFill="1" applyBorder="1" applyAlignment="1">
      <alignment horizontal="right"/>
    </xf>
    <xf numFmtId="168" fontId="42" fillId="0" borderId="0" xfId="2" applyNumberFormat="1" applyFont="1" applyFill="1" applyAlignment="1">
      <alignment horizontal="right"/>
    </xf>
    <xf numFmtId="3" fontId="43" fillId="0" borderId="0" xfId="0" applyNumberFormat="1" applyFont="1" applyFill="1" applyBorder="1" applyAlignment="1">
      <alignment horizontal="right" vertical="center"/>
    </xf>
    <xf numFmtId="168" fontId="42" fillId="0" borderId="0" xfId="2" applyNumberFormat="1" applyFont="1" applyFill="1" applyBorder="1" applyAlignment="1">
      <alignment horizontal="right" vertical="center"/>
    </xf>
    <xf numFmtId="3" fontId="43" fillId="0" borderId="0" xfId="0" applyNumberFormat="1" applyFont="1" applyFill="1" applyAlignment="1">
      <alignment horizontal="right"/>
    </xf>
    <xf numFmtId="167" fontId="42" fillId="0" borderId="0" xfId="3" applyNumberFormat="1" applyFont="1" applyFill="1" applyBorder="1" applyAlignment="1">
      <alignment horizontal="right"/>
    </xf>
    <xf numFmtId="10" fontId="42" fillId="0" borderId="0" xfId="3" applyNumberFormat="1" applyFont="1" applyFill="1" applyBorder="1" applyAlignment="1">
      <alignment horizontal="right"/>
    </xf>
    <xf numFmtId="17" fontId="0" fillId="0" borderId="0" xfId="0" applyNumberFormat="1" applyFont="1" applyFill="1"/>
    <xf numFmtId="168" fontId="0" fillId="0" borderId="0" xfId="0" applyNumberFormat="1" applyFont="1" applyFill="1" applyAlignment="1">
      <alignment horizontal="right"/>
    </xf>
    <xf numFmtId="17" fontId="0" fillId="0" borderId="0" xfId="0" applyNumberFormat="1" applyFont="1" applyFill="1" applyAlignment="1"/>
    <xf numFmtId="0" fontId="0" fillId="0" borderId="0" xfId="0" applyFont="1" applyFill="1" applyAlignment="1"/>
    <xf numFmtId="0" fontId="43" fillId="0" borderId="0" xfId="0" applyNumberFormat="1" applyFont="1" applyFill="1" applyBorder="1" applyAlignment="1">
      <alignment horizontal="right"/>
    </xf>
    <xf numFmtId="0" fontId="44" fillId="0" borderId="0" xfId="0" applyNumberFormat="1" applyFont="1" applyFill="1" applyBorder="1" applyAlignment="1">
      <alignment horizontal="right"/>
    </xf>
    <xf numFmtId="0" fontId="42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6" fillId="0" borderId="0" xfId="0" applyNumberFormat="1" applyFont="1" applyAlignment="1">
      <alignment horizontal="right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17" fontId="4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17" fontId="4" fillId="0" borderId="3" xfId="0" applyNumberFormat="1" applyFont="1" applyBorder="1" applyProtection="1">
      <protection locked="0"/>
    </xf>
    <xf numFmtId="0" fontId="4" fillId="45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17" fontId="4" fillId="0" borderId="47" xfId="0" applyNumberFormat="1" applyFont="1" applyBorder="1" applyAlignment="1" applyProtection="1">
      <alignment vertical="center" wrapText="1"/>
      <protection locked="0"/>
    </xf>
    <xf numFmtId="0" fontId="2" fillId="46" borderId="47" xfId="0" applyFont="1" applyFill="1" applyBorder="1" applyAlignment="1" applyProtection="1">
      <alignment horizontal="center" vertical="center" wrapText="1"/>
      <protection locked="0"/>
    </xf>
    <xf numFmtId="0" fontId="0" fillId="0" borderId="47" xfId="0" applyBorder="1" applyAlignment="1" applyProtection="1">
      <alignment vertical="center"/>
      <protection locked="0"/>
    </xf>
    <xf numFmtId="0" fontId="4" fillId="0" borderId="47" xfId="0" applyFont="1" applyFill="1" applyBorder="1" applyAlignment="1" applyProtection="1">
      <alignment horizontal="center" vertical="center" wrapText="1"/>
      <protection locked="0"/>
    </xf>
    <xf numFmtId="15" fontId="4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right" wrapText="1"/>
      <protection locked="0"/>
    </xf>
    <xf numFmtId="1" fontId="0" fillId="0" borderId="0" xfId="0" applyNumberFormat="1" applyProtection="1">
      <protection locked="0"/>
    </xf>
    <xf numFmtId="17" fontId="4" fillId="0" borderId="0" xfId="0" applyNumberFormat="1" applyFont="1" applyFill="1" applyProtection="1">
      <protection locked="0"/>
    </xf>
    <xf numFmtId="0" fontId="2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9" fontId="2" fillId="0" borderId="0" xfId="73" applyFont="1" applyProtection="1">
      <protection locked="0"/>
    </xf>
    <xf numFmtId="0" fontId="4" fillId="0" borderId="0" xfId="0" applyFont="1" applyAlignment="1">
      <alignment horizontal="right"/>
    </xf>
    <xf numFmtId="0" fontId="2" fillId="0" borderId="0" xfId="0" applyFont="1"/>
    <xf numFmtId="177" fontId="2" fillId="0" borderId="0" xfId="0" applyNumberFormat="1" applyFont="1" applyBorder="1" applyAlignment="1">
      <alignment vertical="top" wrapText="1"/>
    </xf>
    <xf numFmtId="177" fontId="2" fillId="0" borderId="0" xfId="0" applyNumberFormat="1" applyFont="1" applyFill="1" applyBorder="1" applyAlignment="1">
      <alignment vertical="top" wrapText="1"/>
    </xf>
    <xf numFmtId="1" fontId="0" fillId="0" borderId="0" xfId="0" applyNumberFormat="1" applyProtection="1"/>
    <xf numFmtId="0" fontId="0" fillId="0" borderId="0" xfId="0" applyBorder="1"/>
    <xf numFmtId="3" fontId="6" fillId="47" borderId="0" xfId="5" applyNumberFormat="1" applyFont="1" applyFill="1" applyBorder="1"/>
    <xf numFmtId="3" fontId="6" fillId="47" borderId="0" xfId="5" applyNumberFormat="1" applyFont="1" applyFill="1" applyBorder="1" applyAlignment="1"/>
    <xf numFmtId="3" fontId="2" fillId="47" borderId="0" xfId="4" applyNumberFormat="1" applyFont="1" applyFill="1" applyBorder="1"/>
    <xf numFmtId="0" fontId="2" fillId="0" borderId="0" xfId="0" quotePrefix="1" applyFont="1" applyProtection="1">
      <protection locked="0"/>
    </xf>
    <xf numFmtId="0" fontId="38" fillId="38" borderId="15" xfId="0" applyFont="1" applyFill="1" applyBorder="1" applyAlignment="1">
      <alignment horizontal="center" vertical="center"/>
    </xf>
    <xf numFmtId="0" fontId="38" fillId="38" borderId="34" xfId="0" applyFont="1" applyFill="1" applyBorder="1" applyAlignment="1">
      <alignment horizontal="center" vertical="center"/>
    </xf>
    <xf numFmtId="0" fontId="38" fillId="38" borderId="23" xfId="0" applyFont="1" applyFill="1" applyBorder="1" applyAlignment="1">
      <alignment horizontal="center" vertical="center"/>
    </xf>
    <xf numFmtId="0" fontId="38" fillId="38" borderId="24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/>
    <xf numFmtId="1" fontId="7" fillId="0" borderId="0" xfId="1" applyNumberFormat="1" applyFont="1"/>
    <xf numFmtId="166" fontId="6" fillId="0" borderId="0" xfId="0" applyNumberFormat="1" applyFont="1"/>
    <xf numFmtId="10" fontId="2" fillId="0" borderId="0" xfId="3" applyNumberFormat="1" applyFont="1" applyAlignment="1">
      <alignment horizontal="right"/>
    </xf>
    <xf numFmtId="10" fontId="2" fillId="0" borderId="0" xfId="3" applyNumberFormat="1" applyFont="1" applyBorder="1"/>
    <xf numFmtId="2" fontId="0" fillId="0" borderId="0" xfId="0" applyNumberFormat="1" applyAlignment="1">
      <alignment horizontal="center"/>
    </xf>
    <xf numFmtId="2" fontId="0" fillId="0" borderId="0" xfId="0" applyNumberFormat="1" applyAlignment="1"/>
    <xf numFmtId="1" fontId="0" fillId="0" borderId="0" xfId="0" applyNumberFormat="1" applyFont="1" applyFill="1" applyAlignment="1">
      <alignment horizontal="right"/>
    </xf>
    <xf numFmtId="0" fontId="38" fillId="38" borderId="34" xfId="0" applyFont="1" applyFill="1" applyBorder="1" applyAlignment="1">
      <alignment horizontal="center" vertical="center"/>
    </xf>
    <xf numFmtId="0" fontId="38" fillId="38" borderId="23" xfId="0" applyFont="1" applyFill="1" applyBorder="1" applyAlignment="1">
      <alignment horizontal="center" vertical="center"/>
    </xf>
    <xf numFmtId="0" fontId="38" fillId="38" borderId="24" xfId="0" applyFont="1" applyFill="1" applyBorder="1" applyAlignment="1">
      <alignment horizontal="center" vertical="center"/>
    </xf>
    <xf numFmtId="0" fontId="38" fillId="38" borderId="15" xfId="0" applyFont="1" applyFill="1" applyBorder="1" applyAlignment="1">
      <alignment horizontal="center" vertical="center"/>
    </xf>
    <xf numFmtId="0" fontId="2" fillId="44" borderId="48" xfId="0" applyNumberFormat="1" applyFont="1" applyFill="1" applyBorder="1" applyAlignment="1"/>
    <xf numFmtId="166" fontId="2" fillId="0" borderId="48" xfId="0" applyNumberFormat="1" applyFont="1" applyFill="1" applyBorder="1" applyAlignment="1"/>
    <xf numFmtId="0" fontId="2" fillId="0" borderId="48" xfId="0" applyNumberFormat="1" applyFont="1" applyFill="1" applyBorder="1" applyAlignment="1"/>
    <xf numFmtId="166" fontId="2" fillId="0" borderId="0" xfId="0" applyNumberFormat="1" applyFont="1" applyFill="1" applyBorder="1" applyAlignment="1"/>
    <xf numFmtId="0" fontId="6" fillId="0" borderId="0" xfId="0" applyFont="1" applyFill="1" applyProtection="1">
      <protection locked="0"/>
    </xf>
    <xf numFmtId="17" fontId="6" fillId="0" borderId="0" xfId="0" applyNumberFormat="1" applyFont="1"/>
    <xf numFmtId="0" fontId="0" fillId="0" borderId="49" xfId="0" applyBorder="1" applyProtection="1">
      <protection locked="0"/>
    </xf>
    <xf numFmtId="0" fontId="0" fillId="0" borderId="50" xfId="0" applyBorder="1" applyProtection="1">
      <protection locked="0"/>
    </xf>
    <xf numFmtId="0" fontId="0" fillId="0" borderId="51" xfId="0" applyBorder="1" applyProtection="1">
      <protection locked="0"/>
    </xf>
    <xf numFmtId="2" fontId="43" fillId="0" borderId="0" xfId="0" applyNumberFormat="1" applyFont="1" applyFill="1" applyBorder="1" applyAlignment="1">
      <alignment horizontal="right"/>
    </xf>
    <xf numFmtId="0" fontId="6" fillId="0" borderId="0" xfId="0" applyFont="1" applyAlignment="1"/>
    <xf numFmtId="1" fontId="6" fillId="0" borderId="0" xfId="0" applyNumberFormat="1" applyFont="1" applyFill="1"/>
    <xf numFmtId="167" fontId="6" fillId="0" borderId="0" xfId="3" applyNumberFormat="1" applyFont="1" applyAlignment="1"/>
    <xf numFmtId="170" fontId="6" fillId="0" borderId="0" xfId="3" applyNumberFormat="1" applyFont="1" applyAlignment="1"/>
    <xf numFmtId="0" fontId="6" fillId="0" borderId="0" xfId="0" applyFont="1" applyAlignment="1">
      <alignment horizontal="left"/>
    </xf>
    <xf numFmtId="17" fontId="6" fillId="0" borderId="0" xfId="0" applyNumberFormat="1" applyFont="1" applyAlignment="1"/>
    <xf numFmtId="1" fontId="0" fillId="50" borderId="0" xfId="0" applyNumberFormat="1" applyFill="1" applyProtection="1">
      <protection locked="0"/>
    </xf>
    <xf numFmtId="0" fontId="0" fillId="39" borderId="0" xfId="0" applyFill="1" applyBorder="1" applyAlignment="1">
      <alignment horizontal="center" vertical="center"/>
    </xf>
    <xf numFmtId="2" fontId="38" fillId="0" borderId="30" xfId="1" applyNumberFormat="1" applyFont="1" applyFill="1" applyBorder="1" applyAlignment="1">
      <alignment horizontal="center" vertical="center"/>
    </xf>
    <xf numFmtId="2" fontId="38" fillId="0" borderId="35" xfId="1" applyNumberFormat="1" applyFont="1" applyFill="1" applyBorder="1" applyAlignment="1">
      <alignment horizontal="center" vertical="center"/>
    </xf>
    <xf numFmtId="2" fontId="40" fillId="0" borderId="0" xfId="0" quotePrefix="1" applyNumberFormat="1" applyFont="1" applyBorder="1" applyAlignment="1">
      <alignment horizontal="center" vertical="center"/>
    </xf>
    <xf numFmtId="2" fontId="41" fillId="0" borderId="0" xfId="0" applyNumberFormat="1" applyFont="1" applyBorder="1" applyAlignment="1">
      <alignment horizontal="center" vertical="center"/>
    </xf>
    <xf numFmtId="2" fontId="40" fillId="0" borderId="27" xfId="0" quotePrefix="1" applyNumberFormat="1" applyFont="1" applyBorder="1" applyAlignment="1">
      <alignment horizontal="center" vertical="center"/>
    </xf>
    <xf numFmtId="2" fontId="40" fillId="0" borderId="14" xfId="0" applyNumberFormat="1" applyFont="1" applyBorder="1" applyAlignment="1">
      <alignment horizontal="center" vertical="center"/>
    </xf>
    <xf numFmtId="2" fontId="40" fillId="0" borderId="33" xfId="0" applyNumberFormat="1" applyFont="1" applyBorder="1" applyAlignment="1">
      <alignment horizontal="center" vertical="center"/>
    </xf>
    <xf numFmtId="2" fontId="40" fillId="0" borderId="16" xfId="0" applyNumberFormat="1" applyFont="1" applyBorder="1" applyAlignment="1">
      <alignment horizontal="center" vertical="center"/>
    </xf>
    <xf numFmtId="0" fontId="0" fillId="0" borderId="16" xfId="0" applyBorder="1"/>
    <xf numFmtId="10" fontId="0" fillId="0" borderId="0" xfId="3" applyNumberFormat="1" applyFont="1" applyAlignment="1">
      <alignment vertical="center"/>
    </xf>
    <xf numFmtId="2" fontId="40" fillId="0" borderId="31" xfId="1" applyNumberFormat="1" applyFont="1" applyBorder="1" applyAlignment="1">
      <alignment horizontal="center" vertical="center"/>
    </xf>
    <xf numFmtId="2" fontId="40" fillId="0" borderId="37" xfId="1" applyNumberFormat="1" applyFont="1" applyBorder="1" applyAlignment="1">
      <alignment horizontal="center" vertical="center"/>
    </xf>
    <xf numFmtId="2" fontId="40" fillId="0" borderId="32" xfId="1" applyNumberFormat="1" applyFont="1" applyBorder="1" applyAlignment="1">
      <alignment horizontal="center" vertical="center"/>
    </xf>
    <xf numFmtId="2" fontId="40" fillId="0" borderId="39" xfId="1" applyNumberFormat="1" applyFont="1" applyBorder="1" applyAlignment="1">
      <alignment horizontal="center" vertical="center"/>
    </xf>
    <xf numFmtId="0" fontId="6" fillId="0" borderId="0" xfId="0" applyFont="1" applyBorder="1"/>
    <xf numFmtId="1" fontId="6" fillId="47" borderId="0" xfId="5" applyNumberFormat="1" applyFont="1" applyFill="1" applyBorder="1"/>
    <xf numFmtId="1" fontId="6" fillId="47" borderId="0" xfId="0" applyNumberFormat="1" applyFont="1" applyFill="1" applyBorder="1"/>
    <xf numFmtId="3" fontId="6" fillId="47" borderId="0" xfId="0" applyNumberFormat="1" applyFont="1" applyFill="1" applyBorder="1"/>
    <xf numFmtId="0" fontId="6" fillId="48" borderId="0" xfId="0" applyFont="1" applyFill="1" applyAlignment="1">
      <alignment horizontal="right"/>
    </xf>
    <xf numFmtId="0" fontId="6" fillId="48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6" fillId="49" borderId="0" xfId="0" applyFont="1" applyFill="1"/>
    <xf numFmtId="0" fontId="6" fillId="0" borderId="0" xfId="0" applyFont="1" applyFill="1" applyAlignment="1">
      <alignment horizontal="center"/>
    </xf>
    <xf numFmtId="0" fontId="6" fillId="42" borderId="0" xfId="0" applyFont="1" applyFill="1" applyAlignment="1">
      <alignment horizontal="right"/>
    </xf>
    <xf numFmtId="0" fontId="6" fillId="42" borderId="0" xfId="0" applyFont="1" applyFill="1"/>
    <xf numFmtId="0" fontId="5" fillId="42" borderId="0" xfId="0" applyFont="1" applyFill="1" applyAlignment="1">
      <alignment horizontal="center"/>
    </xf>
    <xf numFmtId="0" fontId="5" fillId="42" borderId="0" xfId="0" applyFont="1" applyFill="1" applyAlignment="1">
      <alignment horizontal="right"/>
    </xf>
    <xf numFmtId="0" fontId="2" fillId="47" borderId="0" xfId="4" applyFont="1" applyFill="1" applyBorder="1"/>
    <xf numFmtId="0" fontId="6" fillId="42" borderId="0" xfId="0" applyFont="1" applyFill="1" applyAlignment="1">
      <alignment horizontal="center"/>
    </xf>
    <xf numFmtId="0" fontId="50" fillId="42" borderId="0" xfId="0" applyFont="1" applyFill="1" applyAlignment="1"/>
    <xf numFmtId="0" fontId="2" fillId="47" borderId="0" xfId="4" applyFont="1" applyFill="1" applyBorder="1" applyAlignment="1">
      <alignment horizontal="right"/>
    </xf>
    <xf numFmtId="0" fontId="5" fillId="41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2" fillId="47" borderId="0" xfId="4" applyFont="1" applyFill="1" applyBorder="1" applyAlignment="1">
      <alignment horizontal="left"/>
    </xf>
    <xf numFmtId="0" fontId="6" fillId="48" borderId="0" xfId="0" applyFont="1" applyFill="1" applyAlignment="1">
      <alignment horizontal="right" wrapText="1"/>
    </xf>
    <xf numFmtId="0" fontId="6" fillId="48" borderId="0" xfId="0" applyFont="1" applyFill="1" applyAlignment="1">
      <alignment wrapText="1"/>
    </xf>
    <xf numFmtId="0" fontId="6" fillId="49" borderId="0" xfId="0" applyFont="1" applyFill="1" applyAlignment="1"/>
    <xf numFmtId="17" fontId="6" fillId="0" borderId="0" xfId="0" applyNumberFormat="1" applyFont="1" applyFill="1"/>
    <xf numFmtId="0" fontId="6" fillId="41" borderId="0" xfId="0" applyFont="1" applyFill="1" applyAlignment="1">
      <alignment horizontal="right"/>
    </xf>
    <xf numFmtId="2" fontId="6" fillId="42" borderId="0" xfId="0" applyNumberFormat="1" applyFont="1" applyFill="1" applyAlignment="1">
      <alignment horizontal="right"/>
    </xf>
    <xf numFmtId="165" fontId="6" fillId="42" borderId="0" xfId="0" applyNumberFormat="1" applyFont="1" applyFill="1" applyAlignment="1">
      <alignment horizontal="right"/>
    </xf>
    <xf numFmtId="165" fontId="6" fillId="42" borderId="0" xfId="0" applyNumberFormat="1" applyFont="1" applyFill="1"/>
    <xf numFmtId="1" fontId="6" fillId="42" borderId="0" xfId="0" applyNumberFormat="1" applyFont="1" applyFill="1"/>
    <xf numFmtId="178" fontId="6" fillId="42" borderId="0" xfId="2" applyNumberFormat="1" applyFont="1" applyFill="1" applyAlignment="1">
      <alignment horizontal="right"/>
    </xf>
    <xf numFmtId="3" fontId="2" fillId="47" borderId="0" xfId="4" applyNumberFormat="1" applyFont="1" applyFill="1" applyBorder="1" applyAlignment="1">
      <alignment horizontal="right"/>
    </xf>
    <xf numFmtId="3" fontId="2" fillId="47" borderId="0" xfId="4" applyNumberFormat="1" applyFont="1" applyFill="1" applyBorder="1" applyAlignment="1">
      <alignment horizontal="center"/>
    </xf>
    <xf numFmtId="168" fontId="6" fillId="48" borderId="0" xfId="2" applyNumberFormat="1" applyFont="1" applyFill="1" applyAlignment="1">
      <alignment horizontal="right"/>
    </xf>
    <xf numFmtId="1" fontId="6" fillId="49" borderId="0" xfId="0" applyNumberFormat="1" applyFont="1" applyFill="1" applyAlignment="1"/>
    <xf numFmtId="1" fontId="6" fillId="42" borderId="0" xfId="2" applyNumberFormat="1" applyFont="1" applyFill="1" applyAlignment="1">
      <alignment horizontal="right"/>
    </xf>
    <xf numFmtId="1" fontId="6" fillId="42" borderId="0" xfId="0" applyNumberFormat="1" applyFont="1" applyFill="1" applyAlignment="1">
      <alignment horizontal="right"/>
    </xf>
    <xf numFmtId="168" fontId="6" fillId="42" borderId="0" xfId="2" applyNumberFormat="1" applyFont="1" applyFill="1" applyAlignment="1">
      <alignment horizontal="right"/>
    </xf>
    <xf numFmtId="2" fontId="6" fillId="42" borderId="0" xfId="2" applyNumberFormat="1" applyFont="1" applyFill="1" applyAlignment="1">
      <alignment horizontal="right"/>
    </xf>
    <xf numFmtId="1" fontId="6" fillId="41" borderId="0" xfId="0" applyNumberFormat="1" applyFont="1" applyFill="1" applyAlignment="1">
      <alignment horizontal="right"/>
    </xf>
    <xf numFmtId="168" fontId="6" fillId="41" borderId="0" xfId="2" applyNumberFormat="1" applyFont="1" applyFill="1" applyAlignment="1">
      <alignment horizontal="right"/>
    </xf>
    <xf numFmtId="0" fontId="6" fillId="47" borderId="0" xfId="0" applyFont="1" applyFill="1" applyBorder="1"/>
    <xf numFmtId="166" fontId="2" fillId="47" borderId="0" xfId="4" applyNumberFormat="1" applyFont="1" applyFill="1" applyBorder="1"/>
    <xf numFmtId="2" fontId="6" fillId="0" borderId="0" xfId="0" applyNumberFormat="1" applyFont="1" applyAlignment="1">
      <alignment horizontal="right"/>
    </xf>
    <xf numFmtId="0" fontId="2" fillId="0" borderId="0" xfId="4" applyFont="1" applyBorder="1"/>
    <xf numFmtId="4" fontId="2" fillId="0" borderId="0" xfId="4" applyNumberFormat="1" applyFont="1" applyBorder="1"/>
    <xf numFmtId="3" fontId="6" fillId="48" borderId="0" xfId="0" applyNumberFormat="1" applyFont="1" applyFill="1" applyAlignment="1">
      <alignment horizontal="right"/>
    </xf>
    <xf numFmtId="168" fontId="6" fillId="48" borderId="0" xfId="0" applyNumberFormat="1" applyFont="1" applyFill="1" applyAlignment="1">
      <alignment horizontal="right"/>
    </xf>
    <xf numFmtId="0" fontId="5" fillId="49" borderId="0" xfId="0" applyFont="1" applyFill="1" applyAlignment="1">
      <alignment horizontal="center"/>
    </xf>
    <xf numFmtId="0" fontId="50" fillId="42" borderId="0" xfId="0" applyFont="1" applyFill="1" applyAlignment="1">
      <alignment horizontal="center"/>
    </xf>
    <xf numFmtId="0" fontId="5" fillId="47" borderId="0" xfId="0" applyFont="1" applyFill="1" applyBorder="1" applyAlignment="1">
      <alignment horizontal="center"/>
    </xf>
    <xf numFmtId="0" fontId="6" fillId="47" borderId="0" xfId="0" applyFont="1" applyFill="1" applyBorder="1" applyAlignment="1">
      <alignment horizontal="center"/>
    </xf>
    <xf numFmtId="0" fontId="4" fillId="47" borderId="0" xfId="4" applyFont="1" applyFill="1" applyBorder="1" applyAlignment="1">
      <alignment horizontal="center"/>
    </xf>
    <xf numFmtId="0" fontId="5" fillId="48" borderId="0" xfId="0" applyFont="1" applyFill="1" applyAlignment="1">
      <alignment horizontal="center"/>
    </xf>
    <xf numFmtId="0" fontId="5" fillId="42" borderId="0" xfId="0" applyFont="1" applyFill="1" applyAlignment="1">
      <alignment horizontal="center"/>
    </xf>
    <xf numFmtId="0" fontId="5" fillId="41" borderId="0" xfId="0" applyFont="1" applyFill="1" applyAlignment="1">
      <alignment horizontal="center"/>
    </xf>
    <xf numFmtId="0" fontId="50" fillId="41" borderId="0" xfId="0" applyFont="1" applyFill="1" applyAlignment="1">
      <alignment horizontal="center"/>
    </xf>
    <xf numFmtId="0" fontId="6" fillId="41" borderId="0" xfId="0" applyFont="1" applyFill="1" applyAlignment="1">
      <alignment horizontal="center"/>
    </xf>
    <xf numFmtId="0" fontId="6" fillId="42" borderId="0" xfId="0" applyFont="1" applyFill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4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47" xfId="0" applyBorder="1" applyAlignment="1" applyProtection="1">
      <alignment horizontal="center" vertical="center"/>
      <protection locked="0"/>
    </xf>
    <xf numFmtId="0" fontId="38" fillId="38" borderId="33" xfId="0" applyFont="1" applyFill="1" applyBorder="1" applyAlignment="1">
      <alignment horizontal="center" vertical="center"/>
    </xf>
    <xf numFmtId="0" fontId="38" fillId="38" borderId="34" xfId="0" applyFont="1" applyFill="1" applyBorder="1" applyAlignment="1">
      <alignment horizontal="center" vertical="center"/>
    </xf>
    <xf numFmtId="0" fontId="38" fillId="38" borderId="23" xfId="0" applyFont="1" applyFill="1" applyBorder="1" applyAlignment="1">
      <alignment horizontal="center" vertical="center"/>
    </xf>
    <xf numFmtId="0" fontId="38" fillId="38" borderId="24" xfId="0" applyFont="1" applyFill="1" applyBorder="1" applyAlignment="1">
      <alignment horizontal="center" vertical="center"/>
    </xf>
    <xf numFmtId="0" fontId="38" fillId="38" borderId="14" xfId="0" applyFont="1" applyFill="1" applyBorder="1" applyAlignment="1">
      <alignment horizontal="center" vertical="center"/>
    </xf>
    <xf numFmtId="0" fontId="38" fillId="38" borderId="15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21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 vertical="center" wrapText="1"/>
    </xf>
    <xf numFmtId="0" fontId="38" fillId="38" borderId="20" xfId="0" applyFont="1" applyFill="1" applyBorder="1" applyAlignment="1">
      <alignment horizontal="center" vertical="center" wrapText="1"/>
    </xf>
    <xf numFmtId="0" fontId="4" fillId="38" borderId="11" xfId="0" applyFont="1" applyFill="1" applyBorder="1" applyAlignment="1">
      <alignment horizontal="center" vertical="center"/>
    </xf>
    <xf numFmtId="0" fontId="4" fillId="38" borderId="13" xfId="0" applyFont="1" applyFill="1" applyBorder="1" applyAlignment="1">
      <alignment horizontal="center" vertical="center"/>
    </xf>
    <xf numFmtId="0" fontId="34" fillId="38" borderId="11" xfId="0" applyFont="1" applyFill="1" applyBorder="1" applyAlignment="1">
      <alignment horizontal="center" vertical="center"/>
    </xf>
    <xf numFmtId="0" fontId="34" fillId="38" borderId="12" xfId="0" applyFont="1" applyFill="1" applyBorder="1" applyAlignment="1">
      <alignment horizontal="center" vertical="center"/>
    </xf>
    <xf numFmtId="0" fontId="34" fillId="38" borderId="13" xfId="0" applyFont="1" applyFill="1" applyBorder="1" applyAlignment="1">
      <alignment horizontal="center" vertical="center"/>
    </xf>
    <xf numFmtId="0" fontId="38" fillId="0" borderId="16" xfId="0" applyFont="1" applyBorder="1" applyAlignment="1">
      <alignment horizontal="center" vertical="center"/>
    </xf>
    <xf numFmtId="0" fontId="38" fillId="38" borderId="17" xfId="0" applyFont="1" applyFill="1" applyBorder="1" applyAlignment="1">
      <alignment horizontal="center" vertical="center"/>
    </xf>
    <xf numFmtId="0" fontId="38" fillId="38" borderId="20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 vertical="center"/>
    </xf>
    <xf numFmtId="0" fontId="38" fillId="38" borderId="22" xfId="0" applyFont="1" applyFill="1" applyBorder="1" applyAlignment="1">
      <alignment horizontal="center" vertical="center"/>
    </xf>
  </cellXfs>
  <cellStyles count="89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Calculation 2" xfId="33"/>
    <cellStyle name="Check Cell 2" xfId="34"/>
    <cellStyle name="Comma 2" xfId="35"/>
    <cellStyle name="Comma 3" xfId="79"/>
    <cellStyle name="Dezimal [0]_CAP07_99" xfId="81"/>
    <cellStyle name="Dezimal_CAP07_99" xfId="82"/>
    <cellStyle name="Explanatory Text 2" xfId="36"/>
    <cellStyle name="Fixed" xfId="83"/>
    <cellStyle name="Good 2" xfId="37"/>
    <cellStyle name="Hyperlink 2" xfId="6"/>
    <cellStyle name="Hyperlink 3" xfId="80"/>
    <cellStyle name="Input 2" xfId="38"/>
    <cellStyle name="Komma" xfId="2" builtinId="3"/>
    <cellStyle name="Linked Cell 2" xfId="39"/>
    <cellStyle name="Neutral 2" xfId="40"/>
    <cellStyle name="Normal 10" xfId="41"/>
    <cellStyle name="Normal 10 2" xfId="42"/>
    <cellStyle name="Normal 11" xfId="43"/>
    <cellStyle name="Normal 12" xfId="4"/>
    <cellStyle name="Normal 13" xfId="78"/>
    <cellStyle name="Normal 2" xfId="1"/>
    <cellStyle name="Normal 2 2" xfId="44"/>
    <cellStyle name="Normal 3" xfId="5"/>
    <cellStyle name="Normal 3 2" xfId="45"/>
    <cellStyle name="Normal 4" xfId="46"/>
    <cellStyle name="Normal 4 2" xfId="47"/>
    <cellStyle name="Normal 5" xfId="48"/>
    <cellStyle name="Normal 5 2" xfId="49"/>
    <cellStyle name="Normal 6" xfId="50"/>
    <cellStyle name="Normal 6 2" xfId="51"/>
    <cellStyle name="Normal 7" xfId="52"/>
    <cellStyle name="Normal 7 2" xfId="53"/>
    <cellStyle name="Normal 8" xfId="54"/>
    <cellStyle name="Normal 8 2" xfId="55"/>
    <cellStyle name="Normal 9" xfId="56"/>
    <cellStyle name="Normal 9 2" xfId="57"/>
    <cellStyle name="Normal_EU Subsidies" xfId="77"/>
    <cellStyle name="Normal_Stocks" xfId="7"/>
    <cellStyle name="Note 2" xfId="58"/>
    <cellStyle name="Note 2 2" xfId="59"/>
    <cellStyle name="Note 3" xfId="60"/>
    <cellStyle name="Note 3 2" xfId="61"/>
    <cellStyle name="Note 4" xfId="62"/>
    <cellStyle name="Note 4 2" xfId="63"/>
    <cellStyle name="Note 5" xfId="64"/>
    <cellStyle name="Note 5 2" xfId="65"/>
    <cellStyle name="Note 6" xfId="66"/>
    <cellStyle name="Note 6 2" xfId="67"/>
    <cellStyle name="Note 7" xfId="68"/>
    <cellStyle name="Note 7 2" xfId="69"/>
    <cellStyle name="Note 8" xfId="70"/>
    <cellStyle name="Note 8 2" xfId="71"/>
    <cellStyle name="Output 2" xfId="72"/>
    <cellStyle name="Percent 2" xfId="73"/>
    <cellStyle name="Percent 3" xfId="74"/>
    <cellStyle name="Procent" xfId="3" builtinId="5"/>
    <cellStyle name="Rechnung" xfId="84"/>
    <cellStyle name="Standaard" xfId="0" builtinId="0"/>
    <cellStyle name="Standard fett" xfId="85"/>
    <cellStyle name="Standard_CAP07_99" xfId="86"/>
    <cellStyle name="Total 2" xfId="75"/>
    <cellStyle name="Währung [0]_CAP07_99" xfId="87"/>
    <cellStyle name="Währung_CAP07_99" xfId="88"/>
    <cellStyle name="Warning Text 2" xfId="76"/>
  </cellStyles>
  <dxfs count="35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3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EU Butter</c:v>
          </c:tx>
          <c:marker>
            <c:symbol val="none"/>
          </c:marker>
          <c:cat>
            <c:numRef>
              <c:f>'Main dataset'!$A$5:$A$101</c:f>
              <c:numCache>
                <c:formatCode>mmm\-yy</c:formatCode>
                <c:ptCount val="97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</c:numCache>
            </c:numRef>
          </c:cat>
          <c:val>
            <c:numRef>
              <c:f>'Main dataset'!$D$5:$D$85</c:f>
              <c:numCache>
                <c:formatCode>General</c:formatCode>
                <c:ptCount val="81"/>
                <c:pt idx="0">
                  <c:v>2527</c:v>
                </c:pt>
                <c:pt idx="1">
                  <c:v>2490</c:v>
                </c:pt>
                <c:pt idx="2">
                  <c:v>2548</c:v>
                </c:pt>
                <c:pt idx="3">
                  <c:v>2662</c:v>
                </c:pt>
                <c:pt idx="4">
                  <c:v>2798</c:v>
                </c:pt>
                <c:pt idx="5">
                  <c:v>3015</c:v>
                </c:pt>
                <c:pt idx="6">
                  <c:v>3426</c:v>
                </c:pt>
                <c:pt idx="7">
                  <c:v>3880</c:v>
                </c:pt>
                <c:pt idx="8">
                  <c:v>4080</c:v>
                </c:pt>
                <c:pt idx="9">
                  <c:v>4168</c:v>
                </c:pt>
                <c:pt idx="10">
                  <c:v>3965</c:v>
                </c:pt>
                <c:pt idx="11">
                  <c:v>3430</c:v>
                </c:pt>
                <c:pt idx="12">
                  <c:v>2945</c:v>
                </c:pt>
                <c:pt idx="13">
                  <c:v>2943</c:v>
                </c:pt>
                <c:pt idx="14">
                  <c:v>2844</c:v>
                </c:pt>
                <c:pt idx="15">
                  <c:v>2733</c:v>
                </c:pt>
                <c:pt idx="16">
                  <c:v>2705</c:v>
                </c:pt>
                <c:pt idx="17">
                  <c:v>2774</c:v>
                </c:pt>
                <c:pt idx="18">
                  <c:v>2900</c:v>
                </c:pt>
                <c:pt idx="19">
                  <c:v>2808</c:v>
                </c:pt>
                <c:pt idx="20">
                  <c:v>2653</c:v>
                </c:pt>
                <c:pt idx="21">
                  <c:v>2483</c:v>
                </c:pt>
                <c:pt idx="22">
                  <c:v>2316</c:v>
                </c:pt>
                <c:pt idx="23">
                  <c:v>2260</c:v>
                </c:pt>
                <c:pt idx="24">
                  <c:v>2213</c:v>
                </c:pt>
                <c:pt idx="25">
                  <c:v>2143</c:v>
                </c:pt>
                <c:pt idx="26">
                  <c:v>2144</c:v>
                </c:pt>
                <c:pt idx="27">
                  <c:v>2178</c:v>
                </c:pt>
                <c:pt idx="28">
                  <c:v>2184</c:v>
                </c:pt>
                <c:pt idx="29">
                  <c:v>2203</c:v>
                </c:pt>
                <c:pt idx="30">
                  <c:v>2243</c:v>
                </c:pt>
                <c:pt idx="31">
                  <c:v>2306</c:v>
                </c:pt>
                <c:pt idx="32">
                  <c:v>2408</c:v>
                </c:pt>
                <c:pt idx="33">
                  <c:v>2645</c:v>
                </c:pt>
                <c:pt idx="34">
                  <c:v>2898</c:v>
                </c:pt>
                <c:pt idx="35">
                  <c:v>3040</c:v>
                </c:pt>
                <c:pt idx="36">
                  <c:v>2936</c:v>
                </c:pt>
                <c:pt idx="37">
                  <c:v>2830</c:v>
                </c:pt>
                <c:pt idx="38">
                  <c:v>2798</c:v>
                </c:pt>
                <c:pt idx="39">
                  <c:v>2903</c:v>
                </c:pt>
                <c:pt idx="40">
                  <c:v>3256</c:v>
                </c:pt>
                <c:pt idx="41">
                  <c:v>3478</c:v>
                </c:pt>
                <c:pt idx="42">
                  <c:v>3633</c:v>
                </c:pt>
                <c:pt idx="43">
                  <c:v>3636</c:v>
                </c:pt>
                <c:pt idx="44">
                  <c:v>3578</c:v>
                </c:pt>
                <c:pt idx="45">
                  <c:v>3606</c:v>
                </c:pt>
                <c:pt idx="46">
                  <c:v>3570</c:v>
                </c:pt>
                <c:pt idx="47">
                  <c:v>3538</c:v>
                </c:pt>
                <c:pt idx="48">
                  <c:v>3518</c:v>
                </c:pt>
                <c:pt idx="49">
                  <c:v>3708</c:v>
                </c:pt>
                <c:pt idx="50">
                  <c:v>3833</c:v>
                </c:pt>
                <c:pt idx="51">
                  <c:v>3785</c:v>
                </c:pt>
                <c:pt idx="52">
                  <c:v>3804</c:v>
                </c:pt>
                <c:pt idx="53">
                  <c:v>3913</c:v>
                </c:pt>
                <c:pt idx="54">
                  <c:v>3950</c:v>
                </c:pt>
                <c:pt idx="55">
                  <c:v>3903</c:v>
                </c:pt>
                <c:pt idx="56">
                  <c:v>3905</c:v>
                </c:pt>
                <c:pt idx="57">
                  <c:v>3880</c:v>
                </c:pt>
                <c:pt idx="58">
                  <c:v>3790</c:v>
                </c:pt>
                <c:pt idx="59">
                  <c:v>3590</c:v>
                </c:pt>
                <c:pt idx="60">
                  <c:v>3500</c:v>
                </c:pt>
                <c:pt idx="61">
                  <c:v>3365</c:v>
                </c:pt>
                <c:pt idx="62">
                  <c:v>3173</c:v>
                </c:pt>
                <c:pt idx="63">
                  <c:v>2858</c:v>
                </c:pt>
                <c:pt idx="64">
                  <c:v>2605</c:v>
                </c:pt>
                <c:pt idx="65">
                  <c:v>2702</c:v>
                </c:pt>
                <c:pt idx="66">
                  <c:v>2749</c:v>
                </c:pt>
                <c:pt idx="67">
                  <c:v>2878</c:v>
                </c:pt>
                <c:pt idx="68">
                  <c:v>3114</c:v>
                </c:pt>
                <c:pt idx="69">
                  <c:v>3180</c:v>
                </c:pt>
                <c:pt idx="70">
                  <c:v>3268</c:v>
                </c:pt>
                <c:pt idx="71">
                  <c:v>3376</c:v>
                </c:pt>
                <c:pt idx="72">
                  <c:v>3336</c:v>
                </c:pt>
                <c:pt idx="73">
                  <c:v>3310</c:v>
                </c:pt>
                <c:pt idx="74">
                  <c:v>3361</c:v>
                </c:pt>
                <c:pt idx="75">
                  <c:v>3711</c:v>
                </c:pt>
                <c:pt idx="76">
                  <c:v>3950</c:v>
                </c:pt>
                <c:pt idx="77">
                  <c:v>3996</c:v>
                </c:pt>
                <c:pt idx="78">
                  <c:v>4055</c:v>
                </c:pt>
                <c:pt idx="79">
                  <c:v>4098</c:v>
                </c:pt>
                <c:pt idx="80">
                  <c:v>4191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43488"/>
        <c:axId val="76545024"/>
      </c:lineChart>
      <c:lineChart>
        <c:grouping val="standard"/>
        <c:varyColors val="0"/>
        <c:ser>
          <c:idx val="1"/>
          <c:order val="1"/>
          <c:tx>
            <c:v>Sunflower oil</c:v>
          </c:tx>
          <c:marker>
            <c:symbol val="none"/>
          </c:marker>
          <c:cat>
            <c:numRef>
              <c:f>'Main dataset'!$A$5:$A$101</c:f>
              <c:numCache>
                <c:formatCode>mmm\-yy</c:formatCode>
                <c:ptCount val="97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</c:numCache>
            </c:numRef>
          </c:cat>
          <c:val>
            <c:numRef>
              <c:f>'Main dataset'!$DB$5:$DB$85</c:f>
              <c:numCache>
                <c:formatCode>0</c:formatCode>
                <c:ptCount val="81"/>
                <c:pt idx="0">
                  <c:v>553.22016999999994</c:v>
                </c:pt>
                <c:pt idx="1">
                  <c:v>542.73950000000002</c:v>
                </c:pt>
                <c:pt idx="2">
                  <c:v>538.68575999999996</c:v>
                </c:pt>
                <c:pt idx="3">
                  <c:v>559.39459999999997</c:v>
                </c:pt>
                <c:pt idx="4">
                  <c:v>614.61590999999999</c:v>
                </c:pt>
                <c:pt idx="5">
                  <c:v>682.70396000000005</c:v>
                </c:pt>
                <c:pt idx="6">
                  <c:v>729.02025000000003</c:v>
                </c:pt>
                <c:pt idx="7">
                  <c:v>817.36408000000006</c:v>
                </c:pt>
                <c:pt idx="8">
                  <c:v>921.41717999999992</c:v>
                </c:pt>
                <c:pt idx="9">
                  <c:v>954.68758000000003</c:v>
                </c:pt>
                <c:pt idx="10">
                  <c:v>955.3418999999999</c:v>
                </c:pt>
                <c:pt idx="11">
                  <c:v>1009.17362</c:v>
                </c:pt>
                <c:pt idx="12">
                  <c:v>1162.68397</c:v>
                </c:pt>
                <c:pt idx="13">
                  <c:v>1249.3062600000001</c:v>
                </c:pt>
                <c:pt idx="14">
                  <c:v>1203.3862199999999</c:v>
                </c:pt>
                <c:pt idx="15">
                  <c:v>1166.211</c:v>
                </c:pt>
                <c:pt idx="16">
                  <c:v>1261.0362600000001</c:v>
                </c:pt>
                <c:pt idx="17">
                  <c:v>1313.48305</c:v>
                </c:pt>
                <c:pt idx="18">
                  <c:v>1072.27116</c:v>
                </c:pt>
                <c:pt idx="19">
                  <c:v>880.10275000000001</c:v>
                </c:pt>
                <c:pt idx="20">
                  <c:v>817.20240000000001</c:v>
                </c:pt>
                <c:pt idx="21">
                  <c:v>711.92049999999995</c:v>
                </c:pt>
                <c:pt idx="22">
                  <c:v>657.14499999999998</c:v>
                </c:pt>
                <c:pt idx="23">
                  <c:v>564.71876999999995</c:v>
                </c:pt>
                <c:pt idx="24">
                  <c:v>612.17809999999997</c:v>
                </c:pt>
                <c:pt idx="25">
                  <c:v>628.30250000000001</c:v>
                </c:pt>
                <c:pt idx="26">
                  <c:v>581.32300999999995</c:v>
                </c:pt>
                <c:pt idx="27">
                  <c:v>638.47977000000003</c:v>
                </c:pt>
                <c:pt idx="28">
                  <c:v>690.52462000000003</c:v>
                </c:pt>
                <c:pt idx="29">
                  <c:v>647.32590000000005</c:v>
                </c:pt>
                <c:pt idx="30">
                  <c:v>571.45907999999997</c:v>
                </c:pt>
                <c:pt idx="31">
                  <c:v>575.31200000000001</c:v>
                </c:pt>
                <c:pt idx="32">
                  <c:v>556.16323</c:v>
                </c:pt>
                <c:pt idx="33">
                  <c:v>571.41377999999997</c:v>
                </c:pt>
                <c:pt idx="34">
                  <c:v>618.35019</c:v>
                </c:pt>
                <c:pt idx="35">
                  <c:v>675.42971999999997</c:v>
                </c:pt>
                <c:pt idx="36">
                  <c:v>677.93880000000001</c:v>
                </c:pt>
                <c:pt idx="37">
                  <c:v>693.00696000000005</c:v>
                </c:pt>
                <c:pt idx="38">
                  <c:v>698.95747999999992</c:v>
                </c:pt>
                <c:pt idx="39">
                  <c:v>687.46523999999999</c:v>
                </c:pt>
                <c:pt idx="40">
                  <c:v>721.5390000000001</c:v>
                </c:pt>
                <c:pt idx="41">
                  <c:v>728.00209999999993</c:v>
                </c:pt>
                <c:pt idx="42">
                  <c:v>734.76729</c:v>
                </c:pt>
                <c:pt idx="43">
                  <c:v>832.02780000000007</c:v>
                </c:pt>
                <c:pt idx="44">
                  <c:v>855.40718000000004</c:v>
                </c:pt>
                <c:pt idx="45">
                  <c:v>924.27456000000006</c:v>
                </c:pt>
                <c:pt idx="46">
                  <c:v>1052.59286</c:v>
                </c:pt>
                <c:pt idx="47">
                  <c:v>1100.4453599999999</c:v>
                </c:pt>
                <c:pt idx="48">
                  <c:v>1117.7168799999999</c:v>
                </c:pt>
                <c:pt idx="49">
                  <c:v>1067.05872</c:v>
                </c:pt>
                <c:pt idx="50">
                  <c:v>992.16270000000009</c:v>
                </c:pt>
                <c:pt idx="51">
                  <c:v>973.45425</c:v>
                </c:pt>
                <c:pt idx="52">
                  <c:v>984.24305000000004</c:v>
                </c:pt>
                <c:pt idx="53">
                  <c:v>1015.9647899999999</c:v>
                </c:pt>
                <c:pt idx="54">
                  <c:v>1001.79597</c:v>
                </c:pt>
                <c:pt idx="55">
                  <c:v>925.26401999999996</c:v>
                </c:pt>
                <c:pt idx="56">
                  <c:v>941.38530000000003</c:v>
                </c:pt>
                <c:pt idx="57">
                  <c:v>884.97816000000012</c:v>
                </c:pt>
                <c:pt idx="58">
                  <c:v>918.70272</c:v>
                </c:pt>
                <c:pt idx="59">
                  <c:v>902.75779999999997</c:v>
                </c:pt>
                <c:pt idx="60">
                  <c:v>937.08184000000006</c:v>
                </c:pt>
                <c:pt idx="61">
                  <c:v>944.85600999999997</c:v>
                </c:pt>
                <c:pt idx="62">
                  <c:v>958.29870000000005</c:v>
                </c:pt>
                <c:pt idx="63">
                  <c:v>1005.45884</c:v>
                </c:pt>
                <c:pt idx="64">
                  <c:v>993.35249999999996</c:v>
                </c:pt>
                <c:pt idx="65">
                  <c:v>951.07296000000008</c:v>
                </c:pt>
                <c:pt idx="66">
                  <c:v>1022.20048</c:v>
                </c:pt>
                <c:pt idx="67">
                  <c:v>1049.828</c:v>
                </c:pt>
                <c:pt idx="68">
                  <c:v>1035.71765</c:v>
                </c:pt>
                <c:pt idx="69">
                  <c:v>960.0444</c:v>
                </c:pt>
                <c:pt idx="70">
                  <c:v>964.38994000000002</c:v>
                </c:pt>
                <c:pt idx="71">
                  <c:v>968.37390000000005</c:v>
                </c:pt>
                <c:pt idx="72">
                  <c:v>955.76004000000012</c:v>
                </c:pt>
                <c:pt idx="73">
                  <c:v>952.87124999999992</c:v>
                </c:pt>
                <c:pt idx="74">
                  <c:v>941.06133</c:v>
                </c:pt>
                <c:pt idx="75">
                  <c:v>922.99252000000001</c:v>
                </c:pt>
                <c:pt idx="76">
                  <c:v>945.15809999999999</c:v>
                </c:pt>
                <c:pt idx="77">
                  <c:v>932.19936000000007</c:v>
                </c:pt>
                <c:pt idx="78">
                  <c:v>901.20533999999998</c:v>
                </c:pt>
                <c:pt idx="79">
                  <c:v>720.06515000000002</c:v>
                </c:pt>
                <c:pt idx="80">
                  <c:v>721.03823999999997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'Main dataset'!$DC$4</c:f>
              <c:strCache>
                <c:ptCount val="1"/>
                <c:pt idx="0">
                  <c:v>Rapeseed oil</c:v>
                </c:pt>
              </c:strCache>
            </c:strRef>
          </c:tx>
          <c:marker>
            <c:symbol val="none"/>
          </c:marker>
          <c:cat>
            <c:numRef>
              <c:f>'Main dataset'!$A$5:$A$101</c:f>
              <c:numCache>
                <c:formatCode>mmm\-yy</c:formatCode>
                <c:ptCount val="97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</c:numCache>
            </c:numRef>
          </c:cat>
          <c:val>
            <c:numRef>
              <c:f>'Main dataset'!$DC$5:$DC$85</c:f>
              <c:numCache>
                <c:formatCode>0</c:formatCode>
                <c:ptCount val="81"/>
                <c:pt idx="0">
                  <c:v>629.39373999999998</c:v>
                </c:pt>
                <c:pt idx="1">
                  <c:v>597.85550000000001</c:v>
                </c:pt>
                <c:pt idx="2">
                  <c:v>577.97280000000001</c:v>
                </c:pt>
                <c:pt idx="3">
                  <c:v>591.99508000000003</c:v>
                </c:pt>
                <c:pt idx="4">
                  <c:v>610.17825000000005</c:v>
                </c:pt>
                <c:pt idx="5">
                  <c:v>640.96659999999997</c:v>
                </c:pt>
                <c:pt idx="6">
                  <c:v>672.09974999999997</c:v>
                </c:pt>
                <c:pt idx="7">
                  <c:v>700.70260000000007</c:v>
                </c:pt>
                <c:pt idx="8">
                  <c:v>757.16141999999991</c:v>
                </c:pt>
                <c:pt idx="9">
                  <c:v>840.09694999999999</c:v>
                </c:pt>
                <c:pt idx="10">
                  <c:v>868.05869999999993</c:v>
                </c:pt>
                <c:pt idx="11">
                  <c:v>952.15428000000009</c:v>
                </c:pt>
                <c:pt idx="12">
                  <c:v>971.51123999999993</c:v>
                </c:pt>
                <c:pt idx="13">
                  <c:v>974.17356000000007</c:v>
                </c:pt>
                <c:pt idx="14">
                  <c:v>981.18285999999989</c:v>
                </c:pt>
                <c:pt idx="15">
                  <c:v>932.08049999999992</c:v>
                </c:pt>
                <c:pt idx="16">
                  <c:v>970.52230000000009</c:v>
                </c:pt>
                <c:pt idx="17">
                  <c:v>1012.89133</c:v>
                </c:pt>
                <c:pt idx="18">
                  <c:v>975.94420000000002</c:v>
                </c:pt>
                <c:pt idx="19">
                  <c:v>904.12374999999997</c:v>
                </c:pt>
                <c:pt idx="20">
                  <c:v>860.28620000000001</c:v>
                </c:pt>
                <c:pt idx="21">
                  <c:v>789.10766999999998</c:v>
                </c:pt>
                <c:pt idx="22">
                  <c:v>779.91700000000003</c:v>
                </c:pt>
                <c:pt idx="23">
                  <c:v>622.00907999999993</c:v>
                </c:pt>
                <c:pt idx="24">
                  <c:v>612.17809999999997</c:v>
                </c:pt>
                <c:pt idx="25">
                  <c:v>593.17999999999995</c:v>
                </c:pt>
                <c:pt idx="26">
                  <c:v>544.46236999999996</c:v>
                </c:pt>
                <c:pt idx="27">
                  <c:v>611.21373000000006</c:v>
                </c:pt>
                <c:pt idx="28">
                  <c:v>684.65406000000007</c:v>
                </c:pt>
                <c:pt idx="29">
                  <c:v>656.60400000000004</c:v>
                </c:pt>
                <c:pt idx="30">
                  <c:v>601.31142</c:v>
                </c:pt>
                <c:pt idx="31">
                  <c:v>622.31920000000002</c:v>
                </c:pt>
                <c:pt idx="32">
                  <c:v>589.16179</c:v>
                </c:pt>
                <c:pt idx="33">
                  <c:v>605.18527999999992</c:v>
                </c:pt>
                <c:pt idx="34">
                  <c:v>623.04992000000004</c:v>
                </c:pt>
                <c:pt idx="35">
                  <c:v>646.65887999999995</c:v>
                </c:pt>
                <c:pt idx="36">
                  <c:v>641.52060000000006</c:v>
                </c:pt>
                <c:pt idx="37">
                  <c:v>652.80086000000006</c:v>
                </c:pt>
                <c:pt idx="38">
                  <c:v>660.65843999999993</c:v>
                </c:pt>
                <c:pt idx="39">
                  <c:v>676.30508999999995</c:v>
                </c:pt>
                <c:pt idx="40">
                  <c:v>685.06560000000002</c:v>
                </c:pt>
                <c:pt idx="41">
                  <c:v>720.63199999999995</c:v>
                </c:pt>
                <c:pt idx="42">
                  <c:v>741.82482000000005</c:v>
                </c:pt>
                <c:pt idx="43">
                  <c:v>784.77110000000005</c:v>
                </c:pt>
                <c:pt idx="44">
                  <c:v>796.28119000000004</c:v>
                </c:pt>
                <c:pt idx="45">
                  <c:v>832.13504</c:v>
                </c:pt>
                <c:pt idx="46">
                  <c:v>912.34454000000005</c:v>
                </c:pt>
                <c:pt idx="47">
                  <c:v>1056.54864</c:v>
                </c:pt>
                <c:pt idx="48">
                  <c:v>1084.00558</c:v>
                </c:pt>
                <c:pt idx="49">
                  <c:v>1027.4837400000001</c:v>
                </c:pt>
                <c:pt idx="50">
                  <c:v>1010.0202</c:v>
                </c:pt>
                <c:pt idx="51">
                  <c:v>1004.6324999999999</c:v>
                </c:pt>
                <c:pt idx="52">
                  <c:v>984.94060000000002</c:v>
                </c:pt>
                <c:pt idx="53">
                  <c:v>980.49989999999991</c:v>
                </c:pt>
                <c:pt idx="54">
                  <c:v>972.43418999999994</c:v>
                </c:pt>
                <c:pt idx="55">
                  <c:v>950.36537999999996</c:v>
                </c:pt>
                <c:pt idx="56">
                  <c:v>952.98050000000001</c:v>
                </c:pt>
                <c:pt idx="57">
                  <c:v>930.97950000000003</c:v>
                </c:pt>
                <c:pt idx="58">
                  <c:v>949.62059999999997</c:v>
                </c:pt>
                <c:pt idx="59">
                  <c:v>949.79223999999999</c:v>
                </c:pt>
                <c:pt idx="60">
                  <c:v>975.09261000000004</c:v>
                </c:pt>
                <c:pt idx="61">
                  <c:v>979.65454999999997</c:v>
                </c:pt>
                <c:pt idx="62">
                  <c:v>977.97940000000006</c:v>
                </c:pt>
                <c:pt idx="63">
                  <c:v>991.03005000000007</c:v>
                </c:pt>
                <c:pt idx="64">
                  <c:v>962.18849999999998</c:v>
                </c:pt>
                <c:pt idx="65">
                  <c:v>945.48779999999999</c:v>
                </c:pt>
                <c:pt idx="66">
                  <c:v>984.82271999999989</c:v>
                </c:pt>
                <c:pt idx="67">
                  <c:v>994.91391999999996</c:v>
                </c:pt>
                <c:pt idx="68">
                  <c:v>989.02864999999997</c:v>
                </c:pt>
                <c:pt idx="69">
                  <c:v>938.45303999999999</c:v>
                </c:pt>
                <c:pt idx="70">
                  <c:v>926.18855999999994</c:v>
                </c:pt>
                <c:pt idx="71">
                  <c:v>908.08900000000006</c:v>
                </c:pt>
                <c:pt idx="72">
                  <c:v>914.33624000000009</c:v>
                </c:pt>
                <c:pt idx="73">
                  <c:v>915.50374999999997</c:v>
                </c:pt>
                <c:pt idx="74">
                  <c:v>895.58825999999999</c:v>
                </c:pt>
                <c:pt idx="75">
                  <c:v>873.03872000000001</c:v>
                </c:pt>
                <c:pt idx="76">
                  <c:v>859.65480000000002</c:v>
                </c:pt>
                <c:pt idx="77">
                  <c:v>818.33136000000002</c:v>
                </c:pt>
                <c:pt idx="78">
                  <c:v>774.21036000000004</c:v>
                </c:pt>
                <c:pt idx="79">
                  <c:v>748.59744999999998</c:v>
                </c:pt>
                <c:pt idx="80">
                  <c:v>745.02287999999999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'Main dataset'!$DD$4</c:f>
              <c:strCache>
                <c:ptCount val="1"/>
                <c:pt idx="0">
                  <c:v>Palm oil</c:v>
                </c:pt>
              </c:strCache>
            </c:strRef>
          </c:tx>
          <c:marker>
            <c:symbol val="none"/>
          </c:marker>
          <c:cat>
            <c:numRef>
              <c:f>'Main dataset'!$A$5:$A$101</c:f>
              <c:numCache>
                <c:formatCode>mmm\-yy</c:formatCode>
                <c:ptCount val="97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</c:numCache>
            </c:numRef>
          </c:cat>
          <c:val>
            <c:numRef>
              <c:f>'Main dataset'!$DD$5:$DD$85</c:f>
              <c:numCache>
                <c:formatCode>0</c:formatCode>
                <c:ptCount val="81"/>
                <c:pt idx="0">
                  <c:v>460.88856999999996</c:v>
                </c:pt>
                <c:pt idx="1">
                  <c:v>463.1275</c:v>
                </c:pt>
                <c:pt idx="2">
                  <c:v>469.93343999999996</c:v>
                </c:pt>
                <c:pt idx="3">
                  <c:v>526.05320000000006</c:v>
                </c:pt>
                <c:pt idx="4">
                  <c:v>570.97892000000002</c:v>
                </c:pt>
                <c:pt idx="5">
                  <c:v>599.97455000000002</c:v>
                </c:pt>
                <c:pt idx="6">
                  <c:v>591.82725000000005</c:v>
                </c:pt>
                <c:pt idx="7">
                  <c:v>602.38412000000005</c:v>
                </c:pt>
                <c:pt idx="8">
                  <c:v>601.55070000000001</c:v>
                </c:pt>
                <c:pt idx="9">
                  <c:v>619.35181</c:v>
                </c:pt>
                <c:pt idx="10">
                  <c:v>649.16879999999992</c:v>
                </c:pt>
                <c:pt idx="11">
                  <c:v>652.63100000000009</c:v>
                </c:pt>
                <c:pt idx="12">
                  <c:v>720.46947</c:v>
                </c:pt>
                <c:pt idx="13">
                  <c:v>788.03440000000012</c:v>
                </c:pt>
                <c:pt idx="14">
                  <c:v>806.77905999999996</c:v>
                </c:pt>
                <c:pt idx="15">
                  <c:v>744.90299999999991</c:v>
                </c:pt>
                <c:pt idx="16">
                  <c:v>776.41784000000007</c:v>
                </c:pt>
                <c:pt idx="17">
                  <c:v>779.09777000000008</c:v>
                </c:pt>
                <c:pt idx="18">
                  <c:v>714.84744000000001</c:v>
                </c:pt>
                <c:pt idx="19">
                  <c:v>590.51625000000001</c:v>
                </c:pt>
                <c:pt idx="20">
                  <c:v>535.76789999999994</c:v>
                </c:pt>
                <c:pt idx="21">
                  <c:v>408.41755000000001</c:v>
                </c:pt>
                <c:pt idx="22">
                  <c:v>384.05600000000004</c:v>
                </c:pt>
                <c:pt idx="23">
                  <c:v>374.24708999999996</c:v>
                </c:pt>
                <c:pt idx="24">
                  <c:v>421.10659999999996</c:v>
                </c:pt>
                <c:pt idx="25">
                  <c:v>446.44599999999997</c:v>
                </c:pt>
                <c:pt idx="26">
                  <c:v>459.22214000000002</c:v>
                </c:pt>
                <c:pt idx="27">
                  <c:v>531.68777999999998</c:v>
                </c:pt>
                <c:pt idx="28">
                  <c:v>587.78982000000008</c:v>
                </c:pt>
                <c:pt idx="29">
                  <c:v>518.14620000000002</c:v>
                </c:pt>
                <c:pt idx="30">
                  <c:v>454.89280000000002</c:v>
                </c:pt>
                <c:pt idx="31">
                  <c:v>507.2568</c:v>
                </c:pt>
                <c:pt idx="32">
                  <c:v>463.35478000000001</c:v>
                </c:pt>
                <c:pt idx="33">
                  <c:v>459.29239999999999</c:v>
                </c:pt>
                <c:pt idx="34">
                  <c:v>486.75775000000004</c:v>
                </c:pt>
                <c:pt idx="35">
                  <c:v>542.53584000000001</c:v>
                </c:pt>
                <c:pt idx="36">
                  <c:v>555.37755000000004</c:v>
                </c:pt>
                <c:pt idx="37">
                  <c:v>583.35396000000003</c:v>
                </c:pt>
                <c:pt idx="38">
                  <c:v>612.78463999999997</c:v>
                </c:pt>
                <c:pt idx="39">
                  <c:v>617.52829999999994</c:v>
                </c:pt>
                <c:pt idx="40">
                  <c:v>643.04190000000006</c:v>
                </c:pt>
                <c:pt idx="41">
                  <c:v>653.48219999999992</c:v>
                </c:pt>
                <c:pt idx="42">
                  <c:v>632.82519000000002</c:v>
                </c:pt>
                <c:pt idx="43">
                  <c:v>701.10350000000005</c:v>
                </c:pt>
                <c:pt idx="44">
                  <c:v>700.29744000000005</c:v>
                </c:pt>
                <c:pt idx="45">
                  <c:v>710.48208</c:v>
                </c:pt>
                <c:pt idx="46">
                  <c:v>810.08014000000003</c:v>
                </c:pt>
                <c:pt idx="47">
                  <c:v>929.39951999999994</c:v>
                </c:pt>
                <c:pt idx="48">
                  <c:v>959.64834000000008</c:v>
                </c:pt>
                <c:pt idx="49">
                  <c:v>946.86804000000006</c:v>
                </c:pt>
                <c:pt idx="50">
                  <c:v>842.87400000000002</c:v>
                </c:pt>
                <c:pt idx="51">
                  <c:v>796.08465000000001</c:v>
                </c:pt>
                <c:pt idx="52">
                  <c:v>808.46045000000004</c:v>
                </c:pt>
                <c:pt idx="53">
                  <c:v>787.87686999999994</c:v>
                </c:pt>
                <c:pt idx="54">
                  <c:v>761.30900999999994</c:v>
                </c:pt>
                <c:pt idx="55">
                  <c:v>755.13257999999996</c:v>
                </c:pt>
                <c:pt idx="56">
                  <c:v>771.80550000000005</c:v>
                </c:pt>
                <c:pt idx="57">
                  <c:v>725.79892000000007</c:v>
                </c:pt>
                <c:pt idx="58">
                  <c:v>775.15542000000005</c:v>
                </c:pt>
                <c:pt idx="59">
                  <c:v>779.10273999999993</c:v>
                </c:pt>
                <c:pt idx="60">
                  <c:v>823.04953</c:v>
                </c:pt>
                <c:pt idx="61">
                  <c:v>836.67794000000004</c:v>
                </c:pt>
                <c:pt idx="62">
                  <c:v>872.76335000000006</c:v>
                </c:pt>
                <c:pt idx="63">
                  <c:v>896.86320999999998</c:v>
                </c:pt>
                <c:pt idx="64">
                  <c:v>845.32349999999997</c:v>
                </c:pt>
                <c:pt idx="65">
                  <c:v>797.08212000000003</c:v>
                </c:pt>
                <c:pt idx="66">
                  <c:v>824.74839999999995</c:v>
                </c:pt>
                <c:pt idx="67">
                  <c:v>805.13731999999993</c:v>
                </c:pt>
                <c:pt idx="68">
                  <c:v>752.47104999999999</c:v>
                </c:pt>
                <c:pt idx="69">
                  <c:v>646.96968000000004</c:v>
                </c:pt>
                <c:pt idx="70">
                  <c:v>633.83105999999998</c:v>
                </c:pt>
                <c:pt idx="71">
                  <c:v>592.16560000000004</c:v>
                </c:pt>
                <c:pt idx="72">
                  <c:v>633.40755999999999</c:v>
                </c:pt>
                <c:pt idx="73">
                  <c:v>644.96304999999995</c:v>
                </c:pt>
                <c:pt idx="74">
                  <c:v>658.20342000000005</c:v>
                </c:pt>
                <c:pt idx="75">
                  <c:v>647.09384</c:v>
                </c:pt>
                <c:pt idx="76">
                  <c:v>653.98469999999998</c:v>
                </c:pt>
                <c:pt idx="77">
                  <c:v>652.84320000000002</c:v>
                </c:pt>
                <c:pt idx="78">
                  <c:v>657.92579999999998</c:v>
                </c:pt>
                <c:pt idx="79">
                  <c:v>622.45465000000002</c:v>
                </c:pt>
                <c:pt idx="80">
                  <c:v>614.60640000000001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99424"/>
        <c:axId val="81797888"/>
      </c:lineChart>
      <c:dateAx>
        <c:axId val="765434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76545024"/>
        <c:crosses val="autoZero"/>
        <c:auto val="1"/>
        <c:lblOffset val="100"/>
        <c:baseTimeUnit val="months"/>
      </c:dateAx>
      <c:valAx>
        <c:axId val="7654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43488"/>
        <c:crosses val="autoZero"/>
        <c:crossBetween val="between"/>
      </c:valAx>
      <c:valAx>
        <c:axId val="8179788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81799424"/>
        <c:crosses val="max"/>
        <c:crossBetween val="between"/>
      </c:valAx>
      <c:dateAx>
        <c:axId val="817994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81797888"/>
        <c:crosses val="autoZero"/>
        <c:auto val="1"/>
        <c:lblOffset val="100"/>
        <c:baseTimeUnit val="months"/>
      </c:date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GDP!$A$40:$A$126</c:f>
              <c:numCache>
                <c:formatCode>mmm\-yy</c:formatCode>
                <c:ptCount val="87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</c:numCache>
            </c:numRef>
          </c:cat>
          <c:val>
            <c:numRef>
              <c:f>GDP!$B$40:$B$126</c:f>
              <c:numCache>
                <c:formatCode>General</c:formatCode>
                <c:ptCount val="87"/>
                <c:pt idx="0">
                  <c:v>1005126.1666666666</c:v>
                </c:pt>
                <c:pt idx="1">
                  <c:v>1005126.1666666666</c:v>
                </c:pt>
                <c:pt idx="2">
                  <c:v>1005126.1666666666</c:v>
                </c:pt>
                <c:pt idx="3">
                  <c:v>1030898.1666666666</c:v>
                </c:pt>
                <c:pt idx="4">
                  <c:v>1030898.1666666666</c:v>
                </c:pt>
                <c:pt idx="5">
                  <c:v>1030898.1666666666</c:v>
                </c:pt>
                <c:pt idx="6">
                  <c:v>1038825.7000000001</c:v>
                </c:pt>
                <c:pt idx="7">
                  <c:v>1038825.7000000001</c:v>
                </c:pt>
                <c:pt idx="8">
                  <c:v>1038825.7000000001</c:v>
                </c:pt>
                <c:pt idx="9">
                  <c:v>1083032.9000000001</c:v>
                </c:pt>
                <c:pt idx="10">
                  <c:v>1083032.9000000001</c:v>
                </c:pt>
                <c:pt idx="11">
                  <c:v>1083032.9000000001</c:v>
                </c:pt>
                <c:pt idx="12">
                  <c:v>1030367.9666666667</c:v>
                </c:pt>
                <c:pt idx="13">
                  <c:v>1030367.9666666667</c:v>
                </c:pt>
                <c:pt idx="14">
                  <c:v>1030367.9666666667</c:v>
                </c:pt>
                <c:pt idx="15">
                  <c:v>1054433.1333333333</c:v>
                </c:pt>
                <c:pt idx="16">
                  <c:v>1054433.1333333333</c:v>
                </c:pt>
                <c:pt idx="17">
                  <c:v>1054433.1333333333</c:v>
                </c:pt>
                <c:pt idx="18">
                  <c:v>1045447.8666666667</c:v>
                </c:pt>
                <c:pt idx="19">
                  <c:v>1045447.8666666667</c:v>
                </c:pt>
                <c:pt idx="20">
                  <c:v>1045447.8666666667</c:v>
                </c:pt>
                <c:pt idx="21">
                  <c:v>1052599.6333333333</c:v>
                </c:pt>
                <c:pt idx="22">
                  <c:v>1052599.6333333333</c:v>
                </c:pt>
                <c:pt idx="23">
                  <c:v>1052599.6333333333</c:v>
                </c:pt>
                <c:pt idx="24">
                  <c:v>950620.03333333333</c:v>
                </c:pt>
                <c:pt idx="25">
                  <c:v>950620.03333333333</c:v>
                </c:pt>
                <c:pt idx="26">
                  <c:v>950620.03333333333</c:v>
                </c:pt>
                <c:pt idx="27">
                  <c:v>977150.53333333333</c:v>
                </c:pt>
                <c:pt idx="28">
                  <c:v>977150.53333333333</c:v>
                </c:pt>
                <c:pt idx="29">
                  <c:v>977150.53333333333</c:v>
                </c:pt>
                <c:pt idx="30">
                  <c:v>986173.33333333337</c:v>
                </c:pt>
                <c:pt idx="31">
                  <c:v>986173.33333333337</c:v>
                </c:pt>
                <c:pt idx="32">
                  <c:v>986173.33333333337</c:v>
                </c:pt>
                <c:pt idx="33">
                  <c:v>1024638.2666666666</c:v>
                </c:pt>
                <c:pt idx="34">
                  <c:v>1024638.2666666666</c:v>
                </c:pt>
                <c:pt idx="35">
                  <c:v>1024638.2666666666</c:v>
                </c:pt>
                <c:pt idx="36">
                  <c:v>981681.46666666667</c:v>
                </c:pt>
                <c:pt idx="37">
                  <c:v>981681.46666666667</c:v>
                </c:pt>
                <c:pt idx="38">
                  <c:v>981681.46666666667</c:v>
                </c:pt>
                <c:pt idx="39">
                  <c:v>1025059.3333333334</c:v>
                </c:pt>
                <c:pt idx="40">
                  <c:v>1025059.3333333334</c:v>
                </c:pt>
                <c:pt idx="41">
                  <c:v>1025059.3333333334</c:v>
                </c:pt>
                <c:pt idx="42">
                  <c:v>1033399.8333333334</c:v>
                </c:pt>
                <c:pt idx="43">
                  <c:v>1033399.8333333334</c:v>
                </c:pt>
                <c:pt idx="44">
                  <c:v>1033399.8333333334</c:v>
                </c:pt>
                <c:pt idx="45">
                  <c:v>1072243.9000000001</c:v>
                </c:pt>
                <c:pt idx="46">
                  <c:v>1072243.9000000001</c:v>
                </c:pt>
                <c:pt idx="47">
                  <c:v>1072243.9000000001</c:v>
                </c:pt>
                <c:pt idx="48">
                  <c:v>1033313.0333333333</c:v>
                </c:pt>
                <c:pt idx="49">
                  <c:v>1033313.0333333333</c:v>
                </c:pt>
                <c:pt idx="50">
                  <c:v>1033313.0333333333</c:v>
                </c:pt>
                <c:pt idx="51">
                  <c:v>1056942.7333333334</c:v>
                </c:pt>
                <c:pt idx="52">
                  <c:v>1056942.7333333334</c:v>
                </c:pt>
                <c:pt idx="53">
                  <c:v>1056942.7333333334</c:v>
                </c:pt>
                <c:pt idx="54">
                  <c:v>1056827.3333333333</c:v>
                </c:pt>
                <c:pt idx="55">
                  <c:v>1056827.3333333333</c:v>
                </c:pt>
                <c:pt idx="56">
                  <c:v>1056827.3333333333</c:v>
                </c:pt>
                <c:pt idx="57">
                  <c:v>1089985.8</c:v>
                </c:pt>
                <c:pt idx="58">
                  <c:v>1089985.8</c:v>
                </c:pt>
                <c:pt idx="59">
                  <c:v>1089985.8</c:v>
                </c:pt>
                <c:pt idx="60">
                  <c:v>1052863.3</c:v>
                </c:pt>
                <c:pt idx="61">
                  <c:v>1052863.3</c:v>
                </c:pt>
                <c:pt idx="62">
                  <c:v>1052863.3</c:v>
                </c:pt>
                <c:pt idx="63">
                  <c:v>1074045.3666666667</c:v>
                </c:pt>
                <c:pt idx="64">
                  <c:v>1074045.3666666667</c:v>
                </c:pt>
                <c:pt idx="65">
                  <c:v>1074045.3666666667</c:v>
                </c:pt>
                <c:pt idx="66">
                  <c:v>1081907.1666666667</c:v>
                </c:pt>
                <c:pt idx="67">
                  <c:v>1081907.1666666667</c:v>
                </c:pt>
                <c:pt idx="68">
                  <c:v>1081907.1666666667</c:v>
                </c:pt>
                <c:pt idx="69">
                  <c:v>1111096.0666666667</c:v>
                </c:pt>
                <c:pt idx="70">
                  <c:v>1111096.0666666667</c:v>
                </c:pt>
                <c:pt idx="71">
                  <c:v>1111096.0666666667</c:v>
                </c:pt>
                <c:pt idx="72">
                  <c:v>1055313.0666666667</c:v>
                </c:pt>
                <c:pt idx="73">
                  <c:v>1055313.0666666667</c:v>
                </c:pt>
                <c:pt idx="74">
                  <c:v>1055313.0666666667</c:v>
                </c:pt>
                <c:pt idx="75">
                  <c:v>1085249.9666666666</c:v>
                </c:pt>
                <c:pt idx="76">
                  <c:v>1085249.9666666666</c:v>
                </c:pt>
                <c:pt idx="77">
                  <c:v>1085249.9666666666</c:v>
                </c:pt>
                <c:pt idx="78">
                  <c:v>1089545.3</c:v>
                </c:pt>
                <c:pt idx="79">
                  <c:v>1089545.3</c:v>
                </c:pt>
                <c:pt idx="80">
                  <c:v>1089545.3</c:v>
                </c:pt>
                <c:pt idx="81">
                  <c:v>1126091.8666666667</c:v>
                </c:pt>
                <c:pt idx="82">
                  <c:v>1126091.8666666667</c:v>
                </c:pt>
                <c:pt idx="83">
                  <c:v>1126091.8666666667</c:v>
                </c:pt>
                <c:pt idx="84">
                  <c:v>1083409.0999999999</c:v>
                </c:pt>
                <c:pt idx="85">
                  <c:v>1083409.0999999999</c:v>
                </c:pt>
                <c:pt idx="86">
                  <c:v>1083409.0999999999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73056"/>
        <c:axId val="99774848"/>
      </c:lineChart>
      <c:dateAx>
        <c:axId val="997730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9774848"/>
        <c:crosses val="autoZero"/>
        <c:auto val="1"/>
        <c:lblOffset val="100"/>
        <c:baseTimeUnit val="months"/>
      </c:dateAx>
      <c:valAx>
        <c:axId val="9977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73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Substitutes!$AE$165</c:f>
              <c:strCache>
                <c:ptCount val="1"/>
                <c:pt idx="0">
                  <c:v>Soybean oil</c:v>
                </c:pt>
              </c:strCache>
            </c:strRef>
          </c:tx>
          <c:marker>
            <c:symbol val="none"/>
          </c:marker>
          <c:cat>
            <c:numRef>
              <c:f>Substitutes!$A$166:$A$248</c:f>
              <c:numCache>
                <c:formatCode>mmm\-yy</c:formatCode>
                <c:ptCount val="83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</c:numCache>
            </c:numRef>
          </c:cat>
          <c:val>
            <c:numRef>
              <c:f>Substitutes!$AE$166:$AE$248</c:f>
              <c:numCache>
                <c:formatCode>0</c:formatCode>
                <c:ptCount val="83"/>
                <c:pt idx="0">
                  <c:v>100</c:v>
                </c:pt>
                <c:pt idx="1">
                  <c:v>102.4390243902439</c:v>
                </c:pt>
                <c:pt idx="2">
                  <c:v>103.01291248206599</c:v>
                </c:pt>
                <c:pt idx="3">
                  <c:v>96.12625538020086</c:v>
                </c:pt>
                <c:pt idx="4">
                  <c:v>105.45193687230989</c:v>
                </c:pt>
                <c:pt idx="5">
                  <c:v>119.51219512195121</c:v>
                </c:pt>
                <c:pt idx="6">
                  <c:v>126.97274031563846</c:v>
                </c:pt>
                <c:pt idx="7">
                  <c:v>130.2725968436155</c:v>
                </c:pt>
                <c:pt idx="8">
                  <c:v>137.58967001434721</c:v>
                </c:pt>
                <c:pt idx="9">
                  <c:v>145.19368723098995</c:v>
                </c:pt>
                <c:pt idx="10">
                  <c:v>163.27116212338595</c:v>
                </c:pt>
                <c:pt idx="11">
                  <c:v>167.00143472022955</c:v>
                </c:pt>
                <c:pt idx="12">
                  <c:v>183.07030129124823</c:v>
                </c:pt>
                <c:pt idx="13">
                  <c:v>200.86083213773315</c:v>
                </c:pt>
                <c:pt idx="14">
                  <c:v>211.76470588235296</c:v>
                </c:pt>
                <c:pt idx="15">
                  <c:v>204.44763271162122</c:v>
                </c:pt>
                <c:pt idx="16">
                  <c:v>206.02582496413197</c:v>
                </c:pt>
                <c:pt idx="17">
                  <c:v>220.51649928263987</c:v>
                </c:pt>
                <c:pt idx="18">
                  <c:v>216.78622668579629</c:v>
                </c:pt>
                <c:pt idx="19">
                  <c:v>189.67001434720231</c:v>
                </c:pt>
                <c:pt idx="20">
                  <c:v>175.89670014347203</c:v>
                </c:pt>
                <c:pt idx="21">
                  <c:v>133.14203730272595</c:v>
                </c:pt>
                <c:pt idx="22">
                  <c:v>118.2209469153515</c:v>
                </c:pt>
                <c:pt idx="23">
                  <c:v>105.88235294117648</c:v>
                </c:pt>
                <c:pt idx="24">
                  <c:v>113.19942611190818</c:v>
                </c:pt>
                <c:pt idx="25">
                  <c:v>107.31707317073172</c:v>
                </c:pt>
                <c:pt idx="26">
                  <c:v>104.3041606886657</c:v>
                </c:pt>
                <c:pt idx="27">
                  <c:v>114.92109038737446</c:v>
                </c:pt>
                <c:pt idx="28">
                  <c:v>127.97704447632712</c:v>
                </c:pt>
                <c:pt idx="29">
                  <c:v>128.55093256814919</c:v>
                </c:pt>
                <c:pt idx="30">
                  <c:v>120.08608321377332</c:v>
                </c:pt>
                <c:pt idx="31">
                  <c:v>127.11621233859398</c:v>
                </c:pt>
                <c:pt idx="32">
                  <c:v>121.37733142037304</c:v>
                </c:pt>
                <c:pt idx="33">
                  <c:v>128.69440459110473</c:v>
                </c:pt>
                <c:pt idx="34">
                  <c:v>133.57245337159253</c:v>
                </c:pt>
                <c:pt idx="35">
                  <c:v>134.14634146341464</c:v>
                </c:pt>
                <c:pt idx="36">
                  <c:v>132.42467718794836</c:v>
                </c:pt>
                <c:pt idx="37">
                  <c:v>131.13342898134863</c:v>
                </c:pt>
                <c:pt idx="38">
                  <c:v>131.27690100430416</c:v>
                </c:pt>
                <c:pt idx="39">
                  <c:v>129.41176470588235</c:v>
                </c:pt>
                <c:pt idx="40">
                  <c:v>124.10329985652797</c:v>
                </c:pt>
                <c:pt idx="41">
                  <c:v>123.24246771879484</c:v>
                </c:pt>
                <c:pt idx="42">
                  <c:v>130.12912482065997</c:v>
                </c:pt>
                <c:pt idx="43">
                  <c:v>143.75896700143471</c:v>
                </c:pt>
                <c:pt idx="44">
                  <c:v>149.49784791965567</c:v>
                </c:pt>
                <c:pt idx="45">
                  <c:v>165.99713055954089</c:v>
                </c:pt>
                <c:pt idx="46">
                  <c:v>178.90961262553802</c:v>
                </c:pt>
                <c:pt idx="47">
                  <c:v>189.67001434720231</c:v>
                </c:pt>
                <c:pt idx="48">
                  <c:v>197.13055954088952</c:v>
                </c:pt>
                <c:pt idx="49">
                  <c:v>195.83931133428982</c:v>
                </c:pt>
                <c:pt idx="50">
                  <c:v>187.51793400286945</c:v>
                </c:pt>
                <c:pt idx="51">
                  <c:v>188.66571018651365</c:v>
                </c:pt>
                <c:pt idx="52">
                  <c:v>185.65279770444764</c:v>
                </c:pt>
                <c:pt idx="53">
                  <c:v>189.95695839311335</c:v>
                </c:pt>
                <c:pt idx="54">
                  <c:v>191.82209469153514</c:v>
                </c:pt>
                <c:pt idx="55">
                  <c:v>190.81779053084648</c:v>
                </c:pt>
                <c:pt idx="56">
                  <c:v>187.23098995695838</c:v>
                </c:pt>
                <c:pt idx="57">
                  <c:v>175.03586800573888</c:v>
                </c:pt>
                <c:pt idx="58">
                  <c:v>174.60545193687233</c:v>
                </c:pt>
                <c:pt idx="59">
                  <c:v>172.74031563845048</c:v>
                </c:pt>
                <c:pt idx="60">
                  <c:v>174.74892395982783</c:v>
                </c:pt>
                <c:pt idx="61">
                  <c:v>180.05738880918221</c:v>
                </c:pt>
                <c:pt idx="62">
                  <c:v>184.64849354375897</c:v>
                </c:pt>
                <c:pt idx="63">
                  <c:v>187.948350071736</c:v>
                </c:pt>
                <c:pt idx="64">
                  <c:v>174.74892395982783</c:v>
                </c:pt>
                <c:pt idx="65">
                  <c:v>169.29698708751792</c:v>
                </c:pt>
                <c:pt idx="66">
                  <c:v>177.76183644189382</c:v>
                </c:pt>
                <c:pt idx="67">
                  <c:v>179.62697274031564</c:v>
                </c:pt>
                <c:pt idx="68">
                  <c:v>184.07460545193689</c:v>
                </c:pt>
                <c:pt idx="69">
                  <c:v>168.57962697274033</c:v>
                </c:pt>
                <c:pt idx="70">
                  <c:v>162.84074605451937</c:v>
                </c:pt>
                <c:pt idx="71">
                  <c:v>166.85796269727405</c:v>
                </c:pt>
                <c:pt idx="72">
                  <c:v>170.73170731707316</c:v>
                </c:pt>
                <c:pt idx="73">
                  <c:v>168.57962697274033</c:v>
                </c:pt>
                <c:pt idx="74">
                  <c:v>160.1147776183644</c:v>
                </c:pt>
                <c:pt idx="75">
                  <c:v>157.10186513629841</c:v>
                </c:pt>
                <c:pt idx="76">
                  <c:v>153.94548063127692</c:v>
                </c:pt>
                <c:pt idx="77">
                  <c:v>149.35437589670016</c:v>
                </c:pt>
                <c:pt idx="78">
                  <c:v>142.75466284074605</c:v>
                </c:pt>
                <c:pt idx="79">
                  <c:v>143.32855093256816</c:v>
                </c:pt>
                <c:pt idx="80">
                  <c:v>146.91535150645626</c:v>
                </c:pt>
                <c:pt idx="81">
                  <c:v>141.60688665710185</c:v>
                </c:pt>
                <c:pt idx="82">
                  <c:v>142.89813486370159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Substitutes!$AF$165</c:f>
              <c:strCache>
                <c:ptCount val="1"/>
                <c:pt idx="0">
                  <c:v>Sunflower oil</c:v>
                </c:pt>
              </c:strCache>
            </c:strRef>
          </c:tx>
          <c:marker>
            <c:symbol val="none"/>
          </c:marker>
          <c:cat>
            <c:numRef>
              <c:f>Substitutes!$A$166:$A$248</c:f>
              <c:numCache>
                <c:formatCode>mmm\-yy</c:formatCode>
                <c:ptCount val="83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</c:numCache>
            </c:numRef>
          </c:cat>
          <c:val>
            <c:numRef>
              <c:f>Substitutes!$AF$166:$AF$248</c:f>
              <c:numCache>
                <c:formatCode>0</c:formatCode>
                <c:ptCount val="83"/>
                <c:pt idx="0">
                  <c:v>100</c:v>
                </c:pt>
                <c:pt idx="1">
                  <c:v>98.609179415855351</c:v>
                </c:pt>
                <c:pt idx="2">
                  <c:v>99.165507649513216</c:v>
                </c:pt>
                <c:pt idx="3">
                  <c:v>105.00695410292072</c:v>
                </c:pt>
                <c:pt idx="4">
                  <c:v>115.57719054242004</c:v>
                </c:pt>
                <c:pt idx="5">
                  <c:v>127.39916550764951</c:v>
                </c:pt>
                <c:pt idx="6">
                  <c:v>138.94297635605005</c:v>
                </c:pt>
                <c:pt idx="7">
                  <c:v>154.93741307371349</c:v>
                </c:pt>
                <c:pt idx="8">
                  <c:v>177.88595271210013</c:v>
                </c:pt>
                <c:pt idx="9">
                  <c:v>188.87343532684284</c:v>
                </c:pt>
                <c:pt idx="10">
                  <c:v>194.85396383866481</c:v>
                </c:pt>
                <c:pt idx="11">
                  <c:v>204.31154381084841</c:v>
                </c:pt>
                <c:pt idx="12">
                  <c:v>237.69123783031989</c:v>
                </c:pt>
                <c:pt idx="13">
                  <c:v>255.7719054242003</c:v>
                </c:pt>
                <c:pt idx="14">
                  <c:v>259.1098748261474</c:v>
                </c:pt>
                <c:pt idx="15">
                  <c:v>255.63282336578581</c:v>
                </c:pt>
                <c:pt idx="16">
                  <c:v>272.87899860917946</c:v>
                </c:pt>
                <c:pt idx="17">
                  <c:v>284.42280945758</c:v>
                </c:pt>
                <c:pt idx="18">
                  <c:v>235.326842837274</c:v>
                </c:pt>
                <c:pt idx="19">
                  <c:v>183.4492350486787</c:v>
                </c:pt>
                <c:pt idx="20">
                  <c:v>163.56050069541027</c:v>
                </c:pt>
                <c:pt idx="21">
                  <c:v>132.1279554937413</c:v>
                </c:pt>
                <c:pt idx="22">
                  <c:v>116.13351877607789</c:v>
                </c:pt>
                <c:pt idx="23">
                  <c:v>105.5632823365786</c:v>
                </c:pt>
                <c:pt idx="24">
                  <c:v>113.63004172461753</c:v>
                </c:pt>
                <c:pt idx="25">
                  <c:v>111.96105702364395</c:v>
                </c:pt>
                <c:pt idx="26">
                  <c:v>105.28511821974966</c:v>
                </c:pt>
                <c:pt idx="27">
                  <c:v>117.24617524339361</c:v>
                </c:pt>
                <c:pt idx="28">
                  <c:v>130.87621696801114</c:v>
                </c:pt>
                <c:pt idx="29">
                  <c:v>126.14742698191934</c:v>
                </c:pt>
                <c:pt idx="30">
                  <c:v>111.82197496522947</c:v>
                </c:pt>
                <c:pt idx="31">
                  <c:v>114.04728789986092</c:v>
                </c:pt>
                <c:pt idx="32">
                  <c:v>112.51738525730181</c:v>
                </c:pt>
                <c:pt idx="33">
                  <c:v>117.663421418637</c:v>
                </c:pt>
                <c:pt idx="34">
                  <c:v>128.09457579972184</c:v>
                </c:pt>
                <c:pt idx="35">
                  <c:v>137.13490959666203</c:v>
                </c:pt>
                <c:pt idx="36">
                  <c:v>134.63143254520168</c:v>
                </c:pt>
                <c:pt idx="37">
                  <c:v>131.84979137691238</c:v>
                </c:pt>
                <c:pt idx="38">
                  <c:v>131.98887343532684</c:v>
                </c:pt>
                <c:pt idx="39">
                  <c:v>128.51182197496522</c:v>
                </c:pt>
                <c:pt idx="40">
                  <c:v>126.56467315716273</c:v>
                </c:pt>
                <c:pt idx="41">
                  <c:v>123.64394993045897</c:v>
                </c:pt>
                <c:pt idx="42">
                  <c:v>130.31988873435327</c:v>
                </c:pt>
                <c:pt idx="43">
                  <c:v>149.37413073713489</c:v>
                </c:pt>
                <c:pt idx="44">
                  <c:v>154.93741307371349</c:v>
                </c:pt>
                <c:pt idx="45">
                  <c:v>178.58136300417246</c:v>
                </c:pt>
                <c:pt idx="46">
                  <c:v>200.41724617524341</c:v>
                </c:pt>
                <c:pt idx="47">
                  <c:v>202.2253129346314</c:v>
                </c:pt>
                <c:pt idx="48">
                  <c:v>207.51043115438108</c:v>
                </c:pt>
                <c:pt idx="49">
                  <c:v>202.50347705146035</c:v>
                </c:pt>
                <c:pt idx="50">
                  <c:v>193.18497913769124</c:v>
                </c:pt>
                <c:pt idx="51">
                  <c:v>195.41029207232268</c:v>
                </c:pt>
                <c:pt idx="52">
                  <c:v>196.24478442280946</c:v>
                </c:pt>
                <c:pt idx="53">
                  <c:v>203.19888734353268</c:v>
                </c:pt>
                <c:pt idx="54">
                  <c:v>199.30458970792768</c:v>
                </c:pt>
                <c:pt idx="55">
                  <c:v>184.56189151599446</c:v>
                </c:pt>
                <c:pt idx="56">
                  <c:v>180.66759388038943</c:v>
                </c:pt>
                <c:pt idx="57">
                  <c:v>168.56745479833103</c:v>
                </c:pt>
                <c:pt idx="58">
                  <c:v>173.57440890125173</c:v>
                </c:pt>
                <c:pt idx="59">
                  <c:v>165.50764951321278</c:v>
                </c:pt>
                <c:pt idx="60">
                  <c:v>168.01112656467316</c:v>
                </c:pt>
                <c:pt idx="61">
                  <c:v>173.71349095966619</c:v>
                </c:pt>
                <c:pt idx="62">
                  <c:v>176.07788595271211</c:v>
                </c:pt>
                <c:pt idx="63">
                  <c:v>184.14464534075103</c:v>
                </c:pt>
                <c:pt idx="64">
                  <c:v>177.32962447844227</c:v>
                </c:pt>
                <c:pt idx="65">
                  <c:v>165.78581363004173</c:v>
                </c:pt>
                <c:pt idx="66">
                  <c:v>174.96522948539638</c:v>
                </c:pt>
                <c:pt idx="67">
                  <c:v>180.80667593880389</c:v>
                </c:pt>
                <c:pt idx="68">
                  <c:v>185.1182197496523</c:v>
                </c:pt>
                <c:pt idx="69">
                  <c:v>173.15716272600835</c:v>
                </c:pt>
                <c:pt idx="70">
                  <c:v>172.04450625869262</c:v>
                </c:pt>
                <c:pt idx="71">
                  <c:v>176.49513212795549</c:v>
                </c:pt>
                <c:pt idx="72">
                  <c:v>176.49513212795549</c:v>
                </c:pt>
                <c:pt idx="73">
                  <c:v>177.32962447844227</c:v>
                </c:pt>
                <c:pt idx="74">
                  <c:v>169.81919332406119</c:v>
                </c:pt>
                <c:pt idx="75">
                  <c:v>167.03755215577189</c:v>
                </c:pt>
                <c:pt idx="76">
                  <c:v>170.65368567454797</c:v>
                </c:pt>
                <c:pt idx="77">
                  <c:v>170.79276773296246</c:v>
                </c:pt>
                <c:pt idx="78">
                  <c:v>163.83866481223924</c:v>
                </c:pt>
                <c:pt idx="79">
                  <c:v>133.37969401947149</c:v>
                </c:pt>
                <c:pt idx="80">
                  <c:v>133.79694019471489</c:v>
                </c:pt>
                <c:pt idx="81">
                  <c:v>137.41307371349097</c:v>
                </c:pt>
                <c:pt idx="82">
                  <c:v>138.80389429763559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Substitutes!$AG$165</c:f>
              <c:strCache>
                <c:ptCount val="1"/>
                <c:pt idx="0">
                  <c:v>Rapeseed oil</c:v>
                </c:pt>
              </c:strCache>
            </c:strRef>
          </c:tx>
          <c:marker>
            <c:symbol val="none"/>
          </c:marker>
          <c:cat>
            <c:numRef>
              <c:f>Substitutes!$A$166:$A$248</c:f>
              <c:numCache>
                <c:formatCode>mmm\-yy</c:formatCode>
                <c:ptCount val="83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</c:numCache>
            </c:numRef>
          </c:cat>
          <c:val>
            <c:numRef>
              <c:f>Substitutes!$AG$166:$AG$248</c:f>
              <c:numCache>
                <c:formatCode>0</c:formatCode>
                <c:ptCount val="83"/>
                <c:pt idx="0">
                  <c:v>100</c:v>
                </c:pt>
                <c:pt idx="1">
                  <c:v>95.476772616136913</c:v>
                </c:pt>
                <c:pt idx="2">
                  <c:v>93.520782396088023</c:v>
                </c:pt>
                <c:pt idx="3">
                  <c:v>97.67726161369194</c:v>
                </c:pt>
                <c:pt idx="4">
                  <c:v>100.85574572127139</c:v>
                </c:pt>
                <c:pt idx="5">
                  <c:v>105.13447432762837</c:v>
                </c:pt>
                <c:pt idx="6">
                  <c:v>112.5916870415648</c:v>
                </c:pt>
                <c:pt idx="7">
                  <c:v>116.74816625916871</c:v>
                </c:pt>
                <c:pt idx="8">
                  <c:v>128.48410757946209</c:v>
                </c:pt>
                <c:pt idx="9">
                  <c:v>146.08801955990219</c:v>
                </c:pt>
                <c:pt idx="10">
                  <c:v>155.62347188264059</c:v>
                </c:pt>
                <c:pt idx="11">
                  <c:v>169.43765281173594</c:v>
                </c:pt>
                <c:pt idx="12">
                  <c:v>174.57212713936428</c:v>
                </c:pt>
                <c:pt idx="13">
                  <c:v>175.30562347188263</c:v>
                </c:pt>
                <c:pt idx="14">
                  <c:v>185.69682151589242</c:v>
                </c:pt>
                <c:pt idx="15">
                  <c:v>179.58435207823962</c:v>
                </c:pt>
                <c:pt idx="16">
                  <c:v>184.59657701711492</c:v>
                </c:pt>
                <c:pt idx="17">
                  <c:v>192.78728606356967</c:v>
                </c:pt>
                <c:pt idx="18">
                  <c:v>188.26405867970658</c:v>
                </c:pt>
                <c:pt idx="19">
                  <c:v>165.6479217603912</c:v>
                </c:pt>
                <c:pt idx="20">
                  <c:v>151.34474327628362</c:v>
                </c:pt>
                <c:pt idx="21">
                  <c:v>128.72860635696821</c:v>
                </c:pt>
                <c:pt idx="22">
                  <c:v>121.14914425427872</c:v>
                </c:pt>
                <c:pt idx="23">
                  <c:v>102.200488997555</c:v>
                </c:pt>
                <c:pt idx="24">
                  <c:v>99.877750611246938</c:v>
                </c:pt>
                <c:pt idx="25">
                  <c:v>92.909535452322729</c:v>
                </c:pt>
                <c:pt idx="26">
                  <c:v>86.674816625916876</c:v>
                </c:pt>
                <c:pt idx="27">
                  <c:v>98.655256723716377</c:v>
                </c:pt>
                <c:pt idx="28">
                  <c:v>114.05867970660147</c:v>
                </c:pt>
                <c:pt idx="29">
                  <c:v>112.46943765281175</c:v>
                </c:pt>
                <c:pt idx="30">
                  <c:v>103.42298288508557</c:v>
                </c:pt>
                <c:pt idx="31">
                  <c:v>108.43520782396088</c:v>
                </c:pt>
                <c:pt idx="32">
                  <c:v>104.7677261613692</c:v>
                </c:pt>
                <c:pt idx="33">
                  <c:v>109.53545232273838</c:v>
                </c:pt>
                <c:pt idx="34">
                  <c:v>113.44743276283617</c:v>
                </c:pt>
                <c:pt idx="35">
                  <c:v>115.40342298288509</c:v>
                </c:pt>
                <c:pt idx="36">
                  <c:v>111.9804400977995</c:v>
                </c:pt>
                <c:pt idx="37">
                  <c:v>109.16870415647921</c:v>
                </c:pt>
                <c:pt idx="38">
                  <c:v>109.65770171149146</c:v>
                </c:pt>
                <c:pt idx="39">
                  <c:v>111.12469437652813</c:v>
                </c:pt>
                <c:pt idx="40">
                  <c:v>105.62347188264059</c:v>
                </c:pt>
                <c:pt idx="41">
                  <c:v>107.57946210268949</c:v>
                </c:pt>
                <c:pt idx="42">
                  <c:v>115.6479217603912</c:v>
                </c:pt>
                <c:pt idx="43">
                  <c:v>123.83863080684596</c:v>
                </c:pt>
                <c:pt idx="44">
                  <c:v>126.77261613691932</c:v>
                </c:pt>
                <c:pt idx="45">
                  <c:v>141.32029339853301</c:v>
                </c:pt>
                <c:pt idx="46">
                  <c:v>152.68948655256725</c:v>
                </c:pt>
                <c:pt idx="47">
                  <c:v>170.66014669926651</c:v>
                </c:pt>
                <c:pt idx="48">
                  <c:v>176.89486552567237</c:v>
                </c:pt>
                <c:pt idx="49">
                  <c:v>171.39364303178485</c:v>
                </c:pt>
                <c:pt idx="50">
                  <c:v>172.8606356968215</c:v>
                </c:pt>
                <c:pt idx="51">
                  <c:v>177.26161369193153</c:v>
                </c:pt>
                <c:pt idx="52">
                  <c:v>172.61613691931541</c:v>
                </c:pt>
                <c:pt idx="53">
                  <c:v>172.37163814180929</c:v>
                </c:pt>
                <c:pt idx="54">
                  <c:v>170.04889975550122</c:v>
                </c:pt>
                <c:pt idx="55">
                  <c:v>166.62591687041567</c:v>
                </c:pt>
                <c:pt idx="56">
                  <c:v>160.75794621026895</c:v>
                </c:pt>
                <c:pt idx="57">
                  <c:v>155.86797066014671</c:v>
                </c:pt>
                <c:pt idx="58">
                  <c:v>157.70171149144255</c:v>
                </c:pt>
                <c:pt idx="59">
                  <c:v>153.0562347188264</c:v>
                </c:pt>
                <c:pt idx="60">
                  <c:v>153.66748166259168</c:v>
                </c:pt>
                <c:pt idx="61">
                  <c:v>158.31295843520783</c:v>
                </c:pt>
                <c:pt idx="62">
                  <c:v>157.94621026894868</c:v>
                </c:pt>
                <c:pt idx="63">
                  <c:v>159.53545232273839</c:v>
                </c:pt>
                <c:pt idx="64">
                  <c:v>150.97799511002447</c:v>
                </c:pt>
                <c:pt idx="65">
                  <c:v>144.86552567237163</c:v>
                </c:pt>
                <c:pt idx="66">
                  <c:v>148.16625916870416</c:v>
                </c:pt>
                <c:pt idx="67">
                  <c:v>150.61124694376528</c:v>
                </c:pt>
                <c:pt idx="68">
                  <c:v>155.37897310513446</c:v>
                </c:pt>
                <c:pt idx="69">
                  <c:v>148.77750611246944</c:v>
                </c:pt>
                <c:pt idx="70">
                  <c:v>145.23227383863079</c:v>
                </c:pt>
                <c:pt idx="71">
                  <c:v>145.47677261613691</c:v>
                </c:pt>
                <c:pt idx="72">
                  <c:v>148.41075794621025</c:v>
                </c:pt>
                <c:pt idx="73">
                  <c:v>149.75550122249388</c:v>
                </c:pt>
                <c:pt idx="74">
                  <c:v>142.05378973105132</c:v>
                </c:pt>
                <c:pt idx="75">
                  <c:v>138.87530562347189</c:v>
                </c:pt>
                <c:pt idx="76">
                  <c:v>136.43031784841077</c:v>
                </c:pt>
                <c:pt idx="77">
                  <c:v>131.78484107579462</c:v>
                </c:pt>
                <c:pt idx="78">
                  <c:v>123.71638141809291</c:v>
                </c:pt>
                <c:pt idx="79">
                  <c:v>121.88264058679708</c:v>
                </c:pt>
                <c:pt idx="80">
                  <c:v>121.51589242053791</c:v>
                </c:pt>
                <c:pt idx="81">
                  <c:v>123.59413202933985</c:v>
                </c:pt>
                <c:pt idx="82">
                  <c:v>125.30562347188263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Substitutes!$AH$165</c:f>
              <c:strCache>
                <c:ptCount val="1"/>
                <c:pt idx="0">
                  <c:v>Palm oil</c:v>
                </c:pt>
              </c:strCache>
            </c:strRef>
          </c:tx>
          <c:marker>
            <c:symbol val="none"/>
          </c:marker>
          <c:cat>
            <c:numRef>
              <c:f>Substitutes!$A$166:$A$248</c:f>
              <c:numCache>
                <c:formatCode>mmm\-yy</c:formatCode>
                <c:ptCount val="83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</c:numCache>
            </c:numRef>
          </c:cat>
          <c:val>
            <c:numRef>
              <c:f>Substitutes!$AH$166:$AH$248</c:f>
              <c:numCache>
                <c:formatCode>0</c:formatCode>
                <c:ptCount val="83"/>
                <c:pt idx="0">
                  <c:v>100</c:v>
                </c:pt>
                <c:pt idx="1">
                  <c:v>101.0016694490818</c:v>
                </c:pt>
                <c:pt idx="2">
                  <c:v>103.83973288814691</c:v>
                </c:pt>
                <c:pt idx="3">
                  <c:v>118.53088480801335</c:v>
                </c:pt>
                <c:pt idx="4">
                  <c:v>128.88146911519198</c:v>
                </c:pt>
                <c:pt idx="5">
                  <c:v>134.39065108514191</c:v>
                </c:pt>
                <c:pt idx="6">
                  <c:v>135.3923205342237</c:v>
                </c:pt>
                <c:pt idx="7">
                  <c:v>137.06176961602671</c:v>
                </c:pt>
                <c:pt idx="8">
                  <c:v>139.39899833055091</c:v>
                </c:pt>
                <c:pt idx="9">
                  <c:v>147.07846410684473</c:v>
                </c:pt>
                <c:pt idx="10">
                  <c:v>158.93155258764608</c:v>
                </c:pt>
                <c:pt idx="11">
                  <c:v>158.59766277128548</c:v>
                </c:pt>
                <c:pt idx="12">
                  <c:v>176.79465776293824</c:v>
                </c:pt>
                <c:pt idx="13">
                  <c:v>193.65609348914859</c:v>
                </c:pt>
                <c:pt idx="14">
                  <c:v>208.51419031719533</c:v>
                </c:pt>
                <c:pt idx="15">
                  <c:v>195.99332220367279</c:v>
                </c:pt>
                <c:pt idx="16">
                  <c:v>201.66944908180301</c:v>
                </c:pt>
                <c:pt idx="17">
                  <c:v>202.50417362270449</c:v>
                </c:pt>
                <c:pt idx="18">
                  <c:v>188.31385642737897</c:v>
                </c:pt>
                <c:pt idx="19">
                  <c:v>147.74624373956595</c:v>
                </c:pt>
                <c:pt idx="20">
                  <c:v>128.71452420701169</c:v>
                </c:pt>
                <c:pt idx="21">
                  <c:v>90.984974958263777</c:v>
                </c:pt>
                <c:pt idx="22">
                  <c:v>81.469115191986646</c:v>
                </c:pt>
                <c:pt idx="23">
                  <c:v>83.973288814691145</c:v>
                </c:pt>
                <c:pt idx="24">
                  <c:v>93.823038397328887</c:v>
                </c:pt>
                <c:pt idx="25">
                  <c:v>95.492487479131881</c:v>
                </c:pt>
                <c:pt idx="26">
                  <c:v>99.833055091819702</c:v>
                </c:pt>
                <c:pt idx="27">
                  <c:v>117.19532554257096</c:v>
                </c:pt>
                <c:pt idx="28">
                  <c:v>133.72287145242069</c:v>
                </c:pt>
                <c:pt idx="29">
                  <c:v>121.20200333889817</c:v>
                </c:pt>
                <c:pt idx="30">
                  <c:v>106.84474123539232</c:v>
                </c:pt>
                <c:pt idx="31">
                  <c:v>120.70116861435727</c:v>
                </c:pt>
                <c:pt idx="32">
                  <c:v>112.52086811352254</c:v>
                </c:pt>
                <c:pt idx="33">
                  <c:v>113.52253756260433</c:v>
                </c:pt>
                <c:pt idx="34">
                  <c:v>121.03505843071787</c:v>
                </c:pt>
                <c:pt idx="35">
                  <c:v>132.22036727879799</c:v>
                </c:pt>
                <c:pt idx="36">
                  <c:v>132.38731218697831</c:v>
                </c:pt>
                <c:pt idx="37">
                  <c:v>133.22203672787981</c:v>
                </c:pt>
                <c:pt idx="38">
                  <c:v>138.89816360601003</c:v>
                </c:pt>
                <c:pt idx="39">
                  <c:v>138.56427378964941</c:v>
                </c:pt>
                <c:pt idx="40">
                  <c:v>135.3923205342237</c:v>
                </c:pt>
                <c:pt idx="41">
                  <c:v>133.22203672787981</c:v>
                </c:pt>
                <c:pt idx="42">
                  <c:v>134.72454090150251</c:v>
                </c:pt>
                <c:pt idx="43">
                  <c:v>151.08514190317194</c:v>
                </c:pt>
                <c:pt idx="44">
                  <c:v>152.25375626043405</c:v>
                </c:pt>
                <c:pt idx="45">
                  <c:v>164.77462437395661</c:v>
                </c:pt>
                <c:pt idx="46">
                  <c:v>185.14190317195326</c:v>
                </c:pt>
                <c:pt idx="47">
                  <c:v>205.008347245409</c:v>
                </c:pt>
                <c:pt idx="48">
                  <c:v>213.85642737896492</c:v>
                </c:pt>
                <c:pt idx="49">
                  <c:v>215.69282136894822</c:v>
                </c:pt>
                <c:pt idx="50">
                  <c:v>196.99499165275458</c:v>
                </c:pt>
                <c:pt idx="51">
                  <c:v>191.8196994991653</c:v>
                </c:pt>
                <c:pt idx="52">
                  <c:v>193.48914858096828</c:v>
                </c:pt>
                <c:pt idx="53">
                  <c:v>189.14858096828047</c:v>
                </c:pt>
                <c:pt idx="54">
                  <c:v>181.80300500834724</c:v>
                </c:pt>
                <c:pt idx="55">
                  <c:v>180.80133555926545</c:v>
                </c:pt>
                <c:pt idx="56">
                  <c:v>177.79632721202003</c:v>
                </c:pt>
                <c:pt idx="57">
                  <c:v>165.94323873121871</c:v>
                </c:pt>
                <c:pt idx="58">
                  <c:v>175.79298831385643</c:v>
                </c:pt>
                <c:pt idx="59">
                  <c:v>171.45242070116862</c:v>
                </c:pt>
                <c:pt idx="60">
                  <c:v>177.12854757929884</c:v>
                </c:pt>
                <c:pt idx="61">
                  <c:v>184.64106844741235</c:v>
                </c:pt>
                <c:pt idx="62">
                  <c:v>192.48747913188649</c:v>
                </c:pt>
                <c:pt idx="63">
                  <c:v>197.16193656093489</c:v>
                </c:pt>
                <c:pt idx="64">
                  <c:v>181.13522537562605</c:v>
                </c:pt>
                <c:pt idx="65">
                  <c:v>166.77796327212019</c:v>
                </c:pt>
                <c:pt idx="66">
                  <c:v>169.44908180300501</c:v>
                </c:pt>
                <c:pt idx="67">
                  <c:v>166.44407345575959</c:v>
                </c:pt>
                <c:pt idx="68">
                  <c:v>161.43572621035059</c:v>
                </c:pt>
                <c:pt idx="69">
                  <c:v>140.0667779632721</c:v>
                </c:pt>
                <c:pt idx="70">
                  <c:v>135.7262103505843</c:v>
                </c:pt>
                <c:pt idx="71">
                  <c:v>129.54924874791317</c:v>
                </c:pt>
                <c:pt idx="72">
                  <c:v>140.40066777963273</c:v>
                </c:pt>
                <c:pt idx="73">
                  <c:v>144.07345575959934</c:v>
                </c:pt>
                <c:pt idx="74">
                  <c:v>142.57095158597664</c:v>
                </c:pt>
                <c:pt idx="75">
                  <c:v>140.56761268781301</c:v>
                </c:pt>
                <c:pt idx="76">
                  <c:v>141.73622704507514</c:v>
                </c:pt>
                <c:pt idx="77">
                  <c:v>143.57262103505843</c:v>
                </c:pt>
                <c:pt idx="78">
                  <c:v>143.57262103505843</c:v>
                </c:pt>
                <c:pt idx="79">
                  <c:v>138.39732888146912</c:v>
                </c:pt>
                <c:pt idx="80">
                  <c:v>136.89482470784642</c:v>
                </c:pt>
                <c:pt idx="81">
                  <c:v>143.40567612687812</c:v>
                </c:pt>
                <c:pt idx="82">
                  <c:v>153.75626043405677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Substitutes!$AI$165</c:f>
              <c:strCache>
                <c:ptCount val="1"/>
                <c:pt idx="0">
                  <c:v>Palm Kernel oil</c:v>
                </c:pt>
              </c:strCache>
            </c:strRef>
          </c:tx>
          <c:marker>
            <c:symbol val="none"/>
          </c:marker>
          <c:cat>
            <c:numRef>
              <c:f>Substitutes!$A$166:$A$248</c:f>
              <c:numCache>
                <c:formatCode>mmm\-yy</c:formatCode>
                <c:ptCount val="83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</c:numCache>
            </c:numRef>
          </c:cat>
          <c:val>
            <c:numRef>
              <c:f>Substitutes!$AI$166:$AI$248</c:f>
              <c:numCache>
                <c:formatCode>0</c:formatCode>
                <c:ptCount val="83"/>
                <c:pt idx="0">
                  <c:v>100</c:v>
                </c:pt>
                <c:pt idx="1">
                  <c:v>103.82848392036755</c:v>
                </c:pt>
                <c:pt idx="2">
                  <c:v>107.50382848392037</c:v>
                </c:pt>
                <c:pt idx="3">
                  <c:v>121.74578866768759</c:v>
                </c:pt>
                <c:pt idx="4">
                  <c:v>132.15926493108731</c:v>
                </c:pt>
                <c:pt idx="5">
                  <c:v>148.39203675344564</c:v>
                </c:pt>
                <c:pt idx="6">
                  <c:v>141.50076569678407</c:v>
                </c:pt>
                <c:pt idx="7">
                  <c:v>138.43797856049005</c:v>
                </c:pt>
                <c:pt idx="8">
                  <c:v>141.34762633996937</c:v>
                </c:pt>
                <c:pt idx="9">
                  <c:v>153.29249617151609</c:v>
                </c:pt>
                <c:pt idx="10">
                  <c:v>170.90352220520674</c:v>
                </c:pt>
                <c:pt idx="11">
                  <c:v>173.66003062787138</c:v>
                </c:pt>
                <c:pt idx="12">
                  <c:v>195.55895865237366</c:v>
                </c:pt>
                <c:pt idx="13">
                  <c:v>212.25114854517614</c:v>
                </c:pt>
                <c:pt idx="14">
                  <c:v>223.88973966309339</c:v>
                </c:pt>
                <c:pt idx="15">
                  <c:v>218.68300153139356</c:v>
                </c:pt>
                <c:pt idx="16">
                  <c:v>219.60183767228179</c:v>
                </c:pt>
                <c:pt idx="17">
                  <c:v>213.93568147013781</c:v>
                </c:pt>
                <c:pt idx="18">
                  <c:v>194.79326186830014</c:v>
                </c:pt>
                <c:pt idx="19">
                  <c:v>164.16539050535988</c:v>
                </c:pt>
                <c:pt idx="20">
                  <c:v>152.98621745788668</c:v>
                </c:pt>
                <c:pt idx="21">
                  <c:v>114.24196018376722</c:v>
                </c:pt>
                <c:pt idx="22">
                  <c:v>80.704441041347636</c:v>
                </c:pt>
                <c:pt idx="23">
                  <c:v>84.839203675344564</c:v>
                </c:pt>
                <c:pt idx="24">
                  <c:v>87.289433384379791</c:v>
                </c:pt>
                <c:pt idx="25">
                  <c:v>88.055130168453289</c:v>
                </c:pt>
                <c:pt idx="26">
                  <c:v>89.892802450229709</c:v>
                </c:pt>
                <c:pt idx="27">
                  <c:v>109.80091883614089</c:v>
                </c:pt>
                <c:pt idx="28">
                  <c:v>127.10566615620213</c:v>
                </c:pt>
                <c:pt idx="29">
                  <c:v>113.47626339969372</c:v>
                </c:pt>
                <c:pt idx="30">
                  <c:v>101.99081163859111</c:v>
                </c:pt>
                <c:pt idx="31">
                  <c:v>111.6385911179173</c:v>
                </c:pt>
                <c:pt idx="32">
                  <c:v>107.81010719754977</c:v>
                </c:pt>
                <c:pt idx="33">
                  <c:v>111.1791730474732</c:v>
                </c:pt>
                <c:pt idx="34">
                  <c:v>115.31393568147014</c:v>
                </c:pt>
                <c:pt idx="35">
                  <c:v>126.95252679938744</c:v>
                </c:pt>
                <c:pt idx="36">
                  <c:v>134.45635528330783</c:v>
                </c:pt>
                <c:pt idx="37">
                  <c:v>136.90658499234303</c:v>
                </c:pt>
                <c:pt idx="38">
                  <c:v>152.37366003062786</c:v>
                </c:pt>
                <c:pt idx="39">
                  <c:v>156.20214395099541</c:v>
                </c:pt>
                <c:pt idx="40">
                  <c:v>157.73353751914243</c:v>
                </c:pt>
                <c:pt idx="41">
                  <c:v>160.94946401225116</c:v>
                </c:pt>
                <c:pt idx="42">
                  <c:v>162.17457886676877</c:v>
                </c:pt>
                <c:pt idx="43">
                  <c:v>178.4073506891271</c:v>
                </c:pt>
                <c:pt idx="44">
                  <c:v>192.95558958652376</c:v>
                </c:pt>
                <c:pt idx="45">
                  <c:v>216.23277182235836</c:v>
                </c:pt>
                <c:pt idx="46">
                  <c:v>249.00459418070443</c:v>
                </c:pt>
                <c:pt idx="47">
                  <c:v>278.71362940275651</c:v>
                </c:pt>
                <c:pt idx="48">
                  <c:v>324.65543644716689</c:v>
                </c:pt>
                <c:pt idx="49">
                  <c:v>351.60796324655433</c:v>
                </c:pt>
                <c:pt idx="50">
                  <c:v>302.75650842266464</c:v>
                </c:pt>
                <c:pt idx="51">
                  <c:v>290.81163859111791</c:v>
                </c:pt>
                <c:pt idx="52">
                  <c:v>299.84686064318532</c:v>
                </c:pt>
                <c:pt idx="53">
                  <c:v>270.29096477794792</c:v>
                </c:pt>
                <c:pt idx="54">
                  <c:v>209.95405819295559</c:v>
                </c:pt>
                <c:pt idx="55">
                  <c:v>210.56661562021441</c:v>
                </c:pt>
                <c:pt idx="56">
                  <c:v>194.18070444104134</c:v>
                </c:pt>
                <c:pt idx="57">
                  <c:v>166.15620214395099</c:v>
                </c:pt>
                <c:pt idx="58">
                  <c:v>198.77488514548239</c:v>
                </c:pt>
                <c:pt idx="59">
                  <c:v>209.34150076569676</c:v>
                </c:pt>
                <c:pt idx="60">
                  <c:v>209.18836140888209</c:v>
                </c:pt>
                <c:pt idx="61">
                  <c:v>208.57580398162327</c:v>
                </c:pt>
                <c:pt idx="62">
                  <c:v>209.80091883614088</c:v>
                </c:pt>
                <c:pt idx="63">
                  <c:v>213.62940275650843</c:v>
                </c:pt>
                <c:pt idx="64">
                  <c:v>189.739663093415</c:v>
                </c:pt>
                <c:pt idx="65">
                  <c:v>167.38131699846861</c:v>
                </c:pt>
                <c:pt idx="66">
                  <c:v>163.39969372128638</c:v>
                </c:pt>
                <c:pt idx="67">
                  <c:v>154.36447166921897</c:v>
                </c:pt>
                <c:pt idx="68">
                  <c:v>150.68912710566616</c:v>
                </c:pt>
                <c:pt idx="69">
                  <c:v>132.00612557427257</c:v>
                </c:pt>
                <c:pt idx="70">
                  <c:v>124.80857580398161</c:v>
                </c:pt>
                <c:pt idx="71">
                  <c:v>116.69218989280246</c:v>
                </c:pt>
                <c:pt idx="72">
                  <c:v>121.74578866768759</c:v>
                </c:pt>
                <c:pt idx="73">
                  <c:v>129.40275650842267</c:v>
                </c:pt>
                <c:pt idx="74">
                  <c:v>127.56508422664625</c:v>
                </c:pt>
                <c:pt idx="75">
                  <c:v>126.79938744257274</c:v>
                </c:pt>
                <c:pt idx="76">
                  <c:v>126.64624808575805</c:v>
                </c:pt>
                <c:pt idx="77">
                  <c:v>130.78101071975499</c:v>
                </c:pt>
                <c:pt idx="78">
                  <c:v>128.02450229709035</c:v>
                </c:pt>
                <c:pt idx="79">
                  <c:v>132.9249617151608</c:v>
                </c:pt>
                <c:pt idx="80">
                  <c:v>139.35681470137825</c:v>
                </c:pt>
                <c:pt idx="81">
                  <c:v>140.12251148545175</c:v>
                </c:pt>
                <c:pt idx="82">
                  <c:v>170.29096477794795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Substitutes!$AM$165</c:f>
              <c:strCache>
                <c:ptCount val="1"/>
                <c:pt idx="0">
                  <c:v>Fish oil</c:v>
                </c:pt>
              </c:strCache>
            </c:strRef>
          </c:tx>
          <c:marker>
            <c:symbol val="none"/>
          </c:marker>
          <c:cat>
            <c:numRef>
              <c:f>Substitutes!$A$166:$A$248</c:f>
              <c:numCache>
                <c:formatCode>mmm\-yy</c:formatCode>
                <c:ptCount val="83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</c:numCache>
            </c:numRef>
          </c:cat>
          <c:val>
            <c:numRef>
              <c:f>Substitutes!$AM$166:$AM$248</c:f>
              <c:numCache>
                <c:formatCode>0</c:formatCode>
                <c:ptCount val="83"/>
                <c:pt idx="0">
                  <c:v>100</c:v>
                </c:pt>
                <c:pt idx="1">
                  <c:v>102.65895953757224</c:v>
                </c:pt>
                <c:pt idx="2">
                  <c:v>144.73988439306359</c:v>
                </c:pt>
                <c:pt idx="3">
                  <c:v>105.78034682080926</c:v>
                </c:pt>
                <c:pt idx="4">
                  <c:v>105.89595375722543</c:v>
                </c:pt>
                <c:pt idx="5">
                  <c:v>103.23699421965318</c:v>
                </c:pt>
                <c:pt idx="6">
                  <c:v>104.62427745664739</c:v>
                </c:pt>
                <c:pt idx="7">
                  <c:v>108.4393063583815</c:v>
                </c:pt>
                <c:pt idx="8">
                  <c:v>111.67630057803468</c:v>
                </c:pt>
                <c:pt idx="9">
                  <c:v>125.20231213872832</c:v>
                </c:pt>
                <c:pt idx="10">
                  <c:v>149.71098265895955</c:v>
                </c:pt>
                <c:pt idx="11">
                  <c:v>169.1329479768786</c:v>
                </c:pt>
                <c:pt idx="12">
                  <c:v>179.1907514450867</c:v>
                </c:pt>
                <c:pt idx="13">
                  <c:v>183.58381502890174</c:v>
                </c:pt>
                <c:pt idx="14">
                  <c:v>198.72832369942196</c:v>
                </c:pt>
                <c:pt idx="15">
                  <c:v>208.09248554913293</c:v>
                </c:pt>
                <c:pt idx="16">
                  <c:v>205.89595375722544</c:v>
                </c:pt>
                <c:pt idx="17">
                  <c:v>209.01734104046241</c:v>
                </c:pt>
                <c:pt idx="18">
                  <c:v>209.82658959537571</c:v>
                </c:pt>
                <c:pt idx="19">
                  <c:v>205.2023121387283</c:v>
                </c:pt>
                <c:pt idx="20">
                  <c:v>192.25433526011562</c:v>
                </c:pt>
                <c:pt idx="21">
                  <c:v>152.60115606936415</c:v>
                </c:pt>
                <c:pt idx="22">
                  <c:v>127.86127167630057</c:v>
                </c:pt>
                <c:pt idx="23">
                  <c:v>113.64161849710983</c:v>
                </c:pt>
                <c:pt idx="24">
                  <c:v>105.20231213872833</c:v>
                </c:pt>
                <c:pt idx="25">
                  <c:v>89.595375722543352</c:v>
                </c:pt>
                <c:pt idx="26">
                  <c:v>79.884393063583815</c:v>
                </c:pt>
                <c:pt idx="27">
                  <c:v>71.676300578034684</c:v>
                </c:pt>
                <c:pt idx="28">
                  <c:v>78.728323699421964</c:v>
                </c:pt>
                <c:pt idx="29">
                  <c:v>91.79190751445087</c:v>
                </c:pt>
                <c:pt idx="30">
                  <c:v>91.560693641618499</c:v>
                </c:pt>
                <c:pt idx="31">
                  <c:v>90.751445086705203</c:v>
                </c:pt>
                <c:pt idx="32">
                  <c:v>92.48554913294798</c:v>
                </c:pt>
                <c:pt idx="33">
                  <c:v>94.219653179190757</c:v>
                </c:pt>
                <c:pt idx="34">
                  <c:v>102.42774566473989</c:v>
                </c:pt>
                <c:pt idx="35">
                  <c:v>106.82080924855491</c:v>
                </c:pt>
                <c:pt idx="36">
                  <c:v>107.05202312138728</c:v>
                </c:pt>
                <c:pt idx="37">
                  <c:v>102.65895953757224</c:v>
                </c:pt>
                <c:pt idx="38">
                  <c:v>110.40462427745665</c:v>
                </c:pt>
                <c:pt idx="39">
                  <c:v>126.01156069364161</c:v>
                </c:pt>
                <c:pt idx="40">
                  <c:v>135.83815028901734</c:v>
                </c:pt>
                <c:pt idx="41">
                  <c:v>113.41040462427745</c:v>
                </c:pt>
                <c:pt idx="42">
                  <c:v>117.34104046242774</c:v>
                </c:pt>
                <c:pt idx="43">
                  <c:v>127.16763005780348</c:v>
                </c:pt>
                <c:pt idx="44">
                  <c:v>135.83815028901734</c:v>
                </c:pt>
                <c:pt idx="45">
                  <c:v>143.121387283237</c:v>
                </c:pt>
                <c:pt idx="46">
                  <c:v>157.57225433526011</c:v>
                </c:pt>
                <c:pt idx="47">
                  <c:v>179.76878612716763</c:v>
                </c:pt>
                <c:pt idx="48">
                  <c:v>199.42196531791907</c:v>
                </c:pt>
                <c:pt idx="49">
                  <c:v>203.81502890173411</c:v>
                </c:pt>
                <c:pt idx="50">
                  <c:v>192.48554913294797</c:v>
                </c:pt>
                <c:pt idx="51">
                  <c:v>148.90173410404623</c:v>
                </c:pt>
                <c:pt idx="52">
                  <c:v>159.53757225433526</c:v>
                </c:pt>
                <c:pt idx="53">
                  <c:v>169.94219653179189</c:v>
                </c:pt>
                <c:pt idx="54">
                  <c:v>176.30057803468208</c:v>
                </c:pt>
                <c:pt idx="55">
                  <c:v>178.26589595375722</c:v>
                </c:pt>
                <c:pt idx="56">
                  <c:v>173.9884393063584</c:v>
                </c:pt>
                <c:pt idx="57">
                  <c:v>176.30057803468208</c:v>
                </c:pt>
                <c:pt idx="58">
                  <c:v>177.80346820809251</c:v>
                </c:pt>
                <c:pt idx="59">
                  <c:v>169.364161849711</c:v>
                </c:pt>
                <c:pt idx="60">
                  <c:v>174.10404624277456</c:v>
                </c:pt>
                <c:pt idx="61">
                  <c:v>176.99421965317919</c:v>
                </c:pt>
                <c:pt idx="62">
                  <c:v>182.65895953757226</c:v>
                </c:pt>
                <c:pt idx="63">
                  <c:v>190.75144508670522</c:v>
                </c:pt>
                <c:pt idx="64">
                  <c:v>204.50867052023119</c:v>
                </c:pt>
                <c:pt idx="65">
                  <c:v>218.95953757225436</c:v>
                </c:pt>
                <c:pt idx="66">
                  <c:v>236.99421965317919</c:v>
                </c:pt>
                <c:pt idx="67">
                  <c:v>237.57225433526011</c:v>
                </c:pt>
                <c:pt idx="68">
                  <c:v>237.68786127167633</c:v>
                </c:pt>
                <c:pt idx="69">
                  <c:v>234.10404624277459</c:v>
                </c:pt>
                <c:pt idx="70">
                  <c:v>257.22543352601156</c:v>
                </c:pt>
                <c:pt idx="71">
                  <c:v>268.78612716763001</c:v>
                </c:pt>
                <c:pt idx="72">
                  <c:v>265.89595375722541</c:v>
                </c:pt>
                <c:pt idx="73">
                  <c:v>257.22543352601156</c:v>
                </c:pt>
                <c:pt idx="74">
                  <c:v>263.00578034682081</c:v>
                </c:pt>
                <c:pt idx="75">
                  <c:v>277.45664739884393</c:v>
                </c:pt>
                <c:pt idx="76">
                  <c:v>275.14450867052022</c:v>
                </c:pt>
                <c:pt idx="77">
                  <c:v>245.66473988439304</c:v>
                </c:pt>
                <c:pt idx="78">
                  <c:v>242.77456647398844</c:v>
                </c:pt>
                <c:pt idx="79">
                  <c:v>242.77456647398844</c:v>
                </c:pt>
                <c:pt idx="80">
                  <c:v>208.09248554913293</c:v>
                </c:pt>
                <c:pt idx="81">
                  <c:v>184.97109826589596</c:v>
                </c:pt>
                <c:pt idx="82">
                  <c:v>184.97109826589596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Substitutes!$AN$165</c:f>
              <c:strCache>
                <c:ptCount val="1"/>
                <c:pt idx="0">
                  <c:v>Olive oil</c:v>
                </c:pt>
              </c:strCache>
            </c:strRef>
          </c:tx>
          <c:marker>
            <c:symbol val="none"/>
          </c:marker>
          <c:cat>
            <c:numRef>
              <c:f>Substitutes!$A$166:$A$248</c:f>
              <c:numCache>
                <c:formatCode>mmm\-yy</c:formatCode>
                <c:ptCount val="83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</c:numCache>
            </c:numRef>
          </c:cat>
          <c:val>
            <c:numRef>
              <c:f>Substitutes!$AN$166:$AN$248</c:f>
              <c:numCache>
                <c:formatCode>0</c:formatCode>
                <c:ptCount val="83"/>
                <c:pt idx="0">
                  <c:v>100</c:v>
                </c:pt>
                <c:pt idx="1">
                  <c:v>103.63636363636364</c:v>
                </c:pt>
                <c:pt idx="2">
                  <c:v>110.32357473035439</c:v>
                </c:pt>
                <c:pt idx="3">
                  <c:v>112.6964560862866</c:v>
                </c:pt>
                <c:pt idx="4">
                  <c:v>106.2557781201849</c:v>
                </c:pt>
                <c:pt idx="5">
                  <c:v>99.167950693374422</c:v>
                </c:pt>
                <c:pt idx="6">
                  <c:v>100.40061633281971</c:v>
                </c:pt>
                <c:pt idx="7">
                  <c:v>98.674884437596305</c:v>
                </c:pt>
                <c:pt idx="8">
                  <c:v>103.38983050847457</c:v>
                </c:pt>
                <c:pt idx="9">
                  <c:v>106.59476117103235</c:v>
                </c:pt>
                <c:pt idx="10">
                  <c:v>119.56856702619415</c:v>
                </c:pt>
                <c:pt idx="11">
                  <c:v>118.15100154083204</c:v>
                </c:pt>
                <c:pt idx="12">
                  <c:v>120</c:v>
                </c:pt>
                <c:pt idx="13">
                  <c:v>119.66101694915254</c:v>
                </c:pt>
                <c:pt idx="14">
                  <c:v>125.9784283513097</c:v>
                </c:pt>
                <c:pt idx="15">
                  <c:v>121.29429892141756</c:v>
                </c:pt>
                <c:pt idx="16">
                  <c:v>114.57627118644066</c:v>
                </c:pt>
                <c:pt idx="17">
                  <c:v>113.92912172573189</c:v>
                </c:pt>
                <c:pt idx="18">
                  <c:v>114.14483821263481</c:v>
                </c:pt>
                <c:pt idx="19">
                  <c:v>107.95069337442217</c:v>
                </c:pt>
                <c:pt idx="20">
                  <c:v>102.37288135593221</c:v>
                </c:pt>
                <c:pt idx="21">
                  <c:v>93.898305084745758</c:v>
                </c:pt>
                <c:pt idx="22">
                  <c:v>85.639445300462242</c:v>
                </c:pt>
                <c:pt idx="23">
                  <c:v>87.057010785824346</c:v>
                </c:pt>
                <c:pt idx="24">
                  <c:v>80.400616332819723</c:v>
                </c:pt>
                <c:pt idx="25">
                  <c:v>78.79815100154083</c:v>
                </c:pt>
                <c:pt idx="26">
                  <c:v>75.993836671802768</c:v>
                </c:pt>
                <c:pt idx="27">
                  <c:v>74.298921417565495</c:v>
                </c:pt>
                <c:pt idx="28">
                  <c:v>73.867488443759626</c:v>
                </c:pt>
                <c:pt idx="29">
                  <c:v>80.770416024653315</c:v>
                </c:pt>
                <c:pt idx="30">
                  <c:v>86.59476117103236</c:v>
                </c:pt>
                <c:pt idx="31">
                  <c:v>102.52696456086288</c:v>
                </c:pt>
                <c:pt idx="32">
                  <c:v>112.94298921417565</c:v>
                </c:pt>
                <c:pt idx="33">
                  <c:v>111.40215716486904</c:v>
                </c:pt>
                <c:pt idx="34">
                  <c:v>100.43143297380585</c:v>
                </c:pt>
                <c:pt idx="35">
                  <c:v>92.357473035439142</c:v>
                </c:pt>
                <c:pt idx="36">
                  <c:v>92.788906009244982</c:v>
                </c:pt>
                <c:pt idx="37">
                  <c:v>89.738058551617868</c:v>
                </c:pt>
                <c:pt idx="38">
                  <c:v>90.138674884437592</c:v>
                </c:pt>
                <c:pt idx="39">
                  <c:v>89.244992295839751</c:v>
                </c:pt>
                <c:pt idx="40">
                  <c:v>81.016949152542367</c:v>
                </c:pt>
                <c:pt idx="41">
                  <c:v>76.271186440677965</c:v>
                </c:pt>
                <c:pt idx="42">
                  <c:v>78.767334360554699</c:v>
                </c:pt>
                <c:pt idx="43">
                  <c:v>79.198767334360554</c:v>
                </c:pt>
                <c:pt idx="44">
                  <c:v>80.893682588597855</c:v>
                </c:pt>
                <c:pt idx="45">
                  <c:v>85.362095531587059</c:v>
                </c:pt>
                <c:pt idx="46">
                  <c:v>85.362095531587059</c:v>
                </c:pt>
                <c:pt idx="47">
                  <c:v>83.543913713405232</c:v>
                </c:pt>
                <c:pt idx="48">
                  <c:v>79.845916795069343</c:v>
                </c:pt>
                <c:pt idx="49">
                  <c:v>85.177195685670256</c:v>
                </c:pt>
                <c:pt idx="50">
                  <c:v>86.163328197226505</c:v>
                </c:pt>
                <c:pt idx="51">
                  <c:v>88.043143297380595</c:v>
                </c:pt>
                <c:pt idx="52">
                  <c:v>87.550077041602464</c:v>
                </c:pt>
                <c:pt idx="53">
                  <c:v>86.379044684129425</c:v>
                </c:pt>
                <c:pt idx="54">
                  <c:v>84.375963020030824</c:v>
                </c:pt>
                <c:pt idx="55">
                  <c:v>85.023112480739599</c:v>
                </c:pt>
                <c:pt idx="56">
                  <c:v>81.540832049306616</c:v>
                </c:pt>
                <c:pt idx="57">
                  <c:v>80.154083204930657</c:v>
                </c:pt>
                <c:pt idx="58">
                  <c:v>82.588597842835128</c:v>
                </c:pt>
                <c:pt idx="59">
                  <c:v>77.226502311248069</c:v>
                </c:pt>
                <c:pt idx="60">
                  <c:v>71.001540832049301</c:v>
                </c:pt>
                <c:pt idx="61">
                  <c:v>73.436055469953772</c:v>
                </c:pt>
                <c:pt idx="62">
                  <c:v>73.281972265023114</c:v>
                </c:pt>
                <c:pt idx="63">
                  <c:v>71.525423728813564</c:v>
                </c:pt>
                <c:pt idx="64">
                  <c:v>69.060092449922962</c:v>
                </c:pt>
                <c:pt idx="65">
                  <c:v>68.474576271186436</c:v>
                </c:pt>
                <c:pt idx="66">
                  <c:v>69.121725731895225</c:v>
                </c:pt>
                <c:pt idx="67">
                  <c:v>84.375963020030824</c:v>
                </c:pt>
                <c:pt idx="68">
                  <c:v>100.49306625577812</c:v>
                </c:pt>
                <c:pt idx="69">
                  <c:v>101.29429892141756</c:v>
                </c:pt>
                <c:pt idx="70">
                  <c:v>97.90446841294299</c:v>
                </c:pt>
                <c:pt idx="71">
                  <c:v>100.06163328197226</c:v>
                </c:pt>
                <c:pt idx="72">
                  <c:v>118.45916795069338</c:v>
                </c:pt>
                <c:pt idx="73">
                  <c:v>121.29429892141756</c:v>
                </c:pt>
                <c:pt idx="74">
                  <c:v>117.442218798151</c:v>
                </c:pt>
                <c:pt idx="75">
                  <c:v>116.17873651771957</c:v>
                </c:pt>
                <c:pt idx="76">
                  <c:v>110.50847457627117</c:v>
                </c:pt>
                <c:pt idx="77">
                  <c:v>114.2064714946071</c:v>
                </c:pt>
                <c:pt idx="78">
                  <c:v>109.70724191063175</c:v>
                </c:pt>
                <c:pt idx="79">
                  <c:v>107.3035439137134</c:v>
                </c:pt>
                <c:pt idx="80">
                  <c:v>105.94761171032357</c:v>
                </c:pt>
                <c:pt idx="81">
                  <c:v>100.12326656394453</c:v>
                </c:pt>
                <c:pt idx="82">
                  <c:v>96.332819722650228</c:v>
                </c:pt>
              </c:numCache>
            </c:numRef>
          </c:val>
          <c:smooth val="0"/>
        </c:ser>
        <c:ser>
          <c:idx val="10"/>
          <c:order val="7"/>
          <c:tx>
            <c:v>EU BUTTER</c:v>
          </c:tx>
          <c:marker>
            <c:symbol val="none"/>
          </c:marker>
          <c:cat>
            <c:numRef>
              <c:f>Substitutes!$A$166:$A$248</c:f>
              <c:numCache>
                <c:formatCode>mmm\-yy</c:formatCode>
                <c:ptCount val="83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</c:numCache>
            </c:numRef>
          </c:cat>
          <c:val>
            <c:numRef>
              <c:f>Substitutes!$AQ$166:$AQ$248</c:f>
              <c:numCache>
                <c:formatCode>0</c:formatCode>
                <c:ptCount val="83"/>
                <c:pt idx="0">
                  <c:v>100</c:v>
                </c:pt>
                <c:pt idx="1">
                  <c:v>98.535813217253661</c:v>
                </c:pt>
                <c:pt idx="2">
                  <c:v>100.83102493074792</c:v>
                </c:pt>
                <c:pt idx="3">
                  <c:v>105.34230312623664</c:v>
                </c:pt>
                <c:pt idx="4">
                  <c:v>110.72417886822319</c:v>
                </c:pt>
                <c:pt idx="5">
                  <c:v>119.31143648595173</c:v>
                </c:pt>
                <c:pt idx="6">
                  <c:v>135.57578155916104</c:v>
                </c:pt>
                <c:pt idx="7">
                  <c:v>153.54174910961615</c:v>
                </c:pt>
                <c:pt idx="8">
                  <c:v>161.45627225959635</c:v>
                </c:pt>
                <c:pt idx="9">
                  <c:v>164.93866244558765</c:v>
                </c:pt>
                <c:pt idx="10">
                  <c:v>156.90542144835774</c:v>
                </c:pt>
                <c:pt idx="11">
                  <c:v>135.73407202216066</c:v>
                </c:pt>
                <c:pt idx="12">
                  <c:v>116.54135338345866</c:v>
                </c:pt>
                <c:pt idx="13">
                  <c:v>116.46220815195885</c:v>
                </c:pt>
                <c:pt idx="14">
                  <c:v>112.54451919271864</c:v>
                </c:pt>
                <c:pt idx="15">
                  <c:v>108.15195884447961</c:v>
                </c:pt>
                <c:pt idx="16">
                  <c:v>107.04392560348239</c:v>
                </c:pt>
                <c:pt idx="17">
                  <c:v>109.77443609022556</c:v>
                </c:pt>
                <c:pt idx="18">
                  <c:v>114.7605856747131</c:v>
                </c:pt>
                <c:pt idx="19">
                  <c:v>111.1199050257222</c:v>
                </c:pt>
                <c:pt idx="20">
                  <c:v>104.98614958448753</c:v>
                </c:pt>
                <c:pt idx="21">
                  <c:v>98.258804907004347</c:v>
                </c:pt>
                <c:pt idx="22">
                  <c:v>91.650178076770871</c:v>
                </c:pt>
                <c:pt idx="23">
                  <c:v>89.434111594776411</c:v>
                </c:pt>
                <c:pt idx="24">
                  <c:v>87.57419865453106</c:v>
                </c:pt>
                <c:pt idx="25">
                  <c:v>84.804115552037999</c:v>
                </c:pt>
                <c:pt idx="26">
                  <c:v>84.843688167787889</c:v>
                </c:pt>
                <c:pt idx="27">
                  <c:v>86.189157103284529</c:v>
                </c:pt>
                <c:pt idx="28">
                  <c:v>86.426592797783925</c:v>
                </c:pt>
                <c:pt idx="29">
                  <c:v>87.178472497032061</c:v>
                </c:pt>
                <c:pt idx="30">
                  <c:v>88.761377127028098</c:v>
                </c:pt>
                <c:pt idx="31">
                  <c:v>91.254451919271858</c:v>
                </c:pt>
                <c:pt idx="32">
                  <c:v>95.29085872576178</c:v>
                </c:pt>
                <c:pt idx="33">
                  <c:v>104.66956865848833</c:v>
                </c:pt>
                <c:pt idx="34">
                  <c:v>114.68144044321329</c:v>
                </c:pt>
                <c:pt idx="35">
                  <c:v>120.30075187969925</c:v>
                </c:pt>
                <c:pt idx="36">
                  <c:v>116.18519984170955</c:v>
                </c:pt>
                <c:pt idx="37">
                  <c:v>111.99050257222002</c:v>
                </c:pt>
                <c:pt idx="38">
                  <c:v>110.72417886822319</c:v>
                </c:pt>
                <c:pt idx="39">
                  <c:v>114.87930352196281</c:v>
                </c:pt>
                <c:pt idx="40">
                  <c:v>128.84843688167788</c:v>
                </c:pt>
                <c:pt idx="41">
                  <c:v>137.63355757815592</c:v>
                </c:pt>
                <c:pt idx="42">
                  <c:v>143.7673130193906</c:v>
                </c:pt>
                <c:pt idx="43">
                  <c:v>143.88603086664028</c:v>
                </c:pt>
                <c:pt idx="44">
                  <c:v>141.59081915314601</c:v>
                </c:pt>
                <c:pt idx="45">
                  <c:v>142.69885239414327</c:v>
                </c:pt>
                <c:pt idx="46">
                  <c:v>141.27423822714681</c:v>
                </c:pt>
                <c:pt idx="47">
                  <c:v>140.00791452314999</c:v>
                </c:pt>
                <c:pt idx="48">
                  <c:v>139.21646220815197</c:v>
                </c:pt>
                <c:pt idx="49">
                  <c:v>146.73525920063318</c:v>
                </c:pt>
                <c:pt idx="50">
                  <c:v>151.6818361693708</c:v>
                </c:pt>
                <c:pt idx="51">
                  <c:v>149.78235061337554</c:v>
                </c:pt>
                <c:pt idx="52">
                  <c:v>150.53423031262366</c:v>
                </c:pt>
                <c:pt idx="53">
                  <c:v>154.8476454293629</c:v>
                </c:pt>
                <c:pt idx="54">
                  <c:v>156.31183221210924</c:v>
                </c:pt>
                <c:pt idx="55">
                  <c:v>154.45191927186389</c:v>
                </c:pt>
                <c:pt idx="56">
                  <c:v>154.53106450336367</c:v>
                </c:pt>
                <c:pt idx="57">
                  <c:v>153.54174910961615</c:v>
                </c:pt>
                <c:pt idx="58">
                  <c:v>149.98021369212503</c:v>
                </c:pt>
                <c:pt idx="59">
                  <c:v>142.06569054214484</c:v>
                </c:pt>
                <c:pt idx="60">
                  <c:v>138.50415512465375</c:v>
                </c:pt>
                <c:pt idx="61">
                  <c:v>133.16185199841709</c:v>
                </c:pt>
                <c:pt idx="62">
                  <c:v>125.5639097744361</c:v>
                </c:pt>
                <c:pt idx="63">
                  <c:v>113.09853581321725</c:v>
                </c:pt>
                <c:pt idx="64">
                  <c:v>103.08666402849229</c:v>
                </c:pt>
                <c:pt idx="65">
                  <c:v>106.92520775623268</c:v>
                </c:pt>
                <c:pt idx="66">
                  <c:v>108.78512069647803</c:v>
                </c:pt>
                <c:pt idx="67">
                  <c:v>113.88998812821526</c:v>
                </c:pt>
                <c:pt idx="68">
                  <c:v>123.22912544519194</c:v>
                </c:pt>
                <c:pt idx="69">
                  <c:v>125.8409180846854</c:v>
                </c:pt>
                <c:pt idx="70">
                  <c:v>129.32330827067668</c:v>
                </c:pt>
                <c:pt idx="71">
                  <c:v>133.59715077166601</c:v>
                </c:pt>
                <c:pt idx="72">
                  <c:v>132.01424614166996</c:v>
                </c:pt>
                <c:pt idx="73">
                  <c:v>130.98535813217254</c:v>
                </c:pt>
                <c:pt idx="74">
                  <c:v>133.00356153541748</c:v>
                </c:pt>
                <c:pt idx="75">
                  <c:v>146.85397704788286</c:v>
                </c:pt>
                <c:pt idx="76">
                  <c:v>156.31183221210924</c:v>
                </c:pt>
                <c:pt idx="77">
                  <c:v>158.13217253660468</c:v>
                </c:pt>
                <c:pt idx="78">
                  <c:v>160.46695686584883</c:v>
                </c:pt>
                <c:pt idx="79">
                  <c:v>162.16857934309459</c:v>
                </c:pt>
                <c:pt idx="80">
                  <c:v>165.84883260783539</c:v>
                </c:pt>
                <c:pt idx="81">
                  <c:v>163.27661258409179</c:v>
                </c:pt>
                <c:pt idx="82">
                  <c:v>160.42738425009892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81440"/>
        <c:axId val="100791424"/>
      </c:lineChart>
      <c:dateAx>
        <c:axId val="1007814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00791424"/>
        <c:crosses val="autoZero"/>
        <c:auto val="1"/>
        <c:lblOffset val="100"/>
        <c:baseTimeUnit val="months"/>
      </c:dateAx>
      <c:valAx>
        <c:axId val="1007914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07814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Market price for Cows O3</a:t>
            </a:r>
          </a:p>
        </c:rich>
      </c:tx>
      <c:layout>
        <c:manualLayout>
          <c:xMode val="edge"/>
          <c:yMode val="edge"/>
          <c:x val="0.33503836317135838"/>
          <c:y val="2.97872340425531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2301790281359"/>
          <c:y val="0.13404255319148944"/>
          <c:w val="0.77621483375959721"/>
          <c:h val="0.7212765957446805"/>
        </c:manualLayout>
      </c:layout>
      <c:lineChart>
        <c:grouping val="standard"/>
        <c:varyColors val="0"/>
        <c:ser>
          <c:idx val="31"/>
          <c:order val="0"/>
          <c:tx>
            <c:strRef>
              <c:f>'[1]1Mth.Avg.DO3'!$AG$3</c:f>
              <c:strCache>
                <c:ptCount val="1"/>
                <c:pt idx="0">
                  <c:v>EU-27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multiLvlStrRef>
              <c:f>'[1]1Mth.Avg.DO3'!$A$41:$B$100</c:f>
              <c:multiLvlStrCache>
                <c:ptCount val="2"/>
                <c:lvl>
                  <c:pt idx="1">
                    <c:v>12</c:v>
                  </c:pt>
                </c:lvl>
                <c:lvl>
                  <c:pt idx="1">
                    <c:v>11</c:v>
                  </c:pt>
                </c:lvl>
                <c:lvl>
                  <c:pt idx="1">
                    <c:v>10</c:v>
                  </c:pt>
                </c:lvl>
                <c:lvl>
                  <c:pt idx="1">
                    <c:v>9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1">
                    <c:v>4</c:v>
                  </c:pt>
                </c:lvl>
                <c:lvl>
                  <c:pt idx="1">
                    <c:v>3</c:v>
                  </c:pt>
                </c:lvl>
                <c:lvl>
                  <c:pt idx="1">
                    <c:v>2</c:v>
                  </c:pt>
                </c:lvl>
                <c:lvl>
                  <c:pt idx="0">
                    <c:v>2013</c:v>
                  </c:pt>
                  <c:pt idx="1">
                    <c:v>1</c:v>
                  </c:pt>
                </c:lvl>
                <c:lvl>
                  <c:pt idx="1">
                    <c:v>12</c:v>
                  </c:pt>
                </c:lvl>
                <c:lvl>
                  <c:pt idx="1">
                    <c:v>11</c:v>
                  </c:pt>
                </c:lvl>
                <c:lvl>
                  <c:pt idx="1">
                    <c:v>10</c:v>
                  </c:pt>
                </c:lvl>
                <c:lvl>
                  <c:pt idx="1">
                    <c:v>9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1">
                    <c:v>4</c:v>
                  </c:pt>
                </c:lvl>
                <c:lvl>
                  <c:pt idx="1">
                    <c:v>3</c:v>
                  </c:pt>
                </c:lvl>
                <c:lvl>
                  <c:pt idx="1">
                    <c:v>2</c:v>
                  </c:pt>
                </c:lvl>
                <c:lvl>
                  <c:pt idx="0">
                    <c:v>2012</c:v>
                  </c:pt>
                  <c:pt idx="1">
                    <c:v>1</c:v>
                  </c:pt>
                </c:lvl>
                <c:lvl>
                  <c:pt idx="1">
                    <c:v>12</c:v>
                  </c:pt>
                </c:lvl>
                <c:lvl>
                  <c:pt idx="1">
                    <c:v>11</c:v>
                  </c:pt>
                </c:lvl>
                <c:lvl>
                  <c:pt idx="1">
                    <c:v>10</c:v>
                  </c:pt>
                </c:lvl>
                <c:lvl>
                  <c:pt idx="1">
                    <c:v>9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1">
                    <c:v>4</c:v>
                  </c:pt>
                </c:lvl>
                <c:lvl>
                  <c:pt idx="1">
                    <c:v>3</c:v>
                  </c:pt>
                </c:lvl>
                <c:lvl>
                  <c:pt idx="1">
                    <c:v>2</c:v>
                  </c:pt>
                </c:lvl>
                <c:lvl>
                  <c:pt idx="0">
                    <c:v>2011</c:v>
                  </c:pt>
                  <c:pt idx="1">
                    <c:v>1</c:v>
                  </c:pt>
                </c:lvl>
                <c:lvl>
                  <c:pt idx="1">
                    <c:v>12</c:v>
                  </c:pt>
                </c:lvl>
                <c:lvl>
                  <c:pt idx="1">
                    <c:v>11</c:v>
                  </c:pt>
                </c:lvl>
                <c:lvl>
                  <c:pt idx="1">
                    <c:v>10</c:v>
                  </c:pt>
                </c:lvl>
                <c:lvl>
                  <c:pt idx="1">
                    <c:v>9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1">
                    <c:v>4</c:v>
                  </c:pt>
                </c:lvl>
                <c:lvl>
                  <c:pt idx="1">
                    <c:v>3</c:v>
                  </c:pt>
                </c:lvl>
                <c:lvl>
                  <c:pt idx="1">
                    <c:v>2</c:v>
                  </c:pt>
                </c:lvl>
                <c:lvl>
                  <c:pt idx="0">
                    <c:v>2010</c:v>
                  </c:pt>
                  <c:pt idx="1">
                    <c:v>1</c:v>
                  </c:pt>
                </c:lvl>
                <c:lvl>
                  <c:pt idx="1">
                    <c:v>12</c:v>
                  </c:pt>
                </c:lvl>
                <c:lvl>
                  <c:pt idx="1">
                    <c:v>11</c:v>
                  </c:pt>
                </c:lvl>
                <c:lvl>
                  <c:pt idx="1">
                    <c:v>10</c:v>
                  </c:pt>
                </c:lvl>
                <c:lvl>
                  <c:pt idx="1">
                    <c:v>9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1">
                    <c:v>4</c:v>
                  </c:pt>
                </c:lvl>
                <c:lvl>
                  <c:pt idx="1">
                    <c:v>3</c:v>
                  </c:pt>
                </c:lvl>
                <c:lvl>
                  <c:pt idx="1">
                    <c:v>2</c:v>
                  </c:pt>
                </c:lvl>
                <c:lvl>
                  <c:pt idx="0">
                    <c:v>2009</c:v>
                  </c:pt>
                  <c:pt idx="1">
                    <c:v>1</c:v>
                  </c:pt>
                </c:lvl>
              </c:multiLvlStrCache>
            </c:multiLvlStrRef>
          </c:cat>
          <c:val>
            <c:numRef>
              <c:f>'[1]1Mth.Avg.DO3'!$AG$41:$AG$100</c:f>
              <c:numCache>
                <c:formatCode>General</c:formatCode>
                <c:ptCount val="60"/>
                <c:pt idx="0">
                  <c:v>229.16560000000001</c:v>
                </c:pt>
                <c:pt idx="1">
                  <c:v>228.2586</c:v>
                </c:pt>
                <c:pt idx="2">
                  <c:v>233.38849999999999</c:v>
                </c:pt>
                <c:pt idx="3">
                  <c:v>233.12909999999999</c:v>
                </c:pt>
                <c:pt idx="4">
                  <c:v>236.11930000000001</c:v>
                </c:pt>
                <c:pt idx="5">
                  <c:v>235.5479</c:v>
                </c:pt>
                <c:pt idx="6">
                  <c:v>232.95609999999999</c:v>
                </c:pt>
                <c:pt idx="7">
                  <c:v>232.59979999999999</c:v>
                </c:pt>
                <c:pt idx="8">
                  <c:v>222.45140000000001</c:v>
                </c:pt>
                <c:pt idx="9">
                  <c:v>216.41130000000001</c:v>
                </c:pt>
                <c:pt idx="10">
                  <c:v>212.21430000000001</c:v>
                </c:pt>
                <c:pt idx="11">
                  <c:v>211.4195</c:v>
                </c:pt>
                <c:pt idx="12">
                  <c:v>221.03620000000001</c:v>
                </c:pt>
                <c:pt idx="13">
                  <c:v>223.26159999999999</c:v>
                </c:pt>
                <c:pt idx="14">
                  <c:v>229.7353</c:v>
                </c:pt>
                <c:pt idx="15">
                  <c:v>231.36349999999999</c:v>
                </c:pt>
                <c:pt idx="16">
                  <c:v>233.53989999999999</c:v>
                </c:pt>
                <c:pt idx="17">
                  <c:v>234.5102</c:v>
                </c:pt>
                <c:pt idx="18">
                  <c:v>232.54130000000001</c:v>
                </c:pt>
                <c:pt idx="19">
                  <c:v>234.37719999999999</c:v>
                </c:pt>
                <c:pt idx="20">
                  <c:v>233.99299999999999</c:v>
                </c:pt>
                <c:pt idx="21">
                  <c:v>231.6789</c:v>
                </c:pt>
                <c:pt idx="22">
                  <c:v>231.7276</c:v>
                </c:pt>
                <c:pt idx="23">
                  <c:v>236.5744</c:v>
                </c:pt>
                <c:pt idx="24">
                  <c:v>240.8681</c:v>
                </c:pt>
                <c:pt idx="25">
                  <c:v>246.81370000000001</c:v>
                </c:pt>
                <c:pt idx="26">
                  <c:v>257.5018</c:v>
                </c:pt>
                <c:pt idx="27">
                  <c:v>264.49490000000003</c:v>
                </c:pt>
                <c:pt idx="28">
                  <c:v>271.72210000000001</c:v>
                </c:pt>
                <c:pt idx="29">
                  <c:v>267.50190000000003</c:v>
                </c:pt>
                <c:pt idx="30">
                  <c:v>274.13010000000003</c:v>
                </c:pt>
                <c:pt idx="31">
                  <c:v>280.87170000000003</c:v>
                </c:pt>
                <c:pt idx="32">
                  <c:v>278.16050000000001</c:v>
                </c:pt>
                <c:pt idx="33">
                  <c:v>277.85550000000001</c:v>
                </c:pt>
                <c:pt idx="34">
                  <c:v>280.46050000000002</c:v>
                </c:pt>
                <c:pt idx="35">
                  <c:v>277.15440000000001</c:v>
                </c:pt>
                <c:pt idx="36">
                  <c:v>286.68001935483869</c:v>
                </c:pt>
                <c:pt idx="37">
                  <c:v>298.56520689655179</c:v>
                </c:pt>
                <c:pt idx="38">
                  <c:v>303.8852161290323</c:v>
                </c:pt>
                <c:pt idx="39">
                  <c:v>306.77293666666662</c:v>
                </c:pt>
                <c:pt idx="40">
                  <c:v>313.61406451612902</c:v>
                </c:pt>
                <c:pt idx="41">
                  <c:v>317.71572333333336</c:v>
                </c:pt>
                <c:pt idx="42">
                  <c:v>320.62196451612908</c:v>
                </c:pt>
                <c:pt idx="43">
                  <c:v>326.17284838709679</c:v>
                </c:pt>
                <c:pt idx="44">
                  <c:v>322.64595999999995</c:v>
                </c:pt>
                <c:pt idx="45">
                  <c:v>310.28186451612908</c:v>
                </c:pt>
                <c:pt idx="46">
                  <c:v>304.75630999999998</c:v>
                </c:pt>
                <c:pt idx="47">
                  <c:v>305.5165806451613</c:v>
                </c:pt>
                <c:pt idx="48">
                  <c:v>312.66090000000003</c:v>
                </c:pt>
                <c:pt idx="49">
                  <c:v>319.8843</c:v>
                </c:pt>
                <c:pt idx="50">
                  <c:v>323.16649999999998</c:v>
                </c:pt>
                <c:pt idx="51">
                  <c:v>324.77330000000001</c:v>
                </c:pt>
                <c:pt idx="52">
                  <c:v>325.20819999999998</c:v>
                </c:pt>
                <c:pt idx="53">
                  <c:v>326.34809999999999</c:v>
                </c:pt>
                <c:pt idx="54">
                  <c:v>325.99200000000002</c:v>
                </c:pt>
                <c:pt idx="55">
                  <c:v>315.38990000000001</c:v>
                </c:pt>
                <c:pt idx="56">
                  <c:v>306.40289999999999</c:v>
                </c:pt>
                <c:pt idx="57">
                  <c:v>293.25630000000001</c:v>
                </c:pt>
                <c:pt idx="58">
                  <c:v>#N/A</c:v>
                </c:pt>
                <c:pt idx="59">
                  <c:v>#N/A</c:v>
                </c:pt>
              </c:numCache>
            </c:numRef>
          </c:val>
          <c:smooth val="0"/>
        </c:ser>
        <c:ser>
          <c:idx val="16"/>
          <c:order val="1"/>
          <c:tx>
            <c:strRef>
              <c:f>'[1]1Mth.Avg.DO3'!$L$3</c:f>
              <c:strCache>
                <c:ptCount val="1"/>
                <c:pt idx="0">
                  <c:v>ES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'[1]1Mth.Avg.DO3'!$A$41:$B$100</c:f>
              <c:multiLvlStrCache>
                <c:ptCount val="2"/>
                <c:lvl>
                  <c:pt idx="1">
                    <c:v>12</c:v>
                  </c:pt>
                </c:lvl>
                <c:lvl>
                  <c:pt idx="1">
                    <c:v>11</c:v>
                  </c:pt>
                </c:lvl>
                <c:lvl>
                  <c:pt idx="1">
                    <c:v>10</c:v>
                  </c:pt>
                </c:lvl>
                <c:lvl>
                  <c:pt idx="1">
                    <c:v>9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1">
                    <c:v>4</c:v>
                  </c:pt>
                </c:lvl>
                <c:lvl>
                  <c:pt idx="1">
                    <c:v>3</c:v>
                  </c:pt>
                </c:lvl>
                <c:lvl>
                  <c:pt idx="1">
                    <c:v>2</c:v>
                  </c:pt>
                </c:lvl>
                <c:lvl>
                  <c:pt idx="0">
                    <c:v>2013</c:v>
                  </c:pt>
                  <c:pt idx="1">
                    <c:v>1</c:v>
                  </c:pt>
                </c:lvl>
                <c:lvl>
                  <c:pt idx="1">
                    <c:v>12</c:v>
                  </c:pt>
                </c:lvl>
                <c:lvl>
                  <c:pt idx="1">
                    <c:v>11</c:v>
                  </c:pt>
                </c:lvl>
                <c:lvl>
                  <c:pt idx="1">
                    <c:v>10</c:v>
                  </c:pt>
                </c:lvl>
                <c:lvl>
                  <c:pt idx="1">
                    <c:v>9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1">
                    <c:v>4</c:v>
                  </c:pt>
                </c:lvl>
                <c:lvl>
                  <c:pt idx="1">
                    <c:v>3</c:v>
                  </c:pt>
                </c:lvl>
                <c:lvl>
                  <c:pt idx="1">
                    <c:v>2</c:v>
                  </c:pt>
                </c:lvl>
                <c:lvl>
                  <c:pt idx="0">
                    <c:v>2012</c:v>
                  </c:pt>
                  <c:pt idx="1">
                    <c:v>1</c:v>
                  </c:pt>
                </c:lvl>
                <c:lvl>
                  <c:pt idx="1">
                    <c:v>12</c:v>
                  </c:pt>
                </c:lvl>
                <c:lvl>
                  <c:pt idx="1">
                    <c:v>11</c:v>
                  </c:pt>
                </c:lvl>
                <c:lvl>
                  <c:pt idx="1">
                    <c:v>10</c:v>
                  </c:pt>
                </c:lvl>
                <c:lvl>
                  <c:pt idx="1">
                    <c:v>9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1">
                    <c:v>4</c:v>
                  </c:pt>
                </c:lvl>
                <c:lvl>
                  <c:pt idx="1">
                    <c:v>3</c:v>
                  </c:pt>
                </c:lvl>
                <c:lvl>
                  <c:pt idx="1">
                    <c:v>2</c:v>
                  </c:pt>
                </c:lvl>
                <c:lvl>
                  <c:pt idx="0">
                    <c:v>2011</c:v>
                  </c:pt>
                  <c:pt idx="1">
                    <c:v>1</c:v>
                  </c:pt>
                </c:lvl>
                <c:lvl>
                  <c:pt idx="1">
                    <c:v>12</c:v>
                  </c:pt>
                </c:lvl>
                <c:lvl>
                  <c:pt idx="1">
                    <c:v>11</c:v>
                  </c:pt>
                </c:lvl>
                <c:lvl>
                  <c:pt idx="1">
                    <c:v>10</c:v>
                  </c:pt>
                </c:lvl>
                <c:lvl>
                  <c:pt idx="1">
                    <c:v>9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1">
                    <c:v>4</c:v>
                  </c:pt>
                </c:lvl>
                <c:lvl>
                  <c:pt idx="1">
                    <c:v>3</c:v>
                  </c:pt>
                </c:lvl>
                <c:lvl>
                  <c:pt idx="1">
                    <c:v>2</c:v>
                  </c:pt>
                </c:lvl>
                <c:lvl>
                  <c:pt idx="0">
                    <c:v>2010</c:v>
                  </c:pt>
                  <c:pt idx="1">
                    <c:v>1</c:v>
                  </c:pt>
                </c:lvl>
                <c:lvl>
                  <c:pt idx="1">
                    <c:v>12</c:v>
                  </c:pt>
                </c:lvl>
                <c:lvl>
                  <c:pt idx="1">
                    <c:v>11</c:v>
                  </c:pt>
                </c:lvl>
                <c:lvl>
                  <c:pt idx="1">
                    <c:v>10</c:v>
                  </c:pt>
                </c:lvl>
                <c:lvl>
                  <c:pt idx="1">
                    <c:v>9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1">
                    <c:v>4</c:v>
                  </c:pt>
                </c:lvl>
                <c:lvl>
                  <c:pt idx="1">
                    <c:v>3</c:v>
                  </c:pt>
                </c:lvl>
                <c:lvl>
                  <c:pt idx="1">
                    <c:v>2</c:v>
                  </c:pt>
                </c:lvl>
                <c:lvl>
                  <c:pt idx="0">
                    <c:v>2009</c:v>
                  </c:pt>
                  <c:pt idx="1">
                    <c:v>1</c:v>
                  </c:pt>
                </c:lvl>
              </c:multiLvlStrCache>
            </c:multiLvlStrRef>
          </c:cat>
          <c:val>
            <c:numRef>
              <c:f>'[1]1Mth.Avg.DO3'!$L$41:$L$100</c:f>
              <c:numCache>
                <c:formatCode>General</c:formatCode>
                <c:ptCount val="60"/>
                <c:pt idx="0">
                  <c:v>183.24549999999999</c:v>
                </c:pt>
                <c:pt idx="1">
                  <c:v>195.0283</c:v>
                </c:pt>
                <c:pt idx="2">
                  <c:v>191.52699999999999</c:v>
                </c:pt>
                <c:pt idx="3">
                  <c:v>193.64660000000001</c:v>
                </c:pt>
                <c:pt idx="4">
                  <c:v>186.4658</c:v>
                </c:pt>
                <c:pt idx="5">
                  <c:v>188.53890000000001</c:v>
                </c:pt>
                <c:pt idx="6">
                  <c:v>185.81120000000001</c:v>
                </c:pt>
                <c:pt idx="7">
                  <c:v>178.06389999999999</c:v>
                </c:pt>
                <c:pt idx="8">
                  <c:v>175.70529999999999</c:v>
                </c:pt>
                <c:pt idx="9">
                  <c:v>170.7807</c:v>
                </c:pt>
                <c:pt idx="10">
                  <c:v>170.05119999999999</c:v>
                </c:pt>
                <c:pt idx="11">
                  <c:v>166.27889999999999</c:v>
                </c:pt>
                <c:pt idx="12">
                  <c:v>168.53530000000001</c:v>
                </c:pt>
                <c:pt idx="13">
                  <c:v>167.4555</c:v>
                </c:pt>
                <c:pt idx="14">
                  <c:v>175.96260000000001</c:v>
                </c:pt>
                <c:pt idx="15">
                  <c:v>172.8409</c:v>
                </c:pt>
                <c:pt idx="16">
                  <c:v>170.8586</c:v>
                </c:pt>
                <c:pt idx="17">
                  <c:v>177.80430000000001</c:v>
                </c:pt>
                <c:pt idx="18">
                  <c:v>176.3862</c:v>
                </c:pt>
                <c:pt idx="19">
                  <c:v>186.01560000000001</c:v>
                </c:pt>
                <c:pt idx="20">
                  <c:v>185.78139999999999</c:v>
                </c:pt>
                <c:pt idx="21">
                  <c:v>183.3674</c:v>
                </c:pt>
                <c:pt idx="22">
                  <c:v>185.17240000000001</c:v>
                </c:pt>
                <c:pt idx="23">
                  <c:v>185.2319</c:v>
                </c:pt>
                <c:pt idx="24">
                  <c:v>189.8938</c:v>
                </c:pt>
                <c:pt idx="25">
                  <c:v>190.91080000000002</c:v>
                </c:pt>
                <c:pt idx="26">
                  <c:v>193.46790000000001</c:v>
                </c:pt>
                <c:pt idx="27">
                  <c:v>201.809</c:v>
                </c:pt>
                <c:pt idx="28">
                  <c:v>207.73310000000001</c:v>
                </c:pt>
                <c:pt idx="29">
                  <c:v>201.20530000000002</c:v>
                </c:pt>
                <c:pt idx="30">
                  <c:v>208.38340000000002</c:v>
                </c:pt>
                <c:pt idx="31">
                  <c:v>209.3399</c:v>
                </c:pt>
                <c:pt idx="32">
                  <c:v>203.74530000000001</c:v>
                </c:pt>
                <c:pt idx="33">
                  <c:v>209.7362</c:v>
                </c:pt>
                <c:pt idx="34">
                  <c:v>216.74110000000002</c:v>
                </c:pt>
                <c:pt idx="35">
                  <c:v>224.32850000000002</c:v>
                </c:pt>
                <c:pt idx="36">
                  <c:v>234.19277419354839</c:v>
                </c:pt>
                <c:pt idx="37">
                  <c:v>242.80041379310344</c:v>
                </c:pt>
                <c:pt idx="38">
                  <c:v>242.46761290322584</c:v>
                </c:pt>
                <c:pt idx="39">
                  <c:v>247.57833333333338</c:v>
                </c:pt>
                <c:pt idx="40">
                  <c:v>245.52303225806452</c:v>
                </c:pt>
                <c:pt idx="41">
                  <c:v>236.33096666666668</c:v>
                </c:pt>
                <c:pt idx="42">
                  <c:v>235.98564516129034</c:v>
                </c:pt>
                <c:pt idx="43">
                  <c:v>235.16329032258068</c:v>
                </c:pt>
                <c:pt idx="44">
                  <c:v>241.8356</c:v>
                </c:pt>
                <c:pt idx="45">
                  <c:v>242.3151935483871</c:v>
                </c:pt>
                <c:pt idx="46">
                  <c:v>242.18196666666663</c:v>
                </c:pt>
                <c:pt idx="47">
                  <c:v>228.62158064516129</c:v>
                </c:pt>
                <c:pt idx="48">
                  <c:v>235.8057</c:v>
                </c:pt>
                <c:pt idx="49">
                  <c:v>251.74539999999999</c:v>
                </c:pt>
                <c:pt idx="50">
                  <c:v>255.49279999999999</c:v>
                </c:pt>
                <c:pt idx="51">
                  <c:v>245.43639999999999</c:v>
                </c:pt>
                <c:pt idx="52">
                  <c:v>247.7997</c:v>
                </c:pt>
                <c:pt idx="53">
                  <c:v>252.10659999999999</c:v>
                </c:pt>
                <c:pt idx="54">
                  <c:v>246.02379999999999</c:v>
                </c:pt>
                <c:pt idx="55">
                  <c:v>249.2687</c:v>
                </c:pt>
                <c:pt idx="56">
                  <c:v>250.67179999999999</c:v>
                </c:pt>
                <c:pt idx="57">
                  <c:v>235.34559999999999</c:v>
                </c:pt>
                <c:pt idx="58">
                  <c:v>#N/A</c:v>
                </c:pt>
                <c:pt idx="5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56352"/>
        <c:axId val="101158272"/>
      </c:lineChart>
      <c:catAx>
        <c:axId val="101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58272"/>
        <c:crossesAt val="0"/>
        <c:auto val="1"/>
        <c:lblAlgn val="ctr"/>
        <c:lblOffset val="100"/>
        <c:tickLblSkip val="3"/>
        <c:tickMarkSkip val="1"/>
        <c:noMultiLvlLbl val="0"/>
      </c:catAx>
      <c:valAx>
        <c:axId val="101158272"/>
        <c:scaling>
          <c:orientation val="minMax"/>
          <c:max val="374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€uro/ 100kg</a:t>
                </a:r>
              </a:p>
            </c:rich>
          </c:tx>
          <c:layout>
            <c:manualLayout>
              <c:xMode val="edge"/>
              <c:yMode val="edge"/>
              <c:x val="2.1739130434782612E-2"/>
              <c:y val="0.3936170212765958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56352"/>
        <c:crosses val="autoZero"/>
        <c:crossBetween val="between"/>
        <c:majorUnit val="25"/>
        <c:minorUnit val="10"/>
      </c:valAx>
      <c:spPr>
        <a:solidFill>
          <a:srgbClr val="FFFFCC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9130434782608658"/>
          <c:y val="0.46595744680851064"/>
          <c:w val="9.7186700767263448E-2"/>
          <c:h val="9.14893617021276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142874</xdr:colOff>
      <xdr:row>52</xdr:row>
      <xdr:rowOff>119063</xdr:rowOff>
    </xdr:from>
    <xdr:to>
      <xdr:col>18</xdr:col>
      <xdr:colOff>214311</xdr:colOff>
      <xdr:row>78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58511</xdr:colOff>
          <xdr:row>91</xdr:row>
          <xdr:rowOff>9525</xdr:rowOff>
        </xdr:from>
        <xdr:to>
          <xdr:col>11</xdr:col>
          <xdr:colOff>696686</xdr:colOff>
          <xdr:row>91</xdr:row>
          <xdr:rowOff>171450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51707</xdr:colOff>
          <xdr:row>90</xdr:row>
          <xdr:rowOff>5443</xdr:rowOff>
        </xdr:from>
        <xdr:to>
          <xdr:col>12</xdr:col>
          <xdr:colOff>689882</xdr:colOff>
          <xdr:row>90</xdr:row>
          <xdr:rowOff>167368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73479</xdr:colOff>
          <xdr:row>90</xdr:row>
          <xdr:rowOff>5443</xdr:rowOff>
        </xdr:from>
        <xdr:to>
          <xdr:col>17</xdr:col>
          <xdr:colOff>31296</xdr:colOff>
          <xdr:row>90</xdr:row>
          <xdr:rowOff>167368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10886</xdr:colOff>
          <xdr:row>90</xdr:row>
          <xdr:rowOff>5443</xdr:rowOff>
        </xdr:from>
        <xdr:to>
          <xdr:col>2</xdr:col>
          <xdr:colOff>649061</xdr:colOff>
          <xdr:row>90</xdr:row>
          <xdr:rowOff>167368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16329</xdr:colOff>
          <xdr:row>87</xdr:row>
          <xdr:rowOff>174171</xdr:rowOff>
        </xdr:from>
        <xdr:to>
          <xdr:col>3</xdr:col>
          <xdr:colOff>654504</xdr:colOff>
          <xdr:row>88</xdr:row>
          <xdr:rowOff>159204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27214</xdr:colOff>
          <xdr:row>90</xdr:row>
          <xdr:rowOff>5443</xdr:rowOff>
        </xdr:from>
        <xdr:to>
          <xdr:col>5</xdr:col>
          <xdr:colOff>665389</xdr:colOff>
          <xdr:row>90</xdr:row>
          <xdr:rowOff>167368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27214</xdr:colOff>
          <xdr:row>91</xdr:row>
          <xdr:rowOff>9525</xdr:rowOff>
        </xdr:from>
        <xdr:to>
          <xdr:col>5</xdr:col>
          <xdr:colOff>665389</xdr:colOff>
          <xdr:row>91</xdr:row>
          <xdr:rowOff>171450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32657</xdr:colOff>
          <xdr:row>91</xdr:row>
          <xdr:rowOff>9525</xdr:rowOff>
        </xdr:from>
        <xdr:to>
          <xdr:col>6</xdr:col>
          <xdr:colOff>670832</xdr:colOff>
          <xdr:row>91</xdr:row>
          <xdr:rowOff>171450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84364</xdr:colOff>
          <xdr:row>83</xdr:row>
          <xdr:rowOff>157843</xdr:rowOff>
        </xdr:from>
        <xdr:to>
          <xdr:col>19</xdr:col>
          <xdr:colOff>42182</xdr:colOff>
          <xdr:row>84</xdr:row>
          <xdr:rowOff>142875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84364</xdr:colOff>
          <xdr:row>85</xdr:row>
          <xdr:rowOff>166007</xdr:rowOff>
        </xdr:from>
        <xdr:to>
          <xdr:col>19</xdr:col>
          <xdr:colOff>42182</xdr:colOff>
          <xdr:row>86</xdr:row>
          <xdr:rowOff>151039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84364</xdr:colOff>
          <xdr:row>86</xdr:row>
          <xdr:rowOff>170089</xdr:rowOff>
        </xdr:from>
        <xdr:to>
          <xdr:col>19</xdr:col>
          <xdr:colOff>42182</xdr:colOff>
          <xdr:row>87</xdr:row>
          <xdr:rowOff>155121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84364</xdr:colOff>
          <xdr:row>89</xdr:row>
          <xdr:rowOff>1361</xdr:rowOff>
        </xdr:from>
        <xdr:to>
          <xdr:col>19</xdr:col>
          <xdr:colOff>42182</xdr:colOff>
          <xdr:row>89</xdr:row>
          <xdr:rowOff>163286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84364</xdr:colOff>
          <xdr:row>90</xdr:row>
          <xdr:rowOff>5443</xdr:rowOff>
        </xdr:from>
        <xdr:to>
          <xdr:col>19</xdr:col>
          <xdr:colOff>42182</xdr:colOff>
          <xdr:row>90</xdr:row>
          <xdr:rowOff>167368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89807</xdr:colOff>
          <xdr:row>90</xdr:row>
          <xdr:rowOff>5443</xdr:rowOff>
        </xdr:from>
        <xdr:to>
          <xdr:col>20</xdr:col>
          <xdr:colOff>47625</xdr:colOff>
          <xdr:row>90</xdr:row>
          <xdr:rowOff>167368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89807</xdr:colOff>
          <xdr:row>91</xdr:row>
          <xdr:rowOff>9525</xdr:rowOff>
        </xdr:from>
        <xdr:to>
          <xdr:col>20</xdr:col>
          <xdr:colOff>47625</xdr:colOff>
          <xdr:row>91</xdr:row>
          <xdr:rowOff>171450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95250</xdr:colOff>
          <xdr:row>90</xdr:row>
          <xdr:rowOff>5443</xdr:rowOff>
        </xdr:from>
        <xdr:to>
          <xdr:col>21</xdr:col>
          <xdr:colOff>53068</xdr:colOff>
          <xdr:row>90</xdr:row>
          <xdr:rowOff>167368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369094</xdr:colOff>
      <xdr:row>46</xdr:row>
      <xdr:rowOff>119062</xdr:rowOff>
    </xdr:from>
    <xdr:to>
      <xdr:col>19</xdr:col>
      <xdr:colOff>285749</xdr:colOff>
      <xdr:row>68</xdr:row>
      <xdr:rowOff>83343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85725</xdr:colOff>
      <xdr:row>214</xdr:row>
      <xdr:rowOff>76199</xdr:rowOff>
    </xdr:from>
    <xdr:to>
      <xdr:col>60</xdr:col>
      <xdr:colOff>333375</xdr:colOff>
      <xdr:row>253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428625</xdr:colOff>
      <xdr:row>40</xdr:row>
      <xdr:rowOff>38100</xdr:rowOff>
    </xdr:from>
    <xdr:to>
      <xdr:col>47</xdr:col>
      <xdr:colOff>561975</xdr:colOff>
      <xdr:row>67</xdr:row>
      <xdr:rowOff>142875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hnsonMB\AppData\Local\Microsoft\Windows\Temporary%20Internet%20Files\Content.Outlook\5LV92UZU\EU%20beef%20prices%20per%20category%202008-2011%20month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Mth.Avg.AR3"/>
      <sheetName val="1Mth.Avg.CR3"/>
      <sheetName val="1Mth.Avg.DO3"/>
      <sheetName val="1Mth.Avg.ER3"/>
      <sheetName val="3.6.12.Avg.AR3"/>
      <sheetName val="3.6.12.Avg.CR3"/>
      <sheetName val="3.6.12.Avg.DO3"/>
      <sheetName val="3.6.12.Avg.ER3"/>
    </sheetNames>
    <sheetDataSet>
      <sheetData sheetId="0" refreshError="1"/>
      <sheetData sheetId="1" refreshError="1"/>
      <sheetData sheetId="2">
        <row r="3">
          <cell r="L3" t="str">
            <v>ES</v>
          </cell>
          <cell r="AG3" t="str">
            <v>EU-27</v>
          </cell>
        </row>
        <row r="41">
          <cell r="A41">
            <v>2009</v>
          </cell>
          <cell r="B41">
            <v>1</v>
          </cell>
          <cell r="L41">
            <v>183.24549999999999</v>
          </cell>
          <cell r="AG41">
            <v>229.16560000000001</v>
          </cell>
        </row>
        <row r="42">
          <cell r="B42">
            <v>2</v>
          </cell>
          <cell r="L42">
            <v>195.0283</v>
          </cell>
          <cell r="AG42">
            <v>228.2586</v>
          </cell>
        </row>
        <row r="43">
          <cell r="B43">
            <v>3</v>
          </cell>
          <cell r="L43">
            <v>191.52699999999999</v>
          </cell>
          <cell r="AG43">
            <v>233.38849999999999</v>
          </cell>
        </row>
        <row r="44">
          <cell r="B44">
            <v>4</v>
          </cell>
          <cell r="L44">
            <v>193.64660000000001</v>
          </cell>
          <cell r="AG44">
            <v>233.12909999999999</v>
          </cell>
        </row>
        <row r="45">
          <cell r="B45">
            <v>5</v>
          </cell>
          <cell r="L45">
            <v>186.4658</v>
          </cell>
          <cell r="AG45">
            <v>236.11930000000001</v>
          </cell>
        </row>
        <row r="46">
          <cell r="B46">
            <v>6</v>
          </cell>
          <cell r="L46">
            <v>188.53890000000001</v>
          </cell>
          <cell r="AG46">
            <v>235.5479</v>
          </cell>
        </row>
        <row r="47">
          <cell r="B47">
            <v>7</v>
          </cell>
          <cell r="L47">
            <v>185.81120000000001</v>
          </cell>
          <cell r="AG47">
            <v>232.95609999999999</v>
          </cell>
        </row>
        <row r="48">
          <cell r="B48">
            <v>8</v>
          </cell>
          <cell r="L48">
            <v>178.06389999999999</v>
          </cell>
          <cell r="AG48">
            <v>232.59979999999999</v>
          </cell>
        </row>
        <row r="49">
          <cell r="B49">
            <v>9</v>
          </cell>
          <cell r="L49">
            <v>175.70529999999999</v>
          </cell>
          <cell r="AG49">
            <v>222.45140000000001</v>
          </cell>
        </row>
        <row r="50">
          <cell r="B50">
            <v>10</v>
          </cell>
          <cell r="L50">
            <v>170.7807</v>
          </cell>
          <cell r="AG50">
            <v>216.41130000000001</v>
          </cell>
        </row>
        <row r="51">
          <cell r="B51">
            <v>11</v>
          </cell>
          <cell r="L51">
            <v>170.05119999999999</v>
          </cell>
          <cell r="AG51">
            <v>212.21430000000001</v>
          </cell>
        </row>
        <row r="52">
          <cell r="B52">
            <v>12</v>
          </cell>
          <cell r="L52">
            <v>166.27889999999999</v>
          </cell>
          <cell r="AG52">
            <v>211.4195</v>
          </cell>
        </row>
        <row r="53">
          <cell r="A53">
            <v>2010</v>
          </cell>
          <cell r="B53">
            <v>1</v>
          </cell>
          <cell r="L53">
            <v>168.53530000000001</v>
          </cell>
          <cell r="AG53">
            <v>221.03620000000001</v>
          </cell>
        </row>
        <row r="54">
          <cell r="B54">
            <v>2</v>
          </cell>
          <cell r="L54">
            <v>167.4555</v>
          </cell>
          <cell r="AG54">
            <v>223.26159999999999</v>
          </cell>
        </row>
        <row r="55">
          <cell r="B55">
            <v>3</v>
          </cell>
          <cell r="L55">
            <v>175.96260000000001</v>
          </cell>
          <cell r="AG55">
            <v>229.7353</v>
          </cell>
        </row>
        <row r="56">
          <cell r="B56">
            <v>4</v>
          </cell>
          <cell r="L56">
            <v>172.8409</v>
          </cell>
          <cell r="AG56">
            <v>231.36349999999999</v>
          </cell>
        </row>
        <row r="57">
          <cell r="B57">
            <v>5</v>
          </cell>
          <cell r="L57">
            <v>170.8586</v>
          </cell>
          <cell r="AG57">
            <v>233.53989999999999</v>
          </cell>
        </row>
        <row r="58">
          <cell r="B58">
            <v>6</v>
          </cell>
          <cell r="L58">
            <v>177.80430000000001</v>
          </cell>
          <cell r="AG58">
            <v>234.5102</v>
          </cell>
        </row>
        <row r="59">
          <cell r="B59">
            <v>7</v>
          </cell>
          <cell r="L59">
            <v>176.3862</v>
          </cell>
          <cell r="AG59">
            <v>232.54130000000001</v>
          </cell>
        </row>
        <row r="60">
          <cell r="B60">
            <v>8</v>
          </cell>
          <cell r="L60">
            <v>186.01560000000001</v>
          </cell>
          <cell r="AG60">
            <v>234.37719999999999</v>
          </cell>
        </row>
        <row r="61">
          <cell r="B61">
            <v>9</v>
          </cell>
          <cell r="L61">
            <v>185.78139999999999</v>
          </cell>
          <cell r="AG61">
            <v>233.99299999999999</v>
          </cell>
        </row>
        <row r="62">
          <cell r="B62">
            <v>10</v>
          </cell>
          <cell r="L62">
            <v>183.3674</v>
          </cell>
          <cell r="AG62">
            <v>231.6789</v>
          </cell>
        </row>
        <row r="63">
          <cell r="B63">
            <v>11</v>
          </cell>
          <cell r="L63">
            <v>185.17240000000001</v>
          </cell>
          <cell r="AG63">
            <v>231.7276</v>
          </cell>
        </row>
        <row r="64">
          <cell r="B64">
            <v>12</v>
          </cell>
          <cell r="L64">
            <v>185.2319</v>
          </cell>
          <cell r="AG64">
            <v>236.5744</v>
          </cell>
        </row>
        <row r="65">
          <cell r="A65">
            <v>2011</v>
          </cell>
          <cell r="B65">
            <v>1</v>
          </cell>
          <cell r="L65">
            <v>189.8938</v>
          </cell>
          <cell r="AG65">
            <v>240.8681</v>
          </cell>
        </row>
        <row r="66">
          <cell r="B66">
            <v>2</v>
          </cell>
          <cell r="L66">
            <v>190.91080000000002</v>
          </cell>
          <cell r="AG66">
            <v>246.81370000000001</v>
          </cell>
        </row>
        <row r="67">
          <cell r="B67">
            <v>3</v>
          </cell>
          <cell r="L67">
            <v>193.46790000000001</v>
          </cell>
          <cell r="AG67">
            <v>257.5018</v>
          </cell>
        </row>
        <row r="68">
          <cell r="B68">
            <v>4</v>
          </cell>
          <cell r="L68">
            <v>201.809</v>
          </cell>
          <cell r="AG68">
            <v>264.49490000000003</v>
          </cell>
        </row>
        <row r="69">
          <cell r="B69">
            <v>5</v>
          </cell>
          <cell r="L69">
            <v>207.73310000000001</v>
          </cell>
          <cell r="AG69">
            <v>271.72210000000001</v>
          </cell>
        </row>
        <row r="70">
          <cell r="B70">
            <v>6</v>
          </cell>
          <cell r="L70">
            <v>201.20530000000002</v>
          </cell>
          <cell r="AG70">
            <v>267.50190000000003</v>
          </cell>
        </row>
        <row r="71">
          <cell r="B71">
            <v>7</v>
          </cell>
          <cell r="L71">
            <v>208.38340000000002</v>
          </cell>
          <cell r="AG71">
            <v>274.13010000000003</v>
          </cell>
        </row>
        <row r="72">
          <cell r="B72">
            <v>8</v>
          </cell>
          <cell r="L72">
            <v>209.3399</v>
          </cell>
          <cell r="AG72">
            <v>280.87170000000003</v>
          </cell>
        </row>
        <row r="73">
          <cell r="B73">
            <v>9</v>
          </cell>
          <cell r="L73">
            <v>203.74530000000001</v>
          </cell>
          <cell r="AG73">
            <v>278.16050000000001</v>
          </cell>
        </row>
        <row r="74">
          <cell r="B74">
            <v>10</v>
          </cell>
          <cell r="L74">
            <v>209.7362</v>
          </cell>
          <cell r="AG74">
            <v>277.85550000000001</v>
          </cell>
        </row>
        <row r="75">
          <cell r="B75">
            <v>11</v>
          </cell>
          <cell r="L75">
            <v>216.74110000000002</v>
          </cell>
          <cell r="AG75">
            <v>280.46050000000002</v>
          </cell>
        </row>
        <row r="76">
          <cell r="B76">
            <v>12</v>
          </cell>
          <cell r="L76">
            <v>224.32850000000002</v>
          </cell>
          <cell r="AG76">
            <v>277.15440000000001</v>
          </cell>
        </row>
        <row r="77">
          <cell r="A77">
            <v>2012</v>
          </cell>
          <cell r="B77">
            <v>1</v>
          </cell>
          <cell r="L77">
            <v>234.19277419354839</v>
          </cell>
          <cell r="AG77">
            <v>286.68001935483869</v>
          </cell>
        </row>
        <row r="78">
          <cell r="B78">
            <v>2</v>
          </cell>
          <cell r="L78">
            <v>242.80041379310344</v>
          </cell>
          <cell r="AG78">
            <v>298.56520689655179</v>
          </cell>
        </row>
        <row r="79">
          <cell r="B79">
            <v>3</v>
          </cell>
          <cell r="L79">
            <v>242.46761290322584</v>
          </cell>
          <cell r="AG79">
            <v>303.8852161290323</v>
          </cell>
        </row>
        <row r="80">
          <cell r="B80">
            <v>4</v>
          </cell>
          <cell r="L80">
            <v>247.57833333333338</v>
          </cell>
          <cell r="AG80">
            <v>306.77293666666662</v>
          </cell>
        </row>
        <row r="81">
          <cell r="B81">
            <v>5</v>
          </cell>
          <cell r="L81">
            <v>245.52303225806452</v>
          </cell>
          <cell r="AG81">
            <v>313.61406451612902</v>
          </cell>
        </row>
        <row r="82">
          <cell r="B82">
            <v>6</v>
          </cell>
          <cell r="L82">
            <v>236.33096666666668</v>
          </cell>
          <cell r="AG82">
            <v>317.71572333333336</v>
          </cell>
        </row>
        <row r="83">
          <cell r="B83">
            <v>7</v>
          </cell>
          <cell r="L83">
            <v>235.98564516129034</v>
          </cell>
          <cell r="AG83">
            <v>320.62196451612908</v>
          </cell>
        </row>
        <row r="84">
          <cell r="B84">
            <v>8</v>
          </cell>
          <cell r="L84">
            <v>235.16329032258068</v>
          </cell>
          <cell r="AG84">
            <v>326.17284838709679</v>
          </cell>
        </row>
        <row r="85">
          <cell r="B85">
            <v>9</v>
          </cell>
          <cell r="L85">
            <v>241.8356</v>
          </cell>
          <cell r="AG85">
            <v>322.64595999999995</v>
          </cell>
        </row>
        <row r="86">
          <cell r="B86">
            <v>10</v>
          </cell>
          <cell r="L86">
            <v>242.3151935483871</v>
          </cell>
          <cell r="AG86">
            <v>310.28186451612908</v>
          </cell>
        </row>
        <row r="87">
          <cell r="B87">
            <v>11</v>
          </cell>
          <cell r="L87">
            <v>242.18196666666663</v>
          </cell>
          <cell r="AG87">
            <v>304.75630999999998</v>
          </cell>
        </row>
        <row r="88">
          <cell r="B88">
            <v>12</v>
          </cell>
          <cell r="L88">
            <v>228.62158064516129</v>
          </cell>
          <cell r="AG88">
            <v>305.5165806451613</v>
          </cell>
        </row>
        <row r="89">
          <cell r="A89">
            <v>2013</v>
          </cell>
          <cell r="B89">
            <v>1</v>
          </cell>
          <cell r="L89">
            <v>235.8057</v>
          </cell>
          <cell r="AG89">
            <v>312.66090000000003</v>
          </cell>
        </row>
        <row r="90">
          <cell r="B90">
            <v>2</v>
          </cell>
          <cell r="L90">
            <v>251.74539999999999</v>
          </cell>
          <cell r="AG90">
            <v>319.8843</v>
          </cell>
        </row>
        <row r="91">
          <cell r="B91">
            <v>3</v>
          </cell>
          <cell r="L91">
            <v>255.49279999999999</v>
          </cell>
          <cell r="AG91">
            <v>323.16649999999998</v>
          </cell>
        </row>
        <row r="92">
          <cell r="B92">
            <v>4</v>
          </cell>
          <cell r="L92">
            <v>245.43639999999999</v>
          </cell>
          <cell r="AG92">
            <v>324.77330000000001</v>
          </cell>
        </row>
        <row r="93">
          <cell r="B93">
            <v>5</v>
          </cell>
          <cell r="L93">
            <v>247.7997</v>
          </cell>
          <cell r="AG93">
            <v>325.20819999999998</v>
          </cell>
        </row>
        <row r="94">
          <cell r="B94">
            <v>6</v>
          </cell>
          <cell r="L94">
            <v>252.10659999999999</v>
          </cell>
          <cell r="AG94">
            <v>326.34809999999999</v>
          </cell>
        </row>
        <row r="95">
          <cell r="B95">
            <v>7</v>
          </cell>
          <cell r="L95">
            <v>246.02379999999999</v>
          </cell>
          <cell r="AG95">
            <v>325.99200000000002</v>
          </cell>
        </row>
        <row r="96">
          <cell r="B96">
            <v>8</v>
          </cell>
          <cell r="L96">
            <v>249.2687</v>
          </cell>
          <cell r="AG96">
            <v>315.38990000000001</v>
          </cell>
        </row>
        <row r="97">
          <cell r="B97">
            <v>9</v>
          </cell>
          <cell r="L97">
            <v>250.67179999999999</v>
          </cell>
          <cell r="AG97">
            <v>306.40289999999999</v>
          </cell>
        </row>
        <row r="98">
          <cell r="B98">
            <v>10</v>
          </cell>
          <cell r="L98">
            <v>235.34559999999999</v>
          </cell>
          <cell r="AG98">
            <v>293.25630000000001</v>
          </cell>
        </row>
        <row r="99">
          <cell r="B99">
            <v>11</v>
          </cell>
          <cell r="L99" t="e">
            <v>#N/A</v>
          </cell>
          <cell r="AG99" t="e">
            <v>#N/A</v>
          </cell>
        </row>
        <row r="100">
          <cell r="B100">
            <v>12</v>
          </cell>
          <cell r="L100" t="e">
            <v>#N/A</v>
          </cell>
          <cell r="AG100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Rabobank">
  <a:themeElements>
    <a:clrScheme name="Rabobank">
      <a:dk1>
        <a:sysClr val="windowText" lastClr="000000"/>
      </a:dk1>
      <a:lt1>
        <a:sysClr val="window" lastClr="FFFFFF"/>
      </a:lt1>
      <a:dk2>
        <a:srgbClr val="000099"/>
      </a:dk2>
      <a:lt2>
        <a:srgbClr val="FF6600"/>
      </a:lt2>
      <a:accent1>
        <a:srgbClr val="660066"/>
      </a:accent1>
      <a:accent2>
        <a:srgbClr val="334477"/>
      </a:accent2>
      <a:accent3>
        <a:srgbClr val="777777"/>
      </a:accent3>
      <a:accent4>
        <a:srgbClr val="AA7799"/>
      </a:accent4>
      <a:accent5>
        <a:srgbClr val="88AACC"/>
      </a:accent5>
      <a:accent6>
        <a:srgbClr val="AAAAAA"/>
      </a:accent6>
      <a:hlink>
        <a:srgbClr val="0000FF"/>
      </a:hlink>
      <a:folHlink>
        <a:srgbClr val="800080"/>
      </a:folHlink>
    </a:clrScheme>
    <a:fontScheme name="Rabobank">
      <a:majorFont>
        <a:latin typeface="Myriad SemiBold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7.xml"/><Relationship Id="rId18" Type="http://schemas.openxmlformats.org/officeDocument/2006/relationships/control" Target="../activeX/activeX12.xml"/><Relationship Id="rId3" Type="http://schemas.openxmlformats.org/officeDocument/2006/relationships/drawing" Target="../drawings/drawing2.xml"/><Relationship Id="rId21" Type="http://schemas.openxmlformats.org/officeDocument/2006/relationships/image" Target="../media/image3.emf"/><Relationship Id="rId7" Type="http://schemas.openxmlformats.org/officeDocument/2006/relationships/control" Target="../activeX/activeX2.xml"/><Relationship Id="rId12" Type="http://schemas.openxmlformats.org/officeDocument/2006/relationships/control" Target="../activeX/activeX6.xml"/><Relationship Id="rId17" Type="http://schemas.openxmlformats.org/officeDocument/2006/relationships/control" Target="../activeX/activeX11.xml"/><Relationship Id="rId2" Type="http://schemas.openxmlformats.org/officeDocument/2006/relationships/hyperlink" Target="http://epp.eurostat.ec.europa.eu/newxtweb/" TargetMode="External"/><Relationship Id="rId16" Type="http://schemas.openxmlformats.org/officeDocument/2006/relationships/control" Target="../activeX/activeX10.xml"/><Relationship Id="rId20" Type="http://schemas.openxmlformats.org/officeDocument/2006/relationships/control" Target="../activeX/activeX14.xml"/><Relationship Id="rId1" Type="http://schemas.openxmlformats.org/officeDocument/2006/relationships/hyperlink" Target="javascript:displayMeta('DS-016894','');" TargetMode="External"/><Relationship Id="rId6" Type="http://schemas.openxmlformats.org/officeDocument/2006/relationships/image" Target="../media/image1.emf"/><Relationship Id="rId11" Type="http://schemas.openxmlformats.org/officeDocument/2006/relationships/image" Target="../media/image2.emf"/><Relationship Id="rId5" Type="http://schemas.openxmlformats.org/officeDocument/2006/relationships/control" Target="../activeX/activeX1.xml"/><Relationship Id="rId15" Type="http://schemas.openxmlformats.org/officeDocument/2006/relationships/control" Target="../activeX/activeX9.xml"/><Relationship Id="rId23" Type="http://schemas.openxmlformats.org/officeDocument/2006/relationships/control" Target="../activeX/activeX16.xml"/><Relationship Id="rId10" Type="http://schemas.openxmlformats.org/officeDocument/2006/relationships/control" Target="../activeX/activeX5.xml"/><Relationship Id="rId19" Type="http://schemas.openxmlformats.org/officeDocument/2006/relationships/control" Target="../activeX/activeX13.xml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4.xml"/><Relationship Id="rId14" Type="http://schemas.openxmlformats.org/officeDocument/2006/relationships/control" Target="../activeX/activeX8.xml"/><Relationship Id="rId22" Type="http://schemas.openxmlformats.org/officeDocument/2006/relationships/control" Target="../activeX/activeX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23"/>
  <sheetViews>
    <sheetView zoomScale="85" zoomScaleNormal="85" workbookViewId="0">
      <pane xSplit="1" ySplit="4" topLeftCell="DG5" activePane="bottomRight" state="frozen"/>
      <selection activeCell="D88" sqref="D88"/>
      <selection pane="topRight" activeCell="D88" sqref="D88"/>
      <selection pane="bottomLeft" activeCell="D88" sqref="D88"/>
      <selection pane="bottomRight" activeCell="DV21" sqref="DV21"/>
    </sheetView>
  </sheetViews>
  <sheetFormatPr defaultRowHeight="12.75" x14ac:dyDescent="0.2"/>
  <cols>
    <col min="1" max="1" width="9" style="269"/>
    <col min="2" max="2" width="9.625" style="269" customWidth="1"/>
    <col min="3" max="3" width="9.125" style="269" customWidth="1"/>
    <col min="4" max="4" width="11.375" style="269" customWidth="1"/>
    <col min="5" max="5" width="15.625" style="269" customWidth="1"/>
    <col min="6" max="6" width="13.125" style="269" customWidth="1"/>
    <col min="7" max="9" width="11.75" style="269" customWidth="1"/>
    <col min="10" max="10" width="15.625" style="269" customWidth="1"/>
    <col min="11" max="11" width="15.5" style="269" customWidth="1"/>
    <col min="12" max="12" width="14.25" style="269" customWidth="1"/>
    <col min="13" max="16" width="11.75" style="269" customWidth="1"/>
    <col min="17" max="17" width="16.125" style="269" customWidth="1"/>
    <col min="18" max="18" width="13.5" style="269" customWidth="1"/>
    <col min="19" max="20" width="11.75" style="269" customWidth="1"/>
    <col min="21" max="22" width="9" style="45"/>
    <col min="23" max="28" width="10.75" style="45" customWidth="1"/>
    <col min="29" max="29" width="7.5" style="45" customWidth="1"/>
    <col min="30" max="30" width="13.125" style="45" customWidth="1"/>
    <col min="31" max="31" width="11.875" style="45" customWidth="1"/>
    <col min="32" max="32" width="12.625" style="45" customWidth="1"/>
    <col min="33" max="33" width="10.875" style="45" customWidth="1"/>
    <col min="34" max="37" width="9" style="40"/>
    <col min="38" max="38" width="22.75" style="40" customWidth="1"/>
    <col min="39" max="39" width="12.875" style="40" customWidth="1"/>
    <col min="40" max="40" width="9" style="40"/>
    <col min="41" max="41" width="19.125" style="40" customWidth="1"/>
    <col min="42" max="44" width="10.25" style="40" customWidth="1"/>
    <col min="45" max="45" width="24" style="40" customWidth="1"/>
    <col min="46" max="46" width="14.875" style="40" customWidth="1"/>
    <col min="47" max="47" width="8" style="40" customWidth="1"/>
    <col min="48" max="48" width="19.125" style="40" customWidth="1"/>
    <col min="49" max="54" width="9" style="40"/>
    <col min="55" max="55" width="18.875" style="40" customWidth="1"/>
    <col min="56" max="56" width="7.5" style="40" customWidth="1"/>
    <col min="57" max="57" width="19.875" style="45" customWidth="1"/>
    <col min="58" max="58" width="23.25" style="270" customWidth="1"/>
    <col min="59" max="59" width="9" style="40"/>
    <col min="60" max="67" width="9" style="263"/>
    <col min="68" max="68" width="5.125" style="263" customWidth="1"/>
    <col min="69" max="69" width="9.125" style="263" bestFit="1" customWidth="1"/>
    <col min="70" max="70" width="9.375" style="263" bestFit="1" customWidth="1"/>
    <col min="71" max="73" width="9.125" style="263" bestFit="1" customWidth="1"/>
    <col min="74" max="75" width="9.25" style="263" customWidth="1"/>
    <col min="76" max="78" width="9.125" style="263" bestFit="1" customWidth="1"/>
    <col min="79" max="98" width="9" style="263"/>
    <col min="99" max="99" width="9" style="40"/>
    <col min="100" max="101" width="14.5" style="45" customWidth="1"/>
    <col min="102" max="102" width="22" style="40" customWidth="1"/>
    <col min="103" max="103" width="15.375" style="40" customWidth="1"/>
    <col min="104" max="104" width="9" style="40"/>
    <col min="105" max="105" width="12" style="40" customWidth="1"/>
    <col min="106" max="106" width="12.75" style="40" customWidth="1"/>
    <col min="107" max="107" width="12.5" style="40" customWidth="1"/>
    <col min="108" max="108" width="9" style="40"/>
    <col min="109" max="109" width="14.25" style="40" customWidth="1"/>
    <col min="110" max="110" width="8.5" style="40" customWidth="1"/>
    <col min="111" max="111" width="12.75" style="40" customWidth="1"/>
    <col min="112" max="112" width="6.75" style="40" customWidth="1"/>
    <col min="113" max="113" width="7.625" style="40" customWidth="1"/>
    <col min="114" max="114" width="7.75" style="40" customWidth="1"/>
    <col min="115" max="117" width="9" style="40"/>
    <col min="118" max="118" width="27.25" style="45" customWidth="1"/>
    <col min="119" max="119" width="18.375" style="45" customWidth="1"/>
    <col min="120" max="121" width="9" style="40"/>
    <col min="122" max="122" width="13.375" style="40" customWidth="1"/>
    <col min="123" max="123" width="16.5" style="40" customWidth="1"/>
    <col min="124" max="16384" width="9" style="40"/>
  </cols>
  <sheetData>
    <row r="1" spans="1:119" x14ac:dyDescent="0.2">
      <c r="BH1" s="313" t="s">
        <v>326</v>
      </c>
      <c r="BI1" s="314"/>
      <c r="BJ1" s="314"/>
      <c r="BK1" s="314"/>
      <c r="BL1" s="314"/>
      <c r="BM1" s="314"/>
      <c r="BN1" s="314"/>
      <c r="BO1" s="314"/>
      <c r="BP1" s="314"/>
      <c r="BQ1" s="314"/>
      <c r="BR1" s="314"/>
      <c r="BS1" s="314"/>
      <c r="BT1" s="314"/>
      <c r="BU1" s="314"/>
      <c r="BV1" s="314"/>
      <c r="BW1" s="314"/>
      <c r="BX1" s="314"/>
      <c r="BY1" s="314"/>
      <c r="BZ1" s="314"/>
      <c r="CA1" s="314"/>
      <c r="CB1" s="314"/>
      <c r="CC1" s="314"/>
      <c r="CD1" s="314"/>
      <c r="CE1" s="314"/>
      <c r="CF1" s="314"/>
      <c r="CG1" s="314"/>
      <c r="CH1" s="314"/>
      <c r="CI1" s="314"/>
      <c r="CJ1" s="314"/>
      <c r="CK1" s="314"/>
      <c r="CL1" s="314"/>
      <c r="CM1" s="314"/>
      <c r="CN1" s="314"/>
      <c r="CO1" s="314"/>
      <c r="CP1" s="314"/>
      <c r="CQ1" s="314"/>
      <c r="CR1" s="314"/>
      <c r="CS1" s="314"/>
      <c r="CT1" s="314"/>
      <c r="CV1" s="267"/>
      <c r="CW1" s="267"/>
      <c r="CX1" s="268"/>
      <c r="CY1" s="268"/>
      <c r="DA1" s="271"/>
      <c r="DB1" s="271"/>
      <c r="DC1" s="271"/>
      <c r="DD1" s="271"/>
      <c r="DE1" s="271"/>
      <c r="DF1" s="271"/>
      <c r="DG1" s="271"/>
      <c r="DH1" s="271"/>
      <c r="DI1" s="271"/>
      <c r="DJ1" s="271"/>
    </row>
    <row r="2" spans="1:119" x14ac:dyDescent="0.2">
      <c r="B2" s="319" t="s">
        <v>313</v>
      </c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272"/>
      <c r="U2" s="312" t="s">
        <v>318</v>
      </c>
      <c r="V2" s="312"/>
      <c r="W2" s="312"/>
      <c r="X2" s="312"/>
      <c r="Y2" s="312"/>
      <c r="Z2" s="312"/>
      <c r="AA2" s="312"/>
      <c r="AB2" s="312"/>
      <c r="AC2" s="273"/>
      <c r="AD2" s="317" t="s">
        <v>331</v>
      </c>
      <c r="AE2" s="317"/>
      <c r="AF2" s="317"/>
      <c r="AG2" s="317"/>
      <c r="AH2" s="274"/>
      <c r="AI2" s="317" t="s">
        <v>319</v>
      </c>
      <c r="AJ2" s="317"/>
      <c r="AK2" s="317"/>
      <c r="AL2" s="317"/>
      <c r="AM2" s="317"/>
      <c r="AN2" s="317"/>
      <c r="AO2" s="317"/>
      <c r="AP2" s="317"/>
      <c r="AQ2" s="317"/>
      <c r="AR2" s="317"/>
      <c r="AS2" s="317"/>
      <c r="AT2" s="317"/>
      <c r="AU2" s="317"/>
      <c r="AV2" s="317"/>
      <c r="AW2" s="317"/>
      <c r="AX2" s="317"/>
      <c r="AY2" s="317"/>
      <c r="AZ2" s="275"/>
      <c r="BA2" s="275"/>
      <c r="BB2" s="275"/>
      <c r="BC2" s="275"/>
      <c r="BD2" s="275"/>
      <c r="BE2" s="276"/>
      <c r="BF2" s="273"/>
      <c r="BH2" s="315" t="s">
        <v>322</v>
      </c>
      <c r="BI2" s="315"/>
      <c r="BJ2" s="315"/>
      <c r="BK2" s="315"/>
      <c r="BL2" s="315"/>
      <c r="BM2" s="315"/>
      <c r="BN2" s="315"/>
      <c r="BO2" s="315"/>
      <c r="BP2" s="277"/>
      <c r="BQ2" s="315" t="s">
        <v>323</v>
      </c>
      <c r="BR2" s="315"/>
      <c r="BS2" s="315"/>
      <c r="BT2" s="315"/>
      <c r="BU2" s="315"/>
      <c r="BV2" s="315"/>
      <c r="BW2" s="315"/>
      <c r="BX2" s="315"/>
      <c r="BY2" s="315"/>
      <c r="BZ2" s="315"/>
      <c r="CA2" s="277"/>
      <c r="CB2" s="315" t="s">
        <v>324</v>
      </c>
      <c r="CC2" s="315"/>
      <c r="CD2" s="315"/>
      <c r="CE2" s="315"/>
      <c r="CF2" s="315"/>
      <c r="CG2" s="315"/>
      <c r="CH2" s="315"/>
      <c r="CI2" s="315"/>
      <c r="CJ2" s="277"/>
      <c r="CK2" s="315" t="s">
        <v>325</v>
      </c>
      <c r="CL2" s="315"/>
      <c r="CM2" s="315"/>
      <c r="CN2" s="315"/>
      <c r="CO2" s="315"/>
      <c r="CP2" s="315"/>
      <c r="CQ2" s="315"/>
      <c r="CR2" s="315"/>
      <c r="CS2" s="315"/>
      <c r="CT2" s="315"/>
      <c r="CV2" s="267"/>
      <c r="CW2" s="267"/>
      <c r="CX2" s="268"/>
      <c r="CY2" s="268"/>
      <c r="DA2" s="271"/>
      <c r="DB2" s="271"/>
      <c r="DC2" s="271"/>
      <c r="DD2" s="271"/>
      <c r="DE2" s="271"/>
      <c r="DF2" s="271"/>
      <c r="DG2" s="271"/>
      <c r="DH2" s="271"/>
      <c r="DI2" s="271"/>
      <c r="DJ2" s="271"/>
      <c r="DN2" s="273"/>
      <c r="DO2" s="273"/>
    </row>
    <row r="3" spans="1:119" x14ac:dyDescent="0.2">
      <c r="B3" s="318" t="s">
        <v>314</v>
      </c>
      <c r="C3" s="320"/>
      <c r="D3" s="320"/>
      <c r="E3" s="320"/>
      <c r="F3" s="320"/>
      <c r="G3" s="320"/>
      <c r="H3" s="318" t="s">
        <v>315</v>
      </c>
      <c r="I3" s="318"/>
      <c r="J3" s="318"/>
      <c r="K3" s="318"/>
      <c r="L3" s="318"/>
      <c r="M3" s="318"/>
      <c r="N3" s="318" t="s">
        <v>316</v>
      </c>
      <c r="O3" s="318"/>
      <c r="P3" s="318"/>
      <c r="Q3" s="318"/>
      <c r="R3" s="318"/>
      <c r="S3" s="318"/>
      <c r="U3" s="317" t="s">
        <v>317</v>
      </c>
      <c r="V3" s="321"/>
      <c r="W3" s="321"/>
      <c r="X3" s="321"/>
      <c r="Y3" s="317" t="s">
        <v>316</v>
      </c>
      <c r="Z3" s="317"/>
      <c r="AA3" s="317"/>
      <c r="AB3" s="317"/>
      <c r="AC3" s="278"/>
      <c r="AD3" s="317" t="s">
        <v>317</v>
      </c>
      <c r="AE3" s="317"/>
      <c r="AF3" s="317" t="s">
        <v>280</v>
      </c>
      <c r="AG3" s="317"/>
      <c r="AH3" s="274"/>
      <c r="AI3" s="312" t="s">
        <v>320</v>
      </c>
      <c r="AJ3" s="312"/>
      <c r="AK3" s="312"/>
      <c r="AL3" s="312"/>
      <c r="AM3" s="312"/>
      <c r="AN3" s="312"/>
      <c r="AO3" s="312"/>
      <c r="AP3" s="312" t="s">
        <v>284</v>
      </c>
      <c r="AQ3" s="312"/>
      <c r="AR3" s="312"/>
      <c r="AS3" s="312"/>
      <c r="AT3" s="312"/>
      <c r="AU3" s="312"/>
      <c r="AV3" s="312"/>
      <c r="AW3" s="312" t="s">
        <v>281</v>
      </c>
      <c r="AX3" s="312"/>
      <c r="AY3" s="312"/>
      <c r="AZ3" s="312"/>
      <c r="BA3" s="312"/>
      <c r="BB3" s="312"/>
      <c r="BC3" s="312"/>
      <c r="BD3" s="279"/>
      <c r="BE3" s="312" t="s">
        <v>321</v>
      </c>
      <c r="BF3" s="312"/>
      <c r="BH3" s="280">
        <v>401</v>
      </c>
      <c r="BI3" s="280">
        <v>402</v>
      </c>
      <c r="BJ3" s="280">
        <v>403</v>
      </c>
      <c r="BK3" s="280">
        <v>404</v>
      </c>
      <c r="BL3" s="280">
        <v>405</v>
      </c>
      <c r="BM3" s="280">
        <v>406</v>
      </c>
      <c r="BN3" s="280">
        <v>3501.1</v>
      </c>
      <c r="BO3" s="277">
        <v>3501.9</v>
      </c>
      <c r="BP3" s="277"/>
      <c r="BQ3" s="277">
        <v>401</v>
      </c>
      <c r="BR3" s="277">
        <v>402</v>
      </c>
      <c r="BS3" s="277">
        <v>40210</v>
      </c>
      <c r="BT3" s="277">
        <v>40221</v>
      </c>
      <c r="BU3" s="277">
        <v>403</v>
      </c>
      <c r="BV3" s="277">
        <v>404</v>
      </c>
      <c r="BW3" s="277">
        <v>405</v>
      </c>
      <c r="BX3" s="277">
        <v>406</v>
      </c>
      <c r="BY3" s="277">
        <v>3501.1</v>
      </c>
      <c r="BZ3" s="277">
        <v>3501.9</v>
      </c>
      <c r="CA3" s="277"/>
      <c r="CB3" s="280">
        <v>401</v>
      </c>
      <c r="CC3" s="280">
        <v>402</v>
      </c>
      <c r="CD3" s="280">
        <v>403</v>
      </c>
      <c r="CE3" s="280">
        <v>404</v>
      </c>
      <c r="CF3" s="280">
        <v>405</v>
      </c>
      <c r="CG3" s="280">
        <v>406</v>
      </c>
      <c r="CH3" s="280">
        <v>3501.1</v>
      </c>
      <c r="CI3" s="277">
        <v>3501.9</v>
      </c>
      <c r="CJ3" s="277"/>
      <c r="CK3" s="277">
        <v>401</v>
      </c>
      <c r="CL3" s="277">
        <v>402</v>
      </c>
      <c r="CM3" s="277">
        <v>40210</v>
      </c>
      <c r="CN3" s="277">
        <v>40221</v>
      </c>
      <c r="CO3" s="277">
        <v>403</v>
      </c>
      <c r="CP3" s="277">
        <v>404</v>
      </c>
      <c r="CQ3" s="277">
        <v>405</v>
      </c>
      <c r="CR3" s="277">
        <v>406</v>
      </c>
      <c r="CS3" s="277">
        <v>3501.1</v>
      </c>
      <c r="CT3" s="277">
        <v>3501.9</v>
      </c>
      <c r="CV3" s="316" t="s">
        <v>276</v>
      </c>
      <c r="CW3" s="316"/>
      <c r="CX3" s="316"/>
      <c r="CY3" s="316"/>
      <c r="DA3" s="311" t="s">
        <v>330</v>
      </c>
      <c r="DB3" s="311"/>
      <c r="DC3" s="311"/>
      <c r="DD3" s="311"/>
      <c r="DE3" s="311"/>
      <c r="DF3" s="311"/>
      <c r="DG3" s="311"/>
      <c r="DH3" s="311"/>
      <c r="DI3" s="311"/>
      <c r="DJ3" s="311"/>
      <c r="DN3" s="278"/>
      <c r="DO3" s="278"/>
    </row>
    <row r="4" spans="1:119" ht="24.75" customHeight="1" x14ac:dyDescent="0.2">
      <c r="B4" s="281" t="s">
        <v>0</v>
      </c>
      <c r="C4" s="281" t="s">
        <v>1</v>
      </c>
      <c r="D4" s="281" t="s">
        <v>6</v>
      </c>
      <c r="E4" s="281" t="s">
        <v>268</v>
      </c>
      <c r="F4" s="281" t="s">
        <v>269</v>
      </c>
      <c r="G4" s="281" t="s">
        <v>270</v>
      </c>
      <c r="H4" s="281" t="s">
        <v>0</v>
      </c>
      <c r="I4" s="281" t="s">
        <v>1</v>
      </c>
      <c r="J4" s="281" t="s">
        <v>6</v>
      </c>
      <c r="K4" s="281" t="s">
        <v>268</v>
      </c>
      <c r="L4" s="281" t="s">
        <v>269</v>
      </c>
      <c r="M4" s="281" t="s">
        <v>270</v>
      </c>
      <c r="N4" s="281" t="s">
        <v>0</v>
      </c>
      <c r="O4" s="281" t="s">
        <v>1</v>
      </c>
      <c r="P4" s="281" t="s">
        <v>6</v>
      </c>
      <c r="Q4" s="281" t="s">
        <v>268</v>
      </c>
      <c r="R4" s="281" t="s">
        <v>269</v>
      </c>
      <c r="S4" s="281" t="s">
        <v>270</v>
      </c>
      <c r="T4" s="282"/>
      <c r="U4" s="276" t="s">
        <v>22</v>
      </c>
      <c r="V4" s="276" t="s">
        <v>19</v>
      </c>
      <c r="W4" s="276" t="s">
        <v>271</v>
      </c>
      <c r="X4" s="276" t="s">
        <v>272</v>
      </c>
      <c r="Y4" s="276" t="s">
        <v>22</v>
      </c>
      <c r="Z4" s="276" t="s">
        <v>19</v>
      </c>
      <c r="AA4" s="276" t="s">
        <v>271</v>
      </c>
      <c r="AB4" s="276" t="s">
        <v>272</v>
      </c>
      <c r="AC4" s="276"/>
      <c r="AD4" s="276" t="s">
        <v>80</v>
      </c>
      <c r="AE4" s="276" t="s">
        <v>275</v>
      </c>
      <c r="AF4" s="276" t="s">
        <v>80</v>
      </c>
      <c r="AG4" s="276" t="s">
        <v>275</v>
      </c>
      <c r="AH4" s="274"/>
      <c r="AI4" s="276" t="s">
        <v>60</v>
      </c>
      <c r="AJ4" s="276" t="s">
        <v>61</v>
      </c>
      <c r="AK4" s="276" t="s">
        <v>62</v>
      </c>
      <c r="AL4" s="276" t="s">
        <v>63</v>
      </c>
      <c r="AM4" s="276" t="s">
        <v>64</v>
      </c>
      <c r="AN4" s="276" t="s">
        <v>99</v>
      </c>
      <c r="AO4" s="276" t="s">
        <v>283</v>
      </c>
      <c r="AP4" s="276" t="s">
        <v>60</v>
      </c>
      <c r="AQ4" s="276" t="s">
        <v>61</v>
      </c>
      <c r="AR4" s="276" t="s">
        <v>62</v>
      </c>
      <c r="AS4" s="276" t="s">
        <v>63</v>
      </c>
      <c r="AT4" s="276" t="s">
        <v>64</v>
      </c>
      <c r="AU4" s="276" t="s">
        <v>99</v>
      </c>
      <c r="AV4" s="276" t="s">
        <v>283</v>
      </c>
      <c r="AW4" s="276" t="s">
        <v>60</v>
      </c>
      <c r="AX4" s="276" t="s">
        <v>61</v>
      </c>
      <c r="AY4" s="276" t="s">
        <v>62</v>
      </c>
      <c r="AZ4" s="276" t="s">
        <v>63</v>
      </c>
      <c r="BA4" s="276" t="s">
        <v>64</v>
      </c>
      <c r="BB4" s="276" t="s">
        <v>99</v>
      </c>
      <c r="BC4" s="276" t="s">
        <v>283</v>
      </c>
      <c r="BD4" s="276"/>
      <c r="BE4" s="276" t="s">
        <v>60</v>
      </c>
      <c r="BF4" s="276" t="s">
        <v>99</v>
      </c>
      <c r="BH4" s="283" t="s">
        <v>93</v>
      </c>
      <c r="BI4" s="283" t="s">
        <v>94</v>
      </c>
      <c r="BJ4" s="283" t="s">
        <v>95</v>
      </c>
      <c r="BK4" s="283" t="s">
        <v>96</v>
      </c>
      <c r="BL4" s="283" t="s">
        <v>60</v>
      </c>
      <c r="BM4" s="283" t="s">
        <v>61</v>
      </c>
      <c r="BN4" s="283" t="s">
        <v>97</v>
      </c>
      <c r="BO4" s="283" t="s">
        <v>98</v>
      </c>
      <c r="BP4" s="277"/>
      <c r="BQ4" s="283" t="s">
        <v>93</v>
      </c>
      <c r="BR4" s="283" t="s">
        <v>94</v>
      </c>
      <c r="BS4" s="277" t="s">
        <v>99</v>
      </c>
      <c r="BT4" s="277" t="s">
        <v>100</v>
      </c>
      <c r="BU4" s="283" t="s">
        <v>95</v>
      </c>
      <c r="BV4" s="283" t="s">
        <v>96</v>
      </c>
      <c r="BW4" s="283" t="s">
        <v>60</v>
      </c>
      <c r="BX4" s="283" t="s">
        <v>61</v>
      </c>
      <c r="BY4" s="283" t="s">
        <v>97</v>
      </c>
      <c r="BZ4" s="283" t="s">
        <v>98</v>
      </c>
      <c r="CA4" s="277"/>
      <c r="CB4" s="283" t="s">
        <v>93</v>
      </c>
      <c r="CC4" s="283" t="s">
        <v>94</v>
      </c>
      <c r="CD4" s="283" t="s">
        <v>95</v>
      </c>
      <c r="CE4" s="283" t="s">
        <v>96</v>
      </c>
      <c r="CF4" s="283" t="s">
        <v>60</v>
      </c>
      <c r="CG4" s="283" t="s">
        <v>61</v>
      </c>
      <c r="CH4" s="283" t="s">
        <v>97</v>
      </c>
      <c r="CI4" s="283" t="s">
        <v>98</v>
      </c>
      <c r="CJ4" s="277"/>
      <c r="CK4" s="283" t="s">
        <v>93</v>
      </c>
      <c r="CL4" s="283" t="s">
        <v>94</v>
      </c>
      <c r="CM4" s="277" t="s">
        <v>99</v>
      </c>
      <c r="CN4" s="277" t="s">
        <v>100</v>
      </c>
      <c r="CO4" s="283" t="s">
        <v>95</v>
      </c>
      <c r="CP4" s="283" t="s">
        <v>96</v>
      </c>
      <c r="CQ4" s="283" t="s">
        <v>60</v>
      </c>
      <c r="CR4" s="283" t="s">
        <v>61</v>
      </c>
      <c r="CS4" s="283" t="s">
        <v>97</v>
      </c>
      <c r="CT4" s="283" t="s">
        <v>98</v>
      </c>
      <c r="CV4" s="267" t="s">
        <v>327</v>
      </c>
      <c r="CW4" s="267" t="s">
        <v>278</v>
      </c>
      <c r="CX4" s="284" t="s">
        <v>328</v>
      </c>
      <c r="CY4" s="285" t="s">
        <v>329</v>
      </c>
      <c r="DA4" s="286" t="s">
        <v>286</v>
      </c>
      <c r="DB4" s="286" t="s">
        <v>287</v>
      </c>
      <c r="DC4" s="286" t="s">
        <v>288</v>
      </c>
      <c r="DD4" s="286" t="s">
        <v>289</v>
      </c>
      <c r="DE4" s="286" t="s">
        <v>290</v>
      </c>
      <c r="DF4" s="286" t="s">
        <v>291</v>
      </c>
      <c r="DG4" s="286" t="s">
        <v>292</v>
      </c>
      <c r="DH4" s="286" t="s">
        <v>293</v>
      </c>
      <c r="DI4" s="286" t="s">
        <v>294</v>
      </c>
      <c r="DJ4" s="286" t="s">
        <v>295</v>
      </c>
      <c r="DN4" s="276" t="s">
        <v>279</v>
      </c>
      <c r="DO4" s="276" t="s">
        <v>280</v>
      </c>
    </row>
    <row r="5" spans="1:119" x14ac:dyDescent="0.2">
      <c r="A5" s="287">
        <v>39083</v>
      </c>
      <c r="B5" s="288">
        <v>2497</v>
      </c>
      <c r="C5" s="288">
        <v>2333</v>
      </c>
      <c r="D5" s="288">
        <v>2527</v>
      </c>
      <c r="E5" s="288">
        <v>1020</v>
      </c>
      <c r="F5" s="288">
        <v>2760</v>
      </c>
      <c r="G5" s="288">
        <v>2840</v>
      </c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70"/>
      <c r="U5" s="273">
        <v>10960.8</v>
      </c>
      <c r="V5" s="273">
        <v>8185</v>
      </c>
      <c r="W5" s="273"/>
      <c r="X5" s="273"/>
      <c r="Y5" s="273"/>
      <c r="Z5" s="273"/>
      <c r="AA5" s="273"/>
      <c r="AB5" s="273"/>
      <c r="AC5" s="273"/>
      <c r="AD5" s="289">
        <v>4.1433655987951585</v>
      </c>
      <c r="AE5" s="289">
        <v>3.3496875778591759</v>
      </c>
      <c r="AF5" s="273"/>
      <c r="AG5" s="273"/>
      <c r="AH5" s="274"/>
      <c r="AI5" s="290">
        <v>163.19999999999999</v>
      </c>
      <c r="AJ5" s="290">
        <v>677.7</v>
      </c>
      <c r="AK5" s="290">
        <v>198</v>
      </c>
      <c r="AL5" s="291">
        <v>714</v>
      </c>
      <c r="AM5" s="291">
        <v>2862.7</v>
      </c>
      <c r="AN5" s="292">
        <v>78.693999999999988</v>
      </c>
      <c r="AO5" s="292">
        <v>68.936000000000007</v>
      </c>
      <c r="AP5" s="292"/>
      <c r="AQ5" s="292"/>
      <c r="AR5" s="292"/>
      <c r="AS5" s="292"/>
      <c r="AT5" s="292"/>
      <c r="AU5" s="292"/>
      <c r="AV5" s="292"/>
      <c r="AW5" s="274"/>
      <c r="AX5" s="274"/>
      <c r="AY5" s="274"/>
      <c r="AZ5" s="274"/>
      <c r="BA5" s="274"/>
      <c r="BB5" s="274"/>
      <c r="BC5" s="274"/>
      <c r="BD5" s="274"/>
      <c r="BE5" s="293">
        <v>87164</v>
      </c>
      <c r="BF5" s="293">
        <v>0</v>
      </c>
      <c r="BH5" s="294">
        <v>1006</v>
      </c>
      <c r="BI5" s="294">
        <v>2005.6</v>
      </c>
      <c r="BJ5" s="294">
        <v>736.2</v>
      </c>
      <c r="BK5" s="294">
        <v>4119.8999999999996</v>
      </c>
      <c r="BL5" s="294">
        <v>211.7</v>
      </c>
      <c r="BM5" s="294">
        <v>4773.5</v>
      </c>
      <c r="BN5" s="294">
        <v>2777.6</v>
      </c>
      <c r="BO5" s="294">
        <v>627.5</v>
      </c>
      <c r="BP5" s="295"/>
      <c r="BQ5" s="294">
        <v>17508.2</v>
      </c>
      <c r="BR5" s="213">
        <v>60353.1</v>
      </c>
      <c r="BS5" s="213">
        <v>4553.5</v>
      </c>
      <c r="BT5" s="213">
        <v>33132.800000000003</v>
      </c>
      <c r="BU5" s="213">
        <v>7409.7</v>
      </c>
      <c r="BV5" s="213">
        <v>31727.9</v>
      </c>
      <c r="BW5" s="213">
        <v>20560.3</v>
      </c>
      <c r="BX5" s="213">
        <v>47371.7</v>
      </c>
      <c r="BY5" s="213">
        <v>1721.8</v>
      </c>
      <c r="BZ5" s="213">
        <v>3325.8</v>
      </c>
      <c r="CA5" s="213"/>
      <c r="CB5" s="213"/>
      <c r="CC5" s="213"/>
      <c r="CD5" s="213"/>
      <c r="CE5" s="213"/>
      <c r="CF5" s="213"/>
      <c r="CG5" s="213"/>
      <c r="CH5" s="213"/>
      <c r="CI5" s="213"/>
      <c r="CJ5" s="213"/>
      <c r="CK5" s="213"/>
      <c r="CL5" s="213"/>
      <c r="CM5" s="213"/>
      <c r="CN5" s="213"/>
      <c r="CO5" s="213"/>
      <c r="CP5" s="213"/>
      <c r="CQ5" s="213"/>
      <c r="CR5" s="213"/>
      <c r="CS5" s="213"/>
      <c r="CT5" s="213"/>
      <c r="CV5" s="296">
        <v>495796877.33333331</v>
      </c>
      <c r="CW5" s="296">
        <v>1023277.6666666666</v>
      </c>
      <c r="CX5" s="268">
        <v>7.7</v>
      </c>
      <c r="CY5" s="268">
        <v>49.5</v>
      </c>
      <c r="DA5" s="297">
        <v>536.29270999999994</v>
      </c>
      <c r="DB5" s="297">
        <v>553.22016999999994</v>
      </c>
      <c r="DC5" s="297">
        <v>629.39373999999998</v>
      </c>
      <c r="DD5" s="297">
        <v>460.88856999999996</v>
      </c>
      <c r="DE5" s="297">
        <v>502.43778999999995</v>
      </c>
      <c r="DF5" s="297">
        <v>562.45332999999994</v>
      </c>
      <c r="DG5" s="297">
        <v>434.72794999999996</v>
      </c>
      <c r="DH5" s="297">
        <v>430.88079999999997</v>
      </c>
      <c r="DI5" s="297">
        <v>665.55694999999992</v>
      </c>
      <c r="DJ5" s="297">
        <v>2496.80035</v>
      </c>
      <c r="DN5" s="298">
        <v>225.08970967741934</v>
      </c>
      <c r="DO5" s="298"/>
    </row>
    <row r="6" spans="1:119" x14ac:dyDescent="0.2">
      <c r="A6" s="287">
        <v>39114</v>
      </c>
      <c r="B6" s="288">
        <v>2505</v>
      </c>
      <c r="C6" s="288">
        <v>2340</v>
      </c>
      <c r="D6" s="288">
        <v>2490</v>
      </c>
      <c r="E6" s="288">
        <v>1050</v>
      </c>
      <c r="F6" s="288">
        <v>2755</v>
      </c>
      <c r="G6" s="288">
        <v>2835</v>
      </c>
      <c r="H6" s="288"/>
      <c r="I6" s="288"/>
      <c r="J6" s="288"/>
      <c r="K6" s="288"/>
      <c r="L6" s="288"/>
      <c r="M6" s="288"/>
      <c r="N6" s="288"/>
      <c r="O6" s="288"/>
      <c r="P6" s="288"/>
      <c r="Q6" s="288"/>
      <c r="R6" s="288"/>
      <c r="S6" s="288"/>
      <c r="T6" s="270"/>
      <c r="U6" s="273">
        <v>10118.700000000001</v>
      </c>
      <c r="V6" s="273">
        <v>7557</v>
      </c>
      <c r="W6" s="273"/>
      <c r="X6" s="273"/>
      <c r="Y6" s="273"/>
      <c r="Z6" s="273"/>
      <c r="AA6" s="273"/>
      <c r="AB6" s="273"/>
      <c r="AC6" s="273"/>
      <c r="AD6" s="289">
        <v>4.1258406106501253</v>
      </c>
      <c r="AE6" s="289">
        <v>3.338804811487956</v>
      </c>
      <c r="AF6" s="273"/>
      <c r="AG6" s="273"/>
      <c r="AH6" s="274"/>
      <c r="AI6" s="290">
        <v>146.5</v>
      </c>
      <c r="AJ6" s="290">
        <v>628.5</v>
      </c>
      <c r="AK6" s="290">
        <v>186.2</v>
      </c>
      <c r="AL6" s="291">
        <v>664.5</v>
      </c>
      <c r="AM6" s="291">
        <v>2623.5</v>
      </c>
      <c r="AN6" s="292">
        <v>65.343000000000004</v>
      </c>
      <c r="AO6" s="292">
        <v>62.068999999999996</v>
      </c>
      <c r="AP6" s="292"/>
      <c r="AQ6" s="292"/>
      <c r="AR6" s="292"/>
      <c r="AS6" s="292"/>
      <c r="AT6" s="292"/>
      <c r="AU6" s="292"/>
      <c r="AV6" s="292"/>
      <c r="AW6" s="274"/>
      <c r="AX6" s="274"/>
      <c r="AY6" s="274"/>
      <c r="AZ6" s="274"/>
      <c r="BA6" s="274"/>
      <c r="BB6" s="274"/>
      <c r="BC6" s="274"/>
      <c r="BD6" s="274"/>
      <c r="BE6" s="293">
        <v>45550.5</v>
      </c>
      <c r="BF6" s="293">
        <v>0</v>
      </c>
      <c r="BH6" s="294">
        <v>1196.5</v>
      </c>
      <c r="BI6" s="294">
        <v>2170.9</v>
      </c>
      <c r="BJ6" s="294">
        <v>763.9</v>
      </c>
      <c r="BK6" s="294">
        <v>4246.3</v>
      </c>
      <c r="BL6" s="294">
        <v>13823</v>
      </c>
      <c r="BM6" s="294">
        <v>7496.7</v>
      </c>
      <c r="BN6" s="294">
        <v>2958.8</v>
      </c>
      <c r="BO6" s="294">
        <v>402.4</v>
      </c>
      <c r="BP6" s="295"/>
      <c r="BQ6" s="294">
        <v>17649.7</v>
      </c>
      <c r="BR6" s="213">
        <v>61775.3</v>
      </c>
      <c r="BS6" s="213">
        <v>8983.5</v>
      </c>
      <c r="BT6" s="213">
        <v>34800.800000000003</v>
      </c>
      <c r="BU6" s="213">
        <v>8787.5</v>
      </c>
      <c r="BV6" s="213">
        <v>31144.7</v>
      </c>
      <c r="BW6" s="213">
        <v>21558.6</v>
      </c>
      <c r="BX6" s="213">
        <v>47106.3</v>
      </c>
      <c r="BY6" s="213">
        <v>1645.4</v>
      </c>
      <c r="BZ6" s="213">
        <v>3586</v>
      </c>
      <c r="CA6" s="213"/>
      <c r="CB6" s="213"/>
      <c r="CC6" s="213"/>
      <c r="CD6" s="213"/>
      <c r="CE6" s="213"/>
      <c r="CF6" s="213"/>
      <c r="CG6" s="213"/>
      <c r="CH6" s="213"/>
      <c r="CI6" s="213"/>
      <c r="CJ6" s="213"/>
      <c r="CK6" s="213"/>
      <c r="CL6" s="213"/>
      <c r="CM6" s="213"/>
      <c r="CN6" s="213"/>
      <c r="CO6" s="213"/>
      <c r="CP6" s="213"/>
      <c r="CQ6" s="213"/>
      <c r="CR6" s="213"/>
      <c r="CS6" s="213"/>
      <c r="CT6" s="213"/>
      <c r="CV6" s="296">
        <v>495968410.99261487</v>
      </c>
      <c r="CW6" s="296">
        <v>1023277.6666666666</v>
      </c>
      <c r="CX6" s="268">
        <v>7.5</v>
      </c>
      <c r="CY6" s="268">
        <v>51.9</v>
      </c>
      <c r="DA6" s="297">
        <v>546.56700000000001</v>
      </c>
      <c r="DB6" s="297">
        <v>542.73950000000002</v>
      </c>
      <c r="DC6" s="297">
        <v>597.85550000000001</v>
      </c>
      <c r="DD6" s="297">
        <v>463.1275</v>
      </c>
      <c r="DE6" s="297">
        <v>519.00900000000001</v>
      </c>
      <c r="DF6" s="297">
        <v>584.07650000000001</v>
      </c>
      <c r="DG6" s="297">
        <v>414.13549999999998</v>
      </c>
      <c r="DH6" s="297">
        <v>425.61799999999999</v>
      </c>
      <c r="DI6" s="297">
        <v>679.76400000000001</v>
      </c>
      <c r="DJ6" s="297">
        <v>2574.3764999999999</v>
      </c>
      <c r="DN6" s="298">
        <v>226.92367857142855</v>
      </c>
      <c r="DO6" s="298"/>
    </row>
    <row r="7" spans="1:119" x14ac:dyDescent="0.2">
      <c r="A7" s="287">
        <v>39142</v>
      </c>
      <c r="B7" s="288">
        <v>2583</v>
      </c>
      <c r="C7" s="288">
        <v>2503</v>
      </c>
      <c r="D7" s="288">
        <v>2548</v>
      </c>
      <c r="E7" s="288">
        <v>1230</v>
      </c>
      <c r="F7" s="288">
        <v>2718</v>
      </c>
      <c r="G7" s="288">
        <v>2860</v>
      </c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70"/>
      <c r="U7" s="273">
        <v>11512.6</v>
      </c>
      <c r="V7" s="273">
        <v>8609</v>
      </c>
      <c r="W7" s="273"/>
      <c r="X7" s="273"/>
      <c r="Y7" s="273"/>
      <c r="Z7" s="273"/>
      <c r="AA7" s="273"/>
      <c r="AB7" s="273"/>
      <c r="AC7" s="273"/>
      <c r="AD7" s="289">
        <v>4.0994848857582786</v>
      </c>
      <c r="AE7" s="289">
        <v>3.3272589773994303</v>
      </c>
      <c r="AF7" s="273"/>
      <c r="AG7" s="273"/>
      <c r="AH7" s="274"/>
      <c r="AI7" s="290">
        <v>162.4</v>
      </c>
      <c r="AJ7" s="290">
        <v>708.3</v>
      </c>
      <c r="AK7" s="290">
        <v>216.2</v>
      </c>
      <c r="AL7" s="291">
        <v>762</v>
      </c>
      <c r="AM7" s="291">
        <v>2928.2</v>
      </c>
      <c r="AN7" s="292">
        <v>82.840000000000018</v>
      </c>
      <c r="AO7" s="292">
        <v>64.775999999999996</v>
      </c>
      <c r="AP7" s="292"/>
      <c r="AQ7" s="292"/>
      <c r="AR7" s="292"/>
      <c r="AS7" s="292"/>
      <c r="AT7" s="292"/>
      <c r="AU7" s="292"/>
      <c r="AV7" s="292"/>
      <c r="AW7" s="274"/>
      <c r="AX7" s="274"/>
      <c r="AY7" s="274"/>
      <c r="AZ7" s="274"/>
      <c r="BA7" s="274"/>
      <c r="BB7" s="274"/>
      <c r="BC7" s="274"/>
      <c r="BD7" s="274"/>
      <c r="BE7" s="293">
        <v>33731</v>
      </c>
      <c r="BF7" s="293">
        <v>0</v>
      </c>
      <c r="BH7" s="294">
        <v>1469.3</v>
      </c>
      <c r="BI7" s="294">
        <v>1155.4000000000001</v>
      </c>
      <c r="BJ7" s="294">
        <v>907.1</v>
      </c>
      <c r="BK7" s="294">
        <v>5171.6000000000004</v>
      </c>
      <c r="BL7" s="294">
        <v>12988.7</v>
      </c>
      <c r="BM7" s="294">
        <v>9348.4</v>
      </c>
      <c r="BN7" s="294">
        <v>3072.7</v>
      </c>
      <c r="BO7" s="294">
        <v>460.7</v>
      </c>
      <c r="BP7" s="295"/>
      <c r="BQ7" s="294">
        <v>18731.400000000001</v>
      </c>
      <c r="BR7" s="213">
        <v>74210.8</v>
      </c>
      <c r="BS7" s="213">
        <v>16062.5</v>
      </c>
      <c r="BT7" s="213">
        <v>38267.800000000003</v>
      </c>
      <c r="BU7" s="213">
        <v>10266.1</v>
      </c>
      <c r="BV7" s="213">
        <v>33442.400000000001</v>
      </c>
      <c r="BW7" s="213">
        <v>29601.599999999999</v>
      </c>
      <c r="BX7" s="213">
        <v>51069</v>
      </c>
      <c r="BY7" s="213">
        <v>1978.8</v>
      </c>
      <c r="BZ7" s="213">
        <v>2837</v>
      </c>
      <c r="CA7" s="213"/>
      <c r="CB7" s="213"/>
      <c r="CC7" s="213"/>
      <c r="CD7" s="213"/>
      <c r="CE7" s="213"/>
      <c r="CF7" s="213"/>
      <c r="CG7" s="213"/>
      <c r="CH7" s="213"/>
      <c r="CI7" s="213"/>
      <c r="CJ7" s="213"/>
      <c r="CK7" s="213"/>
      <c r="CL7" s="213"/>
      <c r="CM7" s="213"/>
      <c r="CN7" s="213"/>
      <c r="CO7" s="213"/>
      <c r="CP7" s="213"/>
      <c r="CQ7" s="213"/>
      <c r="CR7" s="213"/>
      <c r="CS7" s="213"/>
      <c r="CT7" s="213"/>
      <c r="CV7" s="296">
        <v>496140003.99836993</v>
      </c>
      <c r="CW7" s="296">
        <v>1023277.6666666666</v>
      </c>
      <c r="CX7" s="268">
        <v>7.4</v>
      </c>
      <c r="CY7" s="268">
        <v>50.7</v>
      </c>
      <c r="DA7" s="297">
        <v>542.46335999999997</v>
      </c>
      <c r="DB7" s="297">
        <v>538.68575999999996</v>
      </c>
      <c r="DC7" s="297">
        <v>577.97280000000001</v>
      </c>
      <c r="DD7" s="297">
        <v>469.93343999999996</v>
      </c>
      <c r="DE7" s="297">
        <v>530.37504000000001</v>
      </c>
      <c r="DF7" s="297">
        <v>580.99487999999997</v>
      </c>
      <c r="DG7" s="297">
        <v>427.62431999999995</v>
      </c>
      <c r="DH7" s="297">
        <v>426.11327999999997</v>
      </c>
      <c r="DI7" s="297">
        <v>945.91103999999996</v>
      </c>
      <c r="DJ7" s="297">
        <v>2704.7615999999998</v>
      </c>
      <c r="DN7" s="298">
        <v>227.55909677419356</v>
      </c>
      <c r="DO7" s="298"/>
    </row>
    <row r="8" spans="1:119" x14ac:dyDescent="0.2">
      <c r="A8" s="287">
        <v>39173</v>
      </c>
      <c r="B8" s="288">
        <v>2870</v>
      </c>
      <c r="C8" s="288">
        <v>2850</v>
      </c>
      <c r="D8" s="288">
        <v>2662</v>
      </c>
      <c r="E8" s="288">
        <v>1260</v>
      </c>
      <c r="F8" s="288">
        <v>2726</v>
      </c>
      <c r="G8" s="288">
        <v>2866</v>
      </c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70"/>
      <c r="U8" s="273">
        <v>11710.2</v>
      </c>
      <c r="V8" s="273">
        <v>8843</v>
      </c>
      <c r="W8" s="299"/>
      <c r="X8" s="299">
        <v>6864.2077360000003</v>
      </c>
      <c r="Y8" s="300"/>
      <c r="Z8" s="300"/>
      <c r="AA8" s="300"/>
      <c r="AB8" s="300"/>
      <c r="AC8" s="300"/>
      <c r="AD8" s="301">
        <v>4.0157054875504237</v>
      </c>
      <c r="AE8" s="301">
        <v>3.3161611142022531</v>
      </c>
      <c r="AF8" s="273"/>
      <c r="AG8" s="273"/>
      <c r="AH8" s="274"/>
      <c r="AI8" s="290">
        <v>170.6</v>
      </c>
      <c r="AJ8" s="290">
        <v>689.8</v>
      </c>
      <c r="AK8" s="290">
        <v>201.9</v>
      </c>
      <c r="AL8" s="291">
        <v>701.9</v>
      </c>
      <c r="AM8" s="291">
        <v>2771</v>
      </c>
      <c r="AN8" s="292">
        <v>100.66199999999999</v>
      </c>
      <c r="AO8" s="292">
        <v>67.48</v>
      </c>
      <c r="AP8" s="292"/>
      <c r="AQ8" s="292"/>
      <c r="AR8" s="292"/>
      <c r="AS8" s="292"/>
      <c r="AT8" s="292"/>
      <c r="AU8" s="292"/>
      <c r="AV8" s="292"/>
      <c r="AW8" s="274"/>
      <c r="AX8" s="274"/>
      <c r="AY8" s="274"/>
      <c r="AZ8" s="274"/>
      <c r="BA8" s="274"/>
      <c r="BB8" s="274"/>
      <c r="BC8" s="274"/>
      <c r="BD8" s="274"/>
      <c r="BE8" s="293">
        <v>32831</v>
      </c>
      <c r="BF8" s="293">
        <v>0</v>
      </c>
      <c r="BH8" s="294">
        <v>1525.8</v>
      </c>
      <c r="BI8" s="294">
        <v>1369.7</v>
      </c>
      <c r="BJ8" s="294">
        <v>1725.7</v>
      </c>
      <c r="BK8" s="294">
        <v>7011.8</v>
      </c>
      <c r="BL8" s="294">
        <v>5162.3999999999996</v>
      </c>
      <c r="BM8" s="294">
        <v>6919.8</v>
      </c>
      <c r="BN8" s="294">
        <v>3643.9</v>
      </c>
      <c r="BO8" s="294">
        <v>496.2</v>
      </c>
      <c r="BP8" s="295"/>
      <c r="BQ8" s="294">
        <v>17897.599999999999</v>
      </c>
      <c r="BR8" s="213">
        <v>76896.100000000006</v>
      </c>
      <c r="BS8" s="213">
        <v>23989.599999999999</v>
      </c>
      <c r="BT8" s="213">
        <v>33687.9</v>
      </c>
      <c r="BU8" s="213">
        <v>9918.5</v>
      </c>
      <c r="BV8" s="213">
        <v>34241.300000000003</v>
      </c>
      <c r="BW8" s="213">
        <v>21110.6</v>
      </c>
      <c r="BX8" s="213">
        <v>46326.400000000001</v>
      </c>
      <c r="BY8" s="213">
        <v>2349</v>
      </c>
      <c r="BZ8" s="213">
        <v>3741.9</v>
      </c>
      <c r="CA8" s="213"/>
      <c r="CB8" s="213"/>
      <c r="CC8" s="213"/>
      <c r="CD8" s="213"/>
      <c r="CE8" s="213"/>
      <c r="CF8" s="213"/>
      <c r="CG8" s="213"/>
      <c r="CH8" s="213"/>
      <c r="CI8" s="213"/>
      <c r="CJ8" s="213"/>
      <c r="CK8" s="213"/>
      <c r="CL8" s="213"/>
      <c r="CM8" s="213"/>
      <c r="CN8" s="213"/>
      <c r="CO8" s="213"/>
      <c r="CP8" s="213"/>
      <c r="CQ8" s="213"/>
      <c r="CR8" s="213"/>
      <c r="CS8" s="213"/>
      <c r="CT8" s="213"/>
      <c r="CV8" s="296">
        <v>496311656.371131</v>
      </c>
      <c r="CW8" s="296">
        <v>1034346.8333333334</v>
      </c>
      <c r="CX8" s="268">
        <v>7.3</v>
      </c>
      <c r="CY8" s="268">
        <v>52.6</v>
      </c>
      <c r="DA8" s="297">
        <v>496.41640000000001</v>
      </c>
      <c r="DB8" s="297">
        <v>559.39459999999997</v>
      </c>
      <c r="DC8" s="297">
        <v>591.99508000000003</v>
      </c>
      <c r="DD8" s="297">
        <v>526.05320000000006</v>
      </c>
      <c r="DE8" s="297">
        <v>589.03139999999996</v>
      </c>
      <c r="DF8" s="297">
        <v>613.48176000000001</v>
      </c>
      <c r="DG8" s="297">
        <v>463.07499999999999</v>
      </c>
      <c r="DH8" s="297">
        <v>465.29776000000004</v>
      </c>
      <c r="DI8" s="297">
        <v>677.94180000000006</v>
      </c>
      <c r="DJ8" s="297">
        <v>2709.5444400000001</v>
      </c>
      <c r="DN8" s="298">
        <v>228.35913333333332</v>
      </c>
      <c r="DO8" s="298"/>
    </row>
    <row r="9" spans="1:119" x14ac:dyDescent="0.2">
      <c r="A9" s="287">
        <v>39203</v>
      </c>
      <c r="B9" s="288">
        <v>3180</v>
      </c>
      <c r="C9" s="288">
        <v>3225</v>
      </c>
      <c r="D9" s="288">
        <v>2798</v>
      </c>
      <c r="E9" s="288">
        <v>1250</v>
      </c>
      <c r="F9" s="288">
        <v>2748</v>
      </c>
      <c r="G9" s="288">
        <v>2865</v>
      </c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70"/>
      <c r="U9" s="273">
        <v>12217.3</v>
      </c>
      <c r="V9" s="273">
        <v>9171</v>
      </c>
      <c r="W9" s="299"/>
      <c r="X9" s="299">
        <v>7345.4688479999995</v>
      </c>
      <c r="Y9" s="300"/>
      <c r="Z9" s="300"/>
      <c r="AA9" s="300"/>
      <c r="AB9" s="300"/>
      <c r="AC9" s="300"/>
      <c r="AD9" s="301">
        <v>3.9380104399266807</v>
      </c>
      <c r="AE9" s="301">
        <v>3.3021544492584569</v>
      </c>
      <c r="AF9" s="273"/>
      <c r="AG9" s="273"/>
      <c r="AH9" s="274"/>
      <c r="AI9" s="290">
        <v>180.5</v>
      </c>
      <c r="AJ9" s="290">
        <v>720.4</v>
      </c>
      <c r="AK9" s="290">
        <v>219.3</v>
      </c>
      <c r="AL9" s="291">
        <v>787.2</v>
      </c>
      <c r="AM9" s="291">
        <v>2862.3</v>
      </c>
      <c r="AN9" s="292">
        <v>108.60300000000002</v>
      </c>
      <c r="AO9" s="292">
        <v>68.296000000000006</v>
      </c>
      <c r="AP9" s="292"/>
      <c r="AQ9" s="292"/>
      <c r="AR9" s="292"/>
      <c r="AS9" s="292"/>
      <c r="AT9" s="292"/>
      <c r="AU9" s="292"/>
      <c r="AV9" s="292"/>
      <c r="AW9" s="274"/>
      <c r="AX9" s="274"/>
      <c r="AY9" s="274"/>
      <c r="AZ9" s="274"/>
      <c r="BA9" s="274"/>
      <c r="BB9" s="274"/>
      <c r="BC9" s="274"/>
      <c r="BD9" s="274"/>
      <c r="BE9" s="293">
        <v>41689.5</v>
      </c>
      <c r="BF9" s="293">
        <v>0</v>
      </c>
      <c r="BH9" s="213">
        <v>1393.5</v>
      </c>
      <c r="BI9" s="294">
        <v>1468.1</v>
      </c>
      <c r="BJ9" s="294">
        <v>1492.9</v>
      </c>
      <c r="BK9" s="294">
        <v>6422.2</v>
      </c>
      <c r="BL9" s="294">
        <v>5950.8</v>
      </c>
      <c r="BM9" s="294">
        <v>7622.9</v>
      </c>
      <c r="BN9" s="294">
        <v>3604.2</v>
      </c>
      <c r="BO9" s="294">
        <v>463.3</v>
      </c>
      <c r="BP9" s="213"/>
      <c r="BQ9" s="213">
        <v>20518.5</v>
      </c>
      <c r="BR9" s="213">
        <v>88834.5</v>
      </c>
      <c r="BS9" s="213">
        <v>26456.400000000001</v>
      </c>
      <c r="BT9" s="213">
        <v>40295.9</v>
      </c>
      <c r="BU9" s="213">
        <v>10173.1</v>
      </c>
      <c r="BV9" s="213">
        <v>34481.4</v>
      </c>
      <c r="BW9" s="213">
        <v>26528.6</v>
      </c>
      <c r="BX9" s="213">
        <v>48157.1</v>
      </c>
      <c r="BY9" s="213">
        <v>2734</v>
      </c>
      <c r="BZ9" s="213">
        <v>2979.4</v>
      </c>
      <c r="CA9" s="213"/>
      <c r="CB9" s="213"/>
      <c r="CC9" s="213"/>
      <c r="CD9" s="213"/>
      <c r="CE9" s="213"/>
      <c r="CF9" s="213"/>
      <c r="CG9" s="213"/>
      <c r="CH9" s="213"/>
      <c r="CI9" s="213"/>
      <c r="CJ9" s="213"/>
      <c r="CK9" s="213"/>
      <c r="CL9" s="213"/>
      <c r="CM9" s="213"/>
      <c r="CN9" s="213"/>
      <c r="CO9" s="213"/>
      <c r="CP9" s="213"/>
      <c r="CQ9" s="213"/>
      <c r="CR9" s="213"/>
      <c r="CS9" s="213"/>
      <c r="CT9" s="213"/>
      <c r="CV9" s="296">
        <v>496483368.1314376</v>
      </c>
      <c r="CW9" s="296">
        <v>1034346.8333333334</v>
      </c>
      <c r="CX9" s="268">
        <v>7.3</v>
      </c>
      <c r="CY9" s="268">
        <v>52.5</v>
      </c>
      <c r="DA9" s="297">
        <v>543.61334999999997</v>
      </c>
      <c r="DB9" s="297">
        <v>614.61590999999999</v>
      </c>
      <c r="DC9" s="297">
        <v>610.17825000000005</v>
      </c>
      <c r="DD9" s="297">
        <v>570.97892000000002</v>
      </c>
      <c r="DE9" s="297">
        <v>638.28342999999995</v>
      </c>
      <c r="DF9" s="297">
        <v>661.21133999999995</v>
      </c>
      <c r="DG9" s="297">
        <v>535.47763999999995</v>
      </c>
      <c r="DH9" s="297">
        <v>545.09257000000002</v>
      </c>
      <c r="DI9" s="297">
        <v>677.48275999999998</v>
      </c>
      <c r="DJ9" s="297">
        <v>2550.1752799999999</v>
      </c>
      <c r="DN9" s="298">
        <v>227.4548387096774</v>
      </c>
      <c r="DO9" s="298"/>
    </row>
    <row r="10" spans="1:119" x14ac:dyDescent="0.2">
      <c r="A10" s="287">
        <v>39234</v>
      </c>
      <c r="B10" s="288">
        <v>3483</v>
      </c>
      <c r="C10" s="288">
        <v>3538</v>
      </c>
      <c r="D10" s="288">
        <v>3015</v>
      </c>
      <c r="E10" s="288">
        <v>1180</v>
      </c>
      <c r="F10" s="288">
        <v>2820</v>
      </c>
      <c r="G10" s="288">
        <v>2883</v>
      </c>
      <c r="H10" s="302">
        <f>AVERAGE(B5:B10)</f>
        <v>2853</v>
      </c>
      <c r="I10" s="302">
        <f t="shared" ref="I10:M10" si="0">AVERAGE(C5:C10)</f>
        <v>2798.1666666666665</v>
      </c>
      <c r="J10" s="302">
        <f t="shared" si="0"/>
        <v>2673.3333333333335</v>
      </c>
      <c r="K10" s="302">
        <f t="shared" si="0"/>
        <v>1165</v>
      </c>
      <c r="L10" s="302">
        <f t="shared" si="0"/>
        <v>2754.5</v>
      </c>
      <c r="M10" s="302">
        <f t="shared" si="0"/>
        <v>2858.1666666666665</v>
      </c>
      <c r="N10" s="288"/>
      <c r="O10" s="288"/>
      <c r="P10" s="288"/>
      <c r="Q10" s="288"/>
      <c r="R10" s="288"/>
      <c r="S10" s="288"/>
      <c r="T10" s="270"/>
      <c r="U10" s="273">
        <v>11382.4</v>
      </c>
      <c r="V10" s="273">
        <v>8487</v>
      </c>
      <c r="W10" s="299">
        <v>98</v>
      </c>
      <c r="X10" s="299">
        <v>7021.150568</v>
      </c>
      <c r="Y10" s="300"/>
      <c r="Z10" s="300"/>
      <c r="AA10" s="300"/>
      <c r="AB10" s="300"/>
      <c r="AC10" s="300"/>
      <c r="AD10" s="301">
        <v>3.8830817323609681</v>
      </c>
      <c r="AE10" s="301">
        <v>3.2541654064695096</v>
      </c>
      <c r="AF10" s="273"/>
      <c r="AG10" s="273"/>
      <c r="AH10" s="274"/>
      <c r="AI10" s="290">
        <v>158.80000000000001</v>
      </c>
      <c r="AJ10" s="290">
        <v>674.7</v>
      </c>
      <c r="AK10" s="290">
        <v>211.7</v>
      </c>
      <c r="AL10" s="291">
        <v>734.4</v>
      </c>
      <c r="AM10" s="291">
        <v>2704</v>
      </c>
      <c r="AN10" s="292">
        <v>92.359000000000023</v>
      </c>
      <c r="AO10" s="292">
        <v>57.739999999999995</v>
      </c>
      <c r="AP10" s="292">
        <f>AVERAGE(AI5:AI10)</f>
        <v>163.66666666666666</v>
      </c>
      <c r="AQ10" s="292">
        <f>AVERAGE(AJ5:AJ10)</f>
        <v>683.23333333333346</v>
      </c>
      <c r="AR10" s="292">
        <f>AVERAGE(AK5:AK10)</f>
        <v>205.54999999999998</v>
      </c>
      <c r="AS10" s="292">
        <f t="shared" ref="AS10:AV10" si="1">AVERAGE(AL5:AL10)</f>
        <v>727.33333333333337</v>
      </c>
      <c r="AT10" s="292">
        <f t="shared" si="1"/>
        <v>2791.9500000000003</v>
      </c>
      <c r="AU10" s="292">
        <f t="shared" si="1"/>
        <v>88.083500000000001</v>
      </c>
      <c r="AV10" s="292">
        <f t="shared" si="1"/>
        <v>64.882833333333338</v>
      </c>
      <c r="AW10" s="274"/>
      <c r="AX10" s="274"/>
      <c r="AY10" s="274"/>
      <c r="AZ10" s="274"/>
      <c r="BA10" s="274"/>
      <c r="BB10" s="274"/>
      <c r="BC10" s="274"/>
      <c r="BD10" s="274"/>
      <c r="BE10" s="293">
        <v>69756</v>
      </c>
      <c r="BF10" s="293">
        <v>0</v>
      </c>
      <c r="BH10" s="213">
        <v>1450.9</v>
      </c>
      <c r="BI10" s="294">
        <v>1431.8</v>
      </c>
      <c r="BJ10" s="294">
        <v>1034.8</v>
      </c>
      <c r="BK10" s="294">
        <v>5868.6</v>
      </c>
      <c r="BL10" s="294">
        <v>4173.8999999999996</v>
      </c>
      <c r="BM10" s="294">
        <v>11070</v>
      </c>
      <c r="BN10" s="294">
        <v>3493.6</v>
      </c>
      <c r="BO10" s="294">
        <v>827.4</v>
      </c>
      <c r="BP10" s="213"/>
      <c r="BQ10" s="213">
        <v>17636.400000000001</v>
      </c>
      <c r="BR10" s="213">
        <v>76044.5</v>
      </c>
      <c r="BS10" s="213">
        <v>28031.1</v>
      </c>
      <c r="BT10" s="213">
        <v>31312.9</v>
      </c>
      <c r="BU10" s="213">
        <v>11325</v>
      </c>
      <c r="BV10" s="213">
        <v>37877</v>
      </c>
      <c r="BW10" s="213">
        <v>34711.1</v>
      </c>
      <c r="BX10" s="213">
        <v>58610.3</v>
      </c>
      <c r="BY10" s="213">
        <v>1973</v>
      </c>
      <c r="BZ10" s="213">
        <v>3419.3</v>
      </c>
      <c r="CA10" s="213"/>
      <c r="CB10" s="213"/>
      <c r="CC10" s="213"/>
      <c r="CD10" s="213"/>
      <c r="CE10" s="213"/>
      <c r="CF10" s="213"/>
      <c r="CG10" s="213"/>
      <c r="CH10" s="213"/>
      <c r="CI10" s="213"/>
      <c r="CJ10" s="213"/>
      <c r="CK10" s="213"/>
      <c r="CL10" s="213"/>
      <c r="CM10" s="213"/>
      <c r="CN10" s="213"/>
      <c r="CO10" s="213"/>
      <c r="CP10" s="213"/>
      <c r="CQ10" s="213"/>
      <c r="CR10" s="213"/>
      <c r="CS10" s="213"/>
      <c r="CT10" s="213"/>
      <c r="CV10" s="296">
        <v>496655139.29983634</v>
      </c>
      <c r="CW10" s="296">
        <v>1034346.8333333334</v>
      </c>
      <c r="CX10" s="268">
        <v>7.2</v>
      </c>
      <c r="CY10" s="268">
        <v>52.6</v>
      </c>
      <c r="DA10" s="297">
        <v>620.84323000000006</v>
      </c>
      <c r="DB10" s="297">
        <v>682.70396000000005</v>
      </c>
      <c r="DC10" s="297">
        <v>640.96659999999997</v>
      </c>
      <c r="DD10" s="297">
        <v>599.97455000000002</v>
      </c>
      <c r="DE10" s="297">
        <v>722.20539000000008</v>
      </c>
      <c r="DF10" s="297">
        <v>729.65849000000003</v>
      </c>
      <c r="DG10" s="297">
        <v>611.89951000000008</v>
      </c>
      <c r="DH10" s="297">
        <v>613.39013</v>
      </c>
      <c r="DI10" s="297">
        <v>665.56182999999999</v>
      </c>
      <c r="DJ10" s="297">
        <v>2398.4075800000001</v>
      </c>
      <c r="DN10" s="298">
        <v>226.03040000000001</v>
      </c>
      <c r="DO10" s="298"/>
    </row>
    <row r="11" spans="1:119" x14ac:dyDescent="0.2">
      <c r="A11" s="287">
        <v>39264</v>
      </c>
      <c r="B11" s="288">
        <v>3594</v>
      </c>
      <c r="C11" s="288">
        <v>3720</v>
      </c>
      <c r="D11" s="288">
        <v>3426</v>
      </c>
      <c r="E11" s="288">
        <v>1160</v>
      </c>
      <c r="F11" s="288">
        <v>2942</v>
      </c>
      <c r="G11" s="288">
        <v>3006</v>
      </c>
      <c r="H11" s="302">
        <f t="shared" ref="H11:H74" si="2">AVERAGE(B6:B11)</f>
        <v>3035.8333333333335</v>
      </c>
      <c r="I11" s="302">
        <f t="shared" ref="I11:I74" si="3">AVERAGE(C6:C11)</f>
        <v>3029.3333333333335</v>
      </c>
      <c r="J11" s="302">
        <f t="shared" ref="J11:J74" si="4">AVERAGE(D6:D11)</f>
        <v>2823.1666666666665</v>
      </c>
      <c r="K11" s="302">
        <f t="shared" ref="K11:K74" si="5">AVERAGE(E6:E11)</f>
        <v>1188.3333333333333</v>
      </c>
      <c r="L11" s="302">
        <f t="shared" ref="L11:L74" si="6">AVERAGE(F6:F11)</f>
        <v>2784.8333333333335</v>
      </c>
      <c r="M11" s="302">
        <f t="shared" ref="M11:M74" si="7">AVERAGE(G6:G11)</f>
        <v>2885.8333333333335</v>
      </c>
      <c r="N11" s="288"/>
      <c r="O11" s="288"/>
      <c r="P11" s="288"/>
      <c r="Q11" s="288"/>
      <c r="R11" s="288"/>
      <c r="S11" s="288"/>
      <c r="T11" s="270"/>
      <c r="U11" s="273">
        <v>11260.2</v>
      </c>
      <c r="V11" s="273">
        <v>8358</v>
      </c>
      <c r="W11" s="299">
        <v>140</v>
      </c>
      <c r="X11" s="299">
        <v>6883.2586000000001</v>
      </c>
      <c r="Y11" s="300"/>
      <c r="Z11" s="300"/>
      <c r="AA11" s="300"/>
      <c r="AB11" s="300"/>
      <c r="AC11" s="300"/>
      <c r="AD11" s="301">
        <v>3.8904983754038862</v>
      </c>
      <c r="AE11" s="301">
        <v>3.247070305641286</v>
      </c>
      <c r="AF11" s="273"/>
      <c r="AG11" s="273"/>
      <c r="AH11" s="274"/>
      <c r="AI11" s="290">
        <v>155.69999999999999</v>
      </c>
      <c r="AJ11" s="290">
        <v>678.4</v>
      </c>
      <c r="AK11" s="290">
        <v>202.1</v>
      </c>
      <c r="AL11" s="291">
        <v>726.1</v>
      </c>
      <c r="AM11" s="291">
        <v>2734.2</v>
      </c>
      <c r="AN11" s="292">
        <v>86.664999999999978</v>
      </c>
      <c r="AO11" s="292">
        <v>53.497999999999998</v>
      </c>
      <c r="AP11" s="292">
        <f t="shared" ref="AP11:AP74" si="8">AVERAGE(AI6:AI11)</f>
        <v>162.41666666666666</v>
      </c>
      <c r="AQ11" s="292">
        <f t="shared" ref="AQ11:AQ74" si="9">AVERAGE(AJ6:AJ11)</f>
        <v>683.34999999999991</v>
      </c>
      <c r="AR11" s="292">
        <f t="shared" ref="AR11:AR74" si="10">AVERAGE(AK6:AK11)</f>
        <v>206.23333333333332</v>
      </c>
      <c r="AS11" s="292">
        <f t="shared" ref="AS11:AS74" si="11">AVERAGE(AL6:AL11)</f>
        <v>729.35</v>
      </c>
      <c r="AT11" s="292">
        <f t="shared" ref="AT11:AT74" si="12">AVERAGE(AM6:AM11)</f>
        <v>2770.5333333333333</v>
      </c>
      <c r="AU11" s="292">
        <f t="shared" ref="AU11:AU74" si="13">AVERAGE(AN6:AN11)</f>
        <v>89.41200000000002</v>
      </c>
      <c r="AV11" s="292">
        <f t="shared" ref="AV11:AV74" si="14">AVERAGE(AO6:AO11)</f>
        <v>62.30983333333333</v>
      </c>
      <c r="AW11" s="274"/>
      <c r="AX11" s="274"/>
      <c r="AY11" s="274"/>
      <c r="AZ11" s="274"/>
      <c r="BA11" s="274"/>
      <c r="BB11" s="274"/>
      <c r="BC11" s="274"/>
      <c r="BD11" s="274"/>
      <c r="BE11" s="293">
        <v>90439.5</v>
      </c>
      <c r="BF11" s="293">
        <v>0</v>
      </c>
      <c r="BH11" s="213">
        <v>1521.5</v>
      </c>
      <c r="BI11" s="294">
        <v>916.7</v>
      </c>
      <c r="BJ11" s="294">
        <v>772.3</v>
      </c>
      <c r="BK11" s="294">
        <v>5109.3999999999996</v>
      </c>
      <c r="BL11" s="294">
        <v>4274.8999999999996</v>
      </c>
      <c r="BM11" s="294">
        <v>5474.5</v>
      </c>
      <c r="BN11" s="294">
        <v>3699.8</v>
      </c>
      <c r="BO11" s="294">
        <v>461.5</v>
      </c>
      <c r="BP11" s="213"/>
      <c r="BQ11" s="213">
        <v>17663.5</v>
      </c>
      <c r="BR11" s="213">
        <v>79923.7</v>
      </c>
      <c r="BS11" s="213">
        <v>31036.7</v>
      </c>
      <c r="BT11" s="213">
        <v>30782.2</v>
      </c>
      <c r="BU11" s="213">
        <v>10006.799999999999</v>
      </c>
      <c r="BV11" s="213">
        <v>36071.699999999997</v>
      </c>
      <c r="BW11" s="213">
        <v>12089.9</v>
      </c>
      <c r="BX11" s="213">
        <v>46703.3</v>
      </c>
      <c r="BY11" s="213">
        <v>1801.9</v>
      </c>
      <c r="BZ11" s="213">
        <v>3399.5</v>
      </c>
      <c r="CA11" s="213"/>
      <c r="CB11" s="213"/>
      <c r="CC11" s="213"/>
      <c r="CD11" s="213"/>
      <c r="CE11" s="213"/>
      <c r="CF11" s="213"/>
      <c r="CG11" s="213"/>
      <c r="CH11" s="213"/>
      <c r="CI11" s="213"/>
      <c r="CJ11" s="213"/>
      <c r="CK11" s="213"/>
      <c r="CL11" s="213"/>
      <c r="CM11" s="213"/>
      <c r="CN11" s="213"/>
      <c r="CO11" s="213"/>
      <c r="CP11" s="213"/>
      <c r="CQ11" s="213"/>
      <c r="CR11" s="213"/>
      <c r="CS11" s="213"/>
      <c r="CT11" s="213"/>
      <c r="CV11" s="296">
        <v>496826969.89688104</v>
      </c>
      <c r="CW11" s="296">
        <v>1048155.4</v>
      </c>
      <c r="CX11" s="268">
        <v>7.2</v>
      </c>
      <c r="CY11" s="268">
        <v>52.4</v>
      </c>
      <c r="DA11" s="297">
        <v>645.82875000000001</v>
      </c>
      <c r="DB11" s="297">
        <v>729.02025000000003</v>
      </c>
      <c r="DC11" s="297">
        <v>672.09974999999997</v>
      </c>
      <c r="DD11" s="297">
        <v>591.82725000000005</v>
      </c>
      <c r="DE11" s="297">
        <v>674.28899999999999</v>
      </c>
      <c r="DF11" s="297">
        <v>677.93775000000005</v>
      </c>
      <c r="DG11" s="297">
        <v>578.69174999999996</v>
      </c>
      <c r="DH11" s="297">
        <v>589.63800000000003</v>
      </c>
      <c r="DI11" s="297">
        <v>660.42375000000004</v>
      </c>
      <c r="DJ11" s="297">
        <v>2377.5255000000002</v>
      </c>
      <c r="DN11" s="298">
        <v>228.70561290322584</v>
      </c>
      <c r="DO11" s="298"/>
    </row>
    <row r="12" spans="1:119" x14ac:dyDescent="0.2">
      <c r="A12" s="287">
        <v>39295</v>
      </c>
      <c r="B12" s="288">
        <v>3863</v>
      </c>
      <c r="C12" s="288">
        <v>3805</v>
      </c>
      <c r="D12" s="288">
        <v>3880</v>
      </c>
      <c r="E12" s="288">
        <v>1050</v>
      </c>
      <c r="F12" s="288">
        <v>3038</v>
      </c>
      <c r="G12" s="288">
        <v>3360</v>
      </c>
      <c r="H12" s="302">
        <f t="shared" si="2"/>
        <v>3262.1666666666665</v>
      </c>
      <c r="I12" s="302">
        <f t="shared" si="3"/>
        <v>3273.5</v>
      </c>
      <c r="J12" s="302">
        <f t="shared" si="4"/>
        <v>3054.8333333333335</v>
      </c>
      <c r="K12" s="302">
        <f t="shared" si="5"/>
        <v>1188.3333333333333</v>
      </c>
      <c r="L12" s="302">
        <f t="shared" si="6"/>
        <v>2832</v>
      </c>
      <c r="M12" s="302">
        <f t="shared" si="7"/>
        <v>2973.3333333333335</v>
      </c>
      <c r="N12" s="288"/>
      <c r="O12" s="288"/>
      <c r="P12" s="288"/>
      <c r="Q12" s="288"/>
      <c r="R12" s="288"/>
      <c r="S12" s="288"/>
      <c r="T12" s="270"/>
      <c r="U12" s="273">
        <v>10957.6</v>
      </c>
      <c r="V12" s="273">
        <v>8122</v>
      </c>
      <c r="W12" s="299">
        <v>915</v>
      </c>
      <c r="X12" s="299">
        <v>7042.0158000000001</v>
      </c>
      <c r="Y12" s="300"/>
      <c r="Z12" s="300"/>
      <c r="AA12" s="300"/>
      <c r="AB12" s="300"/>
      <c r="AC12" s="300"/>
      <c r="AD12" s="301">
        <v>3.913234671852031</v>
      </c>
      <c r="AE12" s="301">
        <v>3.2772855361828022</v>
      </c>
      <c r="AF12" s="273"/>
      <c r="AG12" s="273"/>
      <c r="AH12" s="274"/>
      <c r="AI12" s="290">
        <v>146.4</v>
      </c>
      <c r="AJ12" s="290">
        <v>695</v>
      </c>
      <c r="AK12" s="290">
        <v>209.8</v>
      </c>
      <c r="AL12" s="291">
        <v>732.2</v>
      </c>
      <c r="AM12" s="291">
        <v>2773.6</v>
      </c>
      <c r="AN12" s="292">
        <v>71.691000000000017</v>
      </c>
      <c r="AO12" s="292">
        <v>53.160000000000018</v>
      </c>
      <c r="AP12" s="292">
        <f t="shared" si="8"/>
        <v>162.4</v>
      </c>
      <c r="AQ12" s="292">
        <f t="shared" si="9"/>
        <v>694.43333333333339</v>
      </c>
      <c r="AR12" s="292">
        <f t="shared" si="10"/>
        <v>210.16666666666666</v>
      </c>
      <c r="AS12" s="292">
        <f t="shared" si="11"/>
        <v>740.63333333333333</v>
      </c>
      <c r="AT12" s="292">
        <f t="shared" si="12"/>
        <v>2795.5499999999997</v>
      </c>
      <c r="AU12" s="292">
        <f t="shared" si="13"/>
        <v>90.470000000000013</v>
      </c>
      <c r="AV12" s="292">
        <f t="shared" si="14"/>
        <v>60.82500000000001</v>
      </c>
      <c r="AW12" s="274"/>
      <c r="AX12" s="274"/>
      <c r="AY12" s="274"/>
      <c r="AZ12" s="274"/>
      <c r="BA12" s="274"/>
      <c r="BB12" s="274"/>
      <c r="BC12" s="274"/>
      <c r="BD12" s="274"/>
      <c r="BE12" s="293">
        <v>110044</v>
      </c>
      <c r="BF12" s="293">
        <v>0</v>
      </c>
      <c r="BH12" s="213">
        <v>1845</v>
      </c>
      <c r="BI12" s="294">
        <v>520.5</v>
      </c>
      <c r="BJ12" s="294">
        <v>804.3</v>
      </c>
      <c r="BK12" s="294">
        <v>4803.5</v>
      </c>
      <c r="BL12" s="294">
        <v>3639.8</v>
      </c>
      <c r="BM12" s="294">
        <v>7726.7</v>
      </c>
      <c r="BN12" s="294">
        <v>2748.7</v>
      </c>
      <c r="BO12" s="294">
        <v>455.3</v>
      </c>
      <c r="BP12" s="213"/>
      <c r="BQ12" s="213">
        <v>19733.900000000001</v>
      </c>
      <c r="BR12" s="213">
        <v>75057.899999999994</v>
      </c>
      <c r="BS12" s="213">
        <v>21132.400000000001</v>
      </c>
      <c r="BT12" s="213">
        <v>31576.7</v>
      </c>
      <c r="BU12" s="213">
        <v>11382.5</v>
      </c>
      <c r="BV12" s="213">
        <v>33254.300000000003</v>
      </c>
      <c r="BW12" s="213">
        <v>10505.7</v>
      </c>
      <c r="BX12" s="213">
        <v>52225.3</v>
      </c>
      <c r="BY12" s="213">
        <v>1918.8</v>
      </c>
      <c r="BZ12" s="213">
        <v>3157.5</v>
      </c>
      <c r="CA12" s="213"/>
      <c r="CB12" s="213"/>
      <c r="CC12" s="213"/>
      <c r="CD12" s="213"/>
      <c r="CE12" s="213"/>
      <c r="CF12" s="213"/>
      <c r="CG12" s="213"/>
      <c r="CH12" s="213"/>
      <c r="CI12" s="213"/>
      <c r="CJ12" s="213"/>
      <c r="CK12" s="213"/>
      <c r="CL12" s="213"/>
      <c r="CM12" s="213"/>
      <c r="CN12" s="213"/>
      <c r="CO12" s="213"/>
      <c r="CP12" s="213"/>
      <c r="CQ12" s="213"/>
      <c r="CR12" s="213"/>
      <c r="CS12" s="213"/>
      <c r="CT12" s="213"/>
      <c r="CV12" s="296">
        <v>496998859.94313252</v>
      </c>
      <c r="CW12" s="296">
        <v>1048155.4</v>
      </c>
      <c r="CX12" s="268">
        <v>7.2</v>
      </c>
      <c r="CY12" s="268">
        <v>50.9</v>
      </c>
      <c r="DA12" s="297">
        <v>666.21776</v>
      </c>
      <c r="DB12" s="297">
        <v>817.36408000000006</v>
      </c>
      <c r="DC12" s="297">
        <v>700.70260000000007</v>
      </c>
      <c r="DD12" s="297">
        <v>602.38412000000005</v>
      </c>
      <c r="DE12" s="297">
        <v>663.28288000000009</v>
      </c>
      <c r="DF12" s="297">
        <v>667.68520000000001</v>
      </c>
      <c r="DG12" s="297">
        <v>549.55628000000002</v>
      </c>
      <c r="DH12" s="297">
        <v>536.34932000000003</v>
      </c>
      <c r="DI12" s="297">
        <v>688.22936000000004</v>
      </c>
      <c r="DJ12" s="297">
        <v>2349.3714400000003</v>
      </c>
      <c r="DN12" s="298">
        <v>236.75012903225809</v>
      </c>
      <c r="DO12" s="298"/>
    </row>
    <row r="13" spans="1:119" x14ac:dyDescent="0.2">
      <c r="A13" s="287">
        <v>39326</v>
      </c>
      <c r="B13" s="288">
        <v>3892</v>
      </c>
      <c r="C13" s="288">
        <v>3754</v>
      </c>
      <c r="D13" s="288">
        <v>4080</v>
      </c>
      <c r="E13" s="288">
        <v>880</v>
      </c>
      <c r="F13" s="288">
        <v>3282</v>
      </c>
      <c r="G13" s="288">
        <v>3812</v>
      </c>
      <c r="H13" s="302">
        <f t="shared" si="2"/>
        <v>3480.3333333333335</v>
      </c>
      <c r="I13" s="302">
        <f t="shared" si="3"/>
        <v>3482</v>
      </c>
      <c r="J13" s="302">
        <f t="shared" si="4"/>
        <v>3310.1666666666665</v>
      </c>
      <c r="K13" s="302">
        <f t="shared" si="5"/>
        <v>1130</v>
      </c>
      <c r="L13" s="302">
        <f t="shared" si="6"/>
        <v>2926</v>
      </c>
      <c r="M13" s="302">
        <f t="shared" si="7"/>
        <v>3132</v>
      </c>
      <c r="N13" s="288"/>
      <c r="O13" s="288"/>
      <c r="P13" s="288"/>
      <c r="Q13" s="288"/>
      <c r="R13" s="288"/>
      <c r="S13" s="288"/>
      <c r="T13" s="270"/>
      <c r="U13" s="273">
        <v>10439.199999999999</v>
      </c>
      <c r="V13" s="273">
        <v>7749</v>
      </c>
      <c r="W13" s="299">
        <v>1902</v>
      </c>
      <c r="X13" s="299">
        <v>6745.3666320000002</v>
      </c>
      <c r="Y13" s="300"/>
      <c r="Z13" s="300"/>
      <c r="AA13" s="300"/>
      <c r="AB13" s="300"/>
      <c r="AC13" s="300"/>
      <c r="AD13" s="301">
        <v>3.9837401009676889</v>
      </c>
      <c r="AE13" s="301">
        <v>3.36010313546661</v>
      </c>
      <c r="AF13" s="273"/>
      <c r="AG13" s="273"/>
      <c r="AH13" s="274"/>
      <c r="AI13" s="290">
        <v>139.19999999999999</v>
      </c>
      <c r="AJ13" s="290">
        <v>656</v>
      </c>
      <c r="AK13" s="290">
        <v>191.8</v>
      </c>
      <c r="AL13" s="291">
        <v>690</v>
      </c>
      <c r="AM13" s="291">
        <v>2664.3</v>
      </c>
      <c r="AN13" s="292">
        <v>60.601999999999997</v>
      </c>
      <c r="AO13" s="292">
        <v>50.218000000000004</v>
      </c>
      <c r="AP13" s="292">
        <f t="shared" si="8"/>
        <v>158.53333333333333</v>
      </c>
      <c r="AQ13" s="292">
        <f t="shared" si="9"/>
        <v>685.71666666666658</v>
      </c>
      <c r="AR13" s="292">
        <f t="shared" si="10"/>
        <v>206.10000000000002</v>
      </c>
      <c r="AS13" s="292">
        <f t="shared" si="11"/>
        <v>728.63333333333333</v>
      </c>
      <c r="AT13" s="292">
        <f t="shared" si="12"/>
        <v>2751.5666666666671</v>
      </c>
      <c r="AU13" s="292">
        <f t="shared" si="13"/>
        <v>86.763666666666666</v>
      </c>
      <c r="AV13" s="292">
        <f t="shared" si="14"/>
        <v>58.398666666666678</v>
      </c>
      <c r="AW13" s="274"/>
      <c r="AX13" s="274"/>
      <c r="AY13" s="274"/>
      <c r="AZ13" s="274"/>
      <c r="BA13" s="274"/>
      <c r="BB13" s="274"/>
      <c r="BC13" s="274"/>
      <c r="BD13" s="274"/>
      <c r="BE13" s="293">
        <v>102004</v>
      </c>
      <c r="BF13" s="293">
        <v>0</v>
      </c>
      <c r="BH13" s="213">
        <v>1945.1</v>
      </c>
      <c r="BI13" s="294">
        <v>624.70000000000005</v>
      </c>
      <c r="BJ13" s="294">
        <v>677.4</v>
      </c>
      <c r="BK13" s="294">
        <v>4607.3999999999996</v>
      </c>
      <c r="BL13" s="294">
        <v>6929.4</v>
      </c>
      <c r="BM13" s="294">
        <v>7745.3</v>
      </c>
      <c r="BN13" s="294">
        <v>2923.1</v>
      </c>
      <c r="BO13" s="294">
        <v>389.9</v>
      </c>
      <c r="BP13" s="213"/>
      <c r="BQ13" s="213">
        <v>17812.900000000001</v>
      </c>
      <c r="BR13" s="213">
        <v>48851.5</v>
      </c>
      <c r="BS13" s="213">
        <v>9623.1</v>
      </c>
      <c r="BT13" s="213">
        <v>21850.3</v>
      </c>
      <c r="BU13" s="213">
        <v>9038.7000000000007</v>
      </c>
      <c r="BV13" s="213">
        <v>29053.9</v>
      </c>
      <c r="BW13" s="213">
        <v>8794.1</v>
      </c>
      <c r="BX13" s="213">
        <v>48461.1</v>
      </c>
      <c r="BY13" s="213">
        <v>2305.6999999999998</v>
      </c>
      <c r="BZ13" s="213">
        <v>3266.9</v>
      </c>
      <c r="CA13" s="213"/>
      <c r="CB13" s="213"/>
      <c r="CC13" s="213"/>
      <c r="CD13" s="213"/>
      <c r="CE13" s="213"/>
      <c r="CF13" s="213"/>
      <c r="CG13" s="213"/>
      <c r="CH13" s="213"/>
      <c r="CI13" s="213"/>
      <c r="CJ13" s="213"/>
      <c r="CK13" s="213"/>
      <c r="CL13" s="213"/>
      <c r="CM13" s="213"/>
      <c r="CN13" s="213"/>
      <c r="CO13" s="213"/>
      <c r="CP13" s="213"/>
      <c r="CQ13" s="213"/>
      <c r="CR13" s="213"/>
      <c r="CS13" s="213"/>
      <c r="CT13" s="213"/>
      <c r="CV13" s="296">
        <v>497170809.45915878</v>
      </c>
      <c r="CW13" s="296">
        <v>1048155.4</v>
      </c>
      <c r="CX13" s="268">
        <v>7.1</v>
      </c>
      <c r="CY13" s="268">
        <v>51</v>
      </c>
      <c r="DA13" s="297">
        <v>690.88277999999991</v>
      </c>
      <c r="DB13" s="297">
        <v>921.41717999999992</v>
      </c>
      <c r="DC13" s="297">
        <v>757.16141999999991</v>
      </c>
      <c r="DD13" s="297">
        <v>601.55070000000001</v>
      </c>
      <c r="DE13" s="297">
        <v>664.94765999999993</v>
      </c>
      <c r="DF13" s="297">
        <v>669.99059999999997</v>
      </c>
      <c r="DG13" s="297">
        <v>543.19668000000001</v>
      </c>
      <c r="DH13" s="297">
        <v>530.22911999999997</v>
      </c>
      <c r="DI13" s="297">
        <v>695.92571999999996</v>
      </c>
      <c r="DJ13" s="297">
        <v>2417.0090999999998</v>
      </c>
      <c r="DN13" s="298">
        <v>237.34900000000002</v>
      </c>
      <c r="DO13" s="298"/>
    </row>
    <row r="14" spans="1:119" x14ac:dyDescent="0.2">
      <c r="A14" s="287">
        <v>39356</v>
      </c>
      <c r="B14" s="288">
        <v>3873</v>
      </c>
      <c r="C14" s="288">
        <v>3563</v>
      </c>
      <c r="D14" s="288">
        <v>4168</v>
      </c>
      <c r="E14" s="288">
        <v>740</v>
      </c>
      <c r="F14" s="288">
        <v>3585</v>
      </c>
      <c r="G14" s="288">
        <v>3948</v>
      </c>
      <c r="H14" s="302">
        <f t="shared" si="2"/>
        <v>3647.5</v>
      </c>
      <c r="I14" s="302">
        <f t="shared" si="3"/>
        <v>3600.8333333333335</v>
      </c>
      <c r="J14" s="302">
        <f t="shared" si="4"/>
        <v>3561.1666666666665</v>
      </c>
      <c r="K14" s="302">
        <f t="shared" si="5"/>
        <v>1043.3333333333333</v>
      </c>
      <c r="L14" s="302">
        <f t="shared" si="6"/>
        <v>3069.1666666666665</v>
      </c>
      <c r="M14" s="302">
        <f t="shared" si="7"/>
        <v>3312.3333333333335</v>
      </c>
      <c r="N14" s="288"/>
      <c r="O14" s="288"/>
      <c r="P14" s="288"/>
      <c r="Q14" s="288"/>
      <c r="R14" s="288"/>
      <c r="S14" s="288"/>
      <c r="T14" s="270"/>
      <c r="U14" s="273">
        <v>10663.7</v>
      </c>
      <c r="V14" s="273">
        <v>7965</v>
      </c>
      <c r="W14" s="299">
        <v>2388</v>
      </c>
      <c r="X14" s="299">
        <v>6981.2344720000001</v>
      </c>
      <c r="Y14" s="300"/>
      <c r="Z14" s="300"/>
      <c r="AA14" s="300"/>
      <c r="AB14" s="300"/>
      <c r="AC14" s="300"/>
      <c r="AD14" s="301">
        <v>4.0863897250652217</v>
      </c>
      <c r="AE14" s="301">
        <v>3.4116553902315485</v>
      </c>
      <c r="AF14" s="273"/>
      <c r="AG14" s="273"/>
      <c r="AH14" s="274"/>
      <c r="AI14" s="290">
        <v>150.6</v>
      </c>
      <c r="AJ14" s="290">
        <v>698</v>
      </c>
      <c r="AK14" s="290">
        <v>214.7</v>
      </c>
      <c r="AL14" s="291">
        <v>741.9</v>
      </c>
      <c r="AM14" s="291">
        <v>2839.8</v>
      </c>
      <c r="AN14" s="292">
        <v>54.996999999999993</v>
      </c>
      <c r="AO14" s="292">
        <v>55.842000000000006</v>
      </c>
      <c r="AP14" s="292">
        <f t="shared" si="8"/>
        <v>155.19999999999999</v>
      </c>
      <c r="AQ14" s="292">
        <f t="shared" si="9"/>
        <v>687.08333333333337</v>
      </c>
      <c r="AR14" s="292">
        <f t="shared" si="10"/>
        <v>208.23333333333335</v>
      </c>
      <c r="AS14" s="292">
        <f t="shared" si="11"/>
        <v>735.29999999999984</v>
      </c>
      <c r="AT14" s="292">
        <f t="shared" si="12"/>
        <v>2763.0333333333333</v>
      </c>
      <c r="AU14" s="292">
        <f t="shared" si="13"/>
        <v>79.152833333333334</v>
      </c>
      <c r="AV14" s="292">
        <f t="shared" si="14"/>
        <v>56.459000000000003</v>
      </c>
      <c r="AW14" s="274"/>
      <c r="AX14" s="274"/>
      <c r="AY14" s="274"/>
      <c r="AZ14" s="274"/>
      <c r="BA14" s="274"/>
      <c r="BB14" s="274"/>
      <c r="BC14" s="274"/>
      <c r="BD14" s="274"/>
      <c r="BE14" s="293">
        <v>87306</v>
      </c>
      <c r="BF14" s="293">
        <v>0</v>
      </c>
      <c r="BH14" s="213">
        <v>2378.5</v>
      </c>
      <c r="BI14" s="294">
        <v>310.8</v>
      </c>
      <c r="BJ14" s="294">
        <v>1024.0999999999999</v>
      </c>
      <c r="BK14" s="294">
        <v>6293.7</v>
      </c>
      <c r="BL14" s="294">
        <v>7690</v>
      </c>
      <c r="BM14" s="294">
        <v>8446.5</v>
      </c>
      <c r="BN14" s="294">
        <v>2285.3000000000002</v>
      </c>
      <c r="BO14" s="294">
        <v>443.5</v>
      </c>
      <c r="BP14" s="213"/>
      <c r="BQ14" s="213">
        <v>19455.8</v>
      </c>
      <c r="BR14" s="213">
        <v>47822.400000000001</v>
      </c>
      <c r="BS14" s="213">
        <v>9496.7000000000007</v>
      </c>
      <c r="BT14" s="213">
        <v>21833.3</v>
      </c>
      <c r="BU14" s="213">
        <v>11089.5</v>
      </c>
      <c r="BV14" s="213">
        <v>32932.400000000001</v>
      </c>
      <c r="BW14" s="213">
        <v>11112.1</v>
      </c>
      <c r="BX14" s="213">
        <v>55490.6</v>
      </c>
      <c r="BY14" s="213">
        <v>2358.5</v>
      </c>
      <c r="BZ14" s="213">
        <v>3258.7</v>
      </c>
      <c r="CA14" s="213"/>
      <c r="CB14" s="213"/>
      <c r="CC14" s="213"/>
      <c r="CD14" s="213"/>
      <c r="CE14" s="213"/>
      <c r="CF14" s="213"/>
      <c r="CG14" s="213"/>
      <c r="CH14" s="213"/>
      <c r="CI14" s="213"/>
      <c r="CJ14" s="213"/>
      <c r="CK14" s="213"/>
      <c r="CL14" s="213"/>
      <c r="CM14" s="213"/>
      <c r="CN14" s="213"/>
      <c r="CO14" s="213"/>
      <c r="CP14" s="213"/>
      <c r="CQ14" s="213"/>
      <c r="CR14" s="213"/>
      <c r="CS14" s="213"/>
      <c r="CT14" s="213"/>
      <c r="CV14" s="296">
        <v>497342818.46553493</v>
      </c>
      <c r="CW14" s="296">
        <v>1053499.0666666667</v>
      </c>
      <c r="CX14" s="268">
        <v>7.1</v>
      </c>
      <c r="CY14" s="268">
        <v>51.1</v>
      </c>
      <c r="DA14" s="297">
        <v>711.44612000000006</v>
      </c>
      <c r="DB14" s="297">
        <v>954.68758000000003</v>
      </c>
      <c r="DC14" s="297">
        <v>840.09694999999999</v>
      </c>
      <c r="DD14" s="297">
        <v>619.35181</v>
      </c>
      <c r="DE14" s="297">
        <v>703.71301000000005</v>
      </c>
      <c r="DF14" s="297">
        <v>710.04010000000005</v>
      </c>
      <c r="DG14" s="297">
        <v>549.05081000000007</v>
      </c>
      <c r="DH14" s="297">
        <v>550.45682999999997</v>
      </c>
      <c r="DI14" s="297">
        <v>761.35982999999999</v>
      </c>
      <c r="DJ14" s="297">
        <v>2431.7115899999999</v>
      </c>
      <c r="DN14" s="298">
        <v>236.92032258064515</v>
      </c>
      <c r="DO14" s="298"/>
    </row>
    <row r="15" spans="1:119" x14ac:dyDescent="0.2">
      <c r="A15" s="287">
        <v>39387</v>
      </c>
      <c r="B15" s="288">
        <v>3640</v>
      </c>
      <c r="C15" s="288">
        <v>3190</v>
      </c>
      <c r="D15" s="288">
        <v>3965</v>
      </c>
      <c r="E15" s="288">
        <v>640</v>
      </c>
      <c r="F15" s="288">
        <v>3895</v>
      </c>
      <c r="G15" s="288">
        <v>4048</v>
      </c>
      <c r="H15" s="302">
        <f t="shared" si="2"/>
        <v>3724.1666666666665</v>
      </c>
      <c r="I15" s="302">
        <f t="shared" si="3"/>
        <v>3595</v>
      </c>
      <c r="J15" s="302">
        <f t="shared" si="4"/>
        <v>3755.6666666666665</v>
      </c>
      <c r="K15" s="302">
        <f t="shared" si="5"/>
        <v>941.66666666666663</v>
      </c>
      <c r="L15" s="302">
        <f t="shared" si="6"/>
        <v>3260.3333333333335</v>
      </c>
      <c r="M15" s="302">
        <f t="shared" si="7"/>
        <v>3509.5</v>
      </c>
      <c r="N15" s="288"/>
      <c r="O15" s="288"/>
      <c r="P15" s="288"/>
      <c r="Q15" s="288"/>
      <c r="R15" s="288"/>
      <c r="S15" s="288"/>
      <c r="T15" s="270"/>
      <c r="U15" s="273">
        <v>10206.4</v>
      </c>
      <c r="V15" s="273">
        <v>7650</v>
      </c>
      <c r="W15" s="299">
        <v>2292</v>
      </c>
      <c r="X15" s="299">
        <v>6811.1374720000003</v>
      </c>
      <c r="Y15" s="300"/>
      <c r="Z15" s="300"/>
      <c r="AA15" s="300"/>
      <c r="AB15" s="300"/>
      <c r="AC15" s="300"/>
      <c r="AD15" s="301">
        <v>4.1704851976475981</v>
      </c>
      <c r="AE15" s="301">
        <v>3.4361186584525685</v>
      </c>
      <c r="AF15" s="273"/>
      <c r="AG15" s="273"/>
      <c r="AH15" s="274"/>
      <c r="AI15" s="290">
        <v>145.80000000000001</v>
      </c>
      <c r="AJ15" s="290">
        <v>655.29999999999995</v>
      </c>
      <c r="AK15" s="290">
        <v>202</v>
      </c>
      <c r="AL15" s="291">
        <v>672.5</v>
      </c>
      <c r="AM15" s="291">
        <v>2787.9</v>
      </c>
      <c r="AN15" s="292">
        <v>52.440999999999995</v>
      </c>
      <c r="AO15" s="292">
        <v>55.332000000000008</v>
      </c>
      <c r="AP15" s="292">
        <f t="shared" si="8"/>
        <v>149.41666666666666</v>
      </c>
      <c r="AQ15" s="292">
        <f t="shared" si="9"/>
        <v>676.23333333333323</v>
      </c>
      <c r="AR15" s="292">
        <f t="shared" si="10"/>
        <v>205.35</v>
      </c>
      <c r="AS15" s="292">
        <f t="shared" si="11"/>
        <v>716.18333333333339</v>
      </c>
      <c r="AT15" s="292">
        <f t="shared" si="12"/>
        <v>2750.6333333333332</v>
      </c>
      <c r="AU15" s="292">
        <f t="shared" si="13"/>
        <v>69.792500000000004</v>
      </c>
      <c r="AV15" s="292">
        <f t="shared" si="14"/>
        <v>54.298333333333339</v>
      </c>
      <c r="AW15" s="274"/>
      <c r="AX15" s="274"/>
      <c r="AY15" s="274"/>
      <c r="AZ15" s="274"/>
      <c r="BA15" s="274"/>
      <c r="BB15" s="274"/>
      <c r="BC15" s="274"/>
      <c r="BD15" s="274"/>
      <c r="BE15" s="293">
        <v>68805</v>
      </c>
      <c r="BF15" s="293">
        <v>0</v>
      </c>
      <c r="BH15" s="213">
        <v>1985.6</v>
      </c>
      <c r="BI15" s="294">
        <v>455.8</v>
      </c>
      <c r="BJ15" s="294">
        <v>753.1</v>
      </c>
      <c r="BK15" s="294">
        <v>5796.5</v>
      </c>
      <c r="BL15" s="294">
        <v>12968.9</v>
      </c>
      <c r="BM15" s="294">
        <v>9316</v>
      </c>
      <c r="BN15" s="294">
        <v>2834.4</v>
      </c>
      <c r="BO15" s="294">
        <v>541.70000000000005</v>
      </c>
      <c r="BP15" s="213"/>
      <c r="BQ15" s="213">
        <v>18018.8</v>
      </c>
      <c r="BR15" s="213">
        <v>49658.1</v>
      </c>
      <c r="BS15" s="213">
        <v>9261.7999999999993</v>
      </c>
      <c r="BT15" s="213">
        <v>22067.4</v>
      </c>
      <c r="BU15" s="213">
        <v>8981.5</v>
      </c>
      <c r="BV15" s="213">
        <v>32063.7</v>
      </c>
      <c r="BW15" s="213">
        <v>9197.9</v>
      </c>
      <c r="BX15" s="213">
        <v>53211.9</v>
      </c>
      <c r="BY15" s="213">
        <v>1584.4</v>
      </c>
      <c r="BZ15" s="213">
        <v>2825.3</v>
      </c>
      <c r="CA15" s="213"/>
      <c r="CB15" s="213"/>
      <c r="CC15" s="213"/>
      <c r="CD15" s="213"/>
      <c r="CE15" s="213"/>
      <c r="CF15" s="213"/>
      <c r="CG15" s="213"/>
      <c r="CH15" s="213"/>
      <c r="CI15" s="213"/>
      <c r="CJ15" s="213"/>
      <c r="CK15" s="213"/>
      <c r="CL15" s="213"/>
      <c r="CM15" s="213"/>
      <c r="CN15" s="213"/>
      <c r="CO15" s="213"/>
      <c r="CP15" s="213"/>
      <c r="CQ15" s="213"/>
      <c r="CR15" s="213"/>
      <c r="CS15" s="213"/>
      <c r="CT15" s="213"/>
      <c r="CV15" s="296">
        <v>497514886.9828431</v>
      </c>
      <c r="CW15" s="296">
        <v>1053499.0666666667</v>
      </c>
      <c r="CX15" s="268">
        <v>7</v>
      </c>
      <c r="CY15" s="268">
        <v>50.5</v>
      </c>
      <c r="DA15" s="297">
        <v>776.0021999999999</v>
      </c>
      <c r="DB15" s="297">
        <v>955.3418999999999</v>
      </c>
      <c r="DC15" s="297">
        <v>868.05869999999993</v>
      </c>
      <c r="DD15" s="297">
        <v>649.16879999999992</v>
      </c>
      <c r="DE15" s="297">
        <v>761.0003999999999</v>
      </c>
      <c r="DF15" s="297">
        <v>771.22889999999995</v>
      </c>
      <c r="DG15" s="297">
        <v>572.79599999999994</v>
      </c>
      <c r="DH15" s="297">
        <v>560.52179999999998</v>
      </c>
      <c r="DI15" s="297">
        <v>883.06049999999993</v>
      </c>
      <c r="DJ15" s="297">
        <v>2645.7719999999999</v>
      </c>
      <c r="DN15" s="298">
        <v>230.21803333333335</v>
      </c>
      <c r="DO15" s="298"/>
    </row>
    <row r="16" spans="1:119" x14ac:dyDescent="0.2">
      <c r="A16" s="287">
        <v>39417</v>
      </c>
      <c r="B16" s="288">
        <v>3284</v>
      </c>
      <c r="C16" s="288">
        <v>2892</v>
      </c>
      <c r="D16" s="288">
        <v>3430</v>
      </c>
      <c r="E16" s="288">
        <v>570</v>
      </c>
      <c r="F16" s="288">
        <v>3814</v>
      </c>
      <c r="G16" s="288">
        <v>3982</v>
      </c>
      <c r="H16" s="302">
        <f t="shared" si="2"/>
        <v>3691</v>
      </c>
      <c r="I16" s="302">
        <f t="shared" si="3"/>
        <v>3487.3333333333335</v>
      </c>
      <c r="J16" s="302">
        <f t="shared" si="4"/>
        <v>3824.8333333333335</v>
      </c>
      <c r="K16" s="302">
        <f t="shared" si="5"/>
        <v>840</v>
      </c>
      <c r="L16" s="302">
        <f t="shared" si="6"/>
        <v>3426</v>
      </c>
      <c r="M16" s="302">
        <f t="shared" si="7"/>
        <v>3692.6666666666665</v>
      </c>
      <c r="N16" s="303">
        <f>AVERAGE(B5:B16)</f>
        <v>3272</v>
      </c>
      <c r="O16" s="303">
        <f t="shared" ref="O16:S16" si="15">AVERAGE(C5:C16)</f>
        <v>3142.75</v>
      </c>
      <c r="P16" s="303">
        <f t="shared" si="15"/>
        <v>3249.0833333333335</v>
      </c>
      <c r="Q16" s="303">
        <f t="shared" si="15"/>
        <v>1002.5</v>
      </c>
      <c r="R16" s="303">
        <f t="shared" si="15"/>
        <v>3090.25</v>
      </c>
      <c r="S16" s="303">
        <f t="shared" si="15"/>
        <v>3275.4166666666665</v>
      </c>
      <c r="T16" s="270"/>
      <c r="U16" s="273">
        <v>10762.400000000001</v>
      </c>
      <c r="V16" s="273">
        <v>8057</v>
      </c>
      <c r="W16" s="299">
        <v>2079</v>
      </c>
      <c r="X16" s="299">
        <v>7091.9109200000003</v>
      </c>
      <c r="Y16" s="300">
        <f>AVERAGE(U5:U16)</f>
        <v>11015.958333333334</v>
      </c>
      <c r="Z16" s="300">
        <f>AVERAGE(V5:V16)</f>
        <v>8229.4166666666661</v>
      </c>
      <c r="AA16" s="300">
        <f>AVERAGE(W5:W16)</f>
        <v>1402</v>
      </c>
      <c r="AB16" s="300">
        <f>AVERAGE(X5:X16)</f>
        <v>6976.1945608888891</v>
      </c>
      <c r="AC16" s="300"/>
      <c r="AD16" s="301">
        <v>4.1616906579047042</v>
      </c>
      <c r="AE16" s="301">
        <v>3.4003407601696827</v>
      </c>
      <c r="AF16" s="301">
        <f>AVERAGE(AD5:AD16)</f>
        <v>4.034293956990231</v>
      </c>
      <c r="AG16" s="301">
        <f>AVERAGE(AE5:AE16)</f>
        <v>3.3350671769017737</v>
      </c>
      <c r="AH16" s="274"/>
      <c r="AI16" s="290">
        <v>161.1</v>
      </c>
      <c r="AJ16" s="290">
        <v>632.70000000000005</v>
      </c>
      <c r="AK16" s="290">
        <v>207.1</v>
      </c>
      <c r="AL16" s="291">
        <v>565.70000000000005</v>
      </c>
      <c r="AM16" s="291">
        <v>2797.1</v>
      </c>
      <c r="AN16" s="292">
        <v>81.239000000000004</v>
      </c>
      <c r="AO16" s="292">
        <v>66.204999999999998</v>
      </c>
      <c r="AP16" s="292">
        <f t="shared" si="8"/>
        <v>149.80000000000001</v>
      </c>
      <c r="AQ16" s="292">
        <f t="shared" si="9"/>
        <v>669.23333333333323</v>
      </c>
      <c r="AR16" s="292">
        <f t="shared" si="10"/>
        <v>204.58333333333334</v>
      </c>
      <c r="AS16" s="292">
        <f t="shared" si="11"/>
        <v>688.06666666666672</v>
      </c>
      <c r="AT16" s="292">
        <f t="shared" si="12"/>
        <v>2766.1499999999996</v>
      </c>
      <c r="AU16" s="292">
        <f t="shared" si="13"/>
        <v>67.939166666666665</v>
      </c>
      <c r="AV16" s="292">
        <f t="shared" si="14"/>
        <v>55.709166666666675</v>
      </c>
      <c r="AW16" s="301">
        <f>AVERAGE(AI5:AI16)</f>
        <v>156.73333333333332</v>
      </c>
      <c r="AX16" s="301">
        <f>AVERAGE(AJ5:AJ16)</f>
        <v>676.23333333333335</v>
      </c>
      <c r="AY16" s="301">
        <f>AVERAGE(AK5:AK16)</f>
        <v>205.06666666666663</v>
      </c>
      <c r="AZ16" s="301">
        <f>AVERAGE(AL5:AL16)</f>
        <v>707.69999999999993</v>
      </c>
      <c r="BA16" s="301">
        <f>AVERAGE(AM5:AM16)</f>
        <v>2779.0499999999997</v>
      </c>
      <c r="BB16" s="301">
        <f t="shared" ref="BB16:BC16" si="16">AVERAGE(AN5:AN16)</f>
        <v>78.011333333333326</v>
      </c>
      <c r="BC16" s="301">
        <f t="shared" si="16"/>
        <v>60.295999999999999</v>
      </c>
      <c r="BD16" s="301"/>
      <c r="BE16" s="293">
        <v>45640</v>
      </c>
      <c r="BF16" s="293">
        <v>0</v>
      </c>
      <c r="BH16" s="213">
        <v>1535.2</v>
      </c>
      <c r="BI16" s="294">
        <v>933.9</v>
      </c>
      <c r="BJ16" s="294">
        <v>580.79999999999995</v>
      </c>
      <c r="BK16" s="294">
        <v>5633.5</v>
      </c>
      <c r="BL16" s="294">
        <v>13670.3</v>
      </c>
      <c r="BM16" s="294">
        <v>8352.4</v>
      </c>
      <c r="BN16" s="294">
        <v>2519.1999999999998</v>
      </c>
      <c r="BO16" s="294">
        <v>578.6</v>
      </c>
      <c r="BP16" s="213"/>
      <c r="BQ16" s="213">
        <v>20386.900000000001</v>
      </c>
      <c r="BR16" s="213">
        <v>59045.2</v>
      </c>
      <c r="BS16" s="213">
        <v>14232.7</v>
      </c>
      <c r="BT16" s="213">
        <v>26173.7</v>
      </c>
      <c r="BU16" s="213">
        <v>6932.4</v>
      </c>
      <c r="BV16" s="213">
        <v>32366.6</v>
      </c>
      <c r="BW16" s="213">
        <v>6545.5</v>
      </c>
      <c r="BX16" s="213">
        <v>40828.300000000003</v>
      </c>
      <c r="BY16" s="213">
        <v>1295.7</v>
      </c>
      <c r="BZ16" s="213">
        <v>3330</v>
      </c>
      <c r="CA16" s="213"/>
      <c r="CB16" s="213">
        <f t="shared" ref="CB16:CB28" si="17">AVERAGE(BH5:BH16)</f>
        <v>1604.4083333333335</v>
      </c>
      <c r="CC16" s="213">
        <f t="shared" ref="CC16:CC28" si="18">AVERAGE(BI5:BI16)</f>
        <v>1113.6583333333331</v>
      </c>
      <c r="CD16" s="213">
        <f t="shared" ref="CD16:CD28" si="19">AVERAGE(BJ5:BJ16)</f>
        <v>939.38333333333321</v>
      </c>
      <c r="CE16" s="213">
        <f t="shared" ref="CE16:CE28" si="20">AVERAGE(BK5:BK16)</f>
        <v>5423.7</v>
      </c>
      <c r="CF16" s="213">
        <f t="shared" ref="CF16:CF28" si="21">AVERAGE(BL5:BL16)</f>
        <v>7623.6500000000015</v>
      </c>
      <c r="CG16" s="213">
        <f t="shared" ref="CG16:CG28" si="22">AVERAGE(BM5:BM16)</f>
        <v>7857.7249999999985</v>
      </c>
      <c r="CH16" s="213">
        <f t="shared" ref="CH16:CH28" si="23">AVERAGE(BN5:BN16)</f>
        <v>3046.7749999999992</v>
      </c>
      <c r="CI16" s="213">
        <f t="shared" ref="CI16:CI28" si="24">AVERAGE(BO5:BO16)</f>
        <v>512.33333333333337</v>
      </c>
      <c r="CJ16" s="213"/>
      <c r="CK16" s="213">
        <f t="shared" ref="CK16:CK27" si="25">AVERAGE(BQ5:BQ16)</f>
        <v>18584.466666666664</v>
      </c>
      <c r="CL16" s="213">
        <f t="shared" ref="CL16:CL27" si="26">AVERAGE(BR5:BR16)</f>
        <v>66539.425000000003</v>
      </c>
      <c r="CM16" s="213">
        <f t="shared" ref="CM16:CM27" si="27">AVERAGE(BS5:BS16)</f>
        <v>16905.000000000004</v>
      </c>
      <c r="CN16" s="213">
        <f t="shared" ref="CN16:CN27" si="28">AVERAGE(BT5:BT16)</f>
        <v>30481.808333333334</v>
      </c>
      <c r="CO16" s="213">
        <f t="shared" ref="CO16:CO27" si="29">AVERAGE(BU5:BU16)</f>
        <v>9609.2749999999996</v>
      </c>
      <c r="CP16" s="213">
        <f t="shared" ref="CP16:CP27" si="30">AVERAGE(BV5:BV16)</f>
        <v>33221.441666666673</v>
      </c>
      <c r="CQ16" s="213">
        <f t="shared" ref="CQ16:CQ27" si="31">AVERAGE(BW5:BW16)</f>
        <v>17693.000000000004</v>
      </c>
      <c r="CR16" s="213">
        <f t="shared" ref="CR16:CR27" si="32">AVERAGE(BX5:BX16)</f>
        <v>49630.10833333333</v>
      </c>
      <c r="CS16" s="213">
        <f t="shared" ref="CS16:CS27" si="33">AVERAGE(BY5:BY16)</f>
        <v>1972.25</v>
      </c>
      <c r="CT16" s="213">
        <f t="shared" ref="CT16:CT27" si="34">AVERAGE(BZ5:BZ16)</f>
        <v>3260.6083333333336</v>
      </c>
      <c r="CV16" s="296">
        <v>497687015.03167272</v>
      </c>
      <c r="CW16" s="296">
        <v>1053499.0666666667</v>
      </c>
      <c r="CX16" s="268">
        <v>7</v>
      </c>
      <c r="CY16" s="268">
        <v>49</v>
      </c>
      <c r="DA16" s="297">
        <v>799.64472000000001</v>
      </c>
      <c r="DB16" s="297">
        <v>1009.17362</v>
      </c>
      <c r="DC16" s="297">
        <v>952.15428000000009</v>
      </c>
      <c r="DD16" s="297">
        <v>652.63100000000009</v>
      </c>
      <c r="DE16" s="297">
        <v>779.03532000000007</v>
      </c>
      <c r="DF16" s="297">
        <v>792.08794</v>
      </c>
      <c r="DG16" s="297">
        <v>566.75850000000003</v>
      </c>
      <c r="DH16" s="297">
        <v>520.73084000000006</v>
      </c>
      <c r="DI16" s="297">
        <v>1005.05174</v>
      </c>
      <c r="DJ16" s="297">
        <v>2633.88132</v>
      </c>
      <c r="DN16" s="298">
        <v>226.25212903225807</v>
      </c>
      <c r="DO16" s="298">
        <f>AVERAGE(DN5:DN16)</f>
        <v>229.80100699564775</v>
      </c>
    </row>
    <row r="17" spans="1:119" x14ac:dyDescent="0.2">
      <c r="A17" s="287">
        <v>39448</v>
      </c>
      <c r="B17" s="288">
        <v>3023</v>
      </c>
      <c r="C17" s="288">
        <v>2560</v>
      </c>
      <c r="D17" s="288">
        <v>2945</v>
      </c>
      <c r="E17" s="288">
        <v>550</v>
      </c>
      <c r="F17" s="288">
        <v>3713</v>
      </c>
      <c r="G17" s="288">
        <v>3783</v>
      </c>
      <c r="H17" s="302">
        <f t="shared" si="2"/>
        <v>3595.8333333333335</v>
      </c>
      <c r="I17" s="302">
        <f t="shared" si="3"/>
        <v>3294</v>
      </c>
      <c r="J17" s="302">
        <f t="shared" si="4"/>
        <v>3744.6666666666665</v>
      </c>
      <c r="K17" s="302">
        <f t="shared" si="5"/>
        <v>738.33333333333337</v>
      </c>
      <c r="L17" s="302">
        <f t="shared" si="6"/>
        <v>3554.5</v>
      </c>
      <c r="M17" s="302">
        <f t="shared" si="7"/>
        <v>3822.1666666666665</v>
      </c>
      <c r="N17" s="303">
        <f t="shared" ref="N17:N80" si="35">AVERAGE(B6:B17)</f>
        <v>3315.8333333333335</v>
      </c>
      <c r="O17" s="303">
        <f t="shared" ref="O17:O80" si="36">AVERAGE(C6:C17)</f>
        <v>3161.6666666666665</v>
      </c>
      <c r="P17" s="303">
        <f t="shared" ref="P17:P80" si="37">AVERAGE(D6:D17)</f>
        <v>3283.9166666666665</v>
      </c>
      <c r="Q17" s="303">
        <f t="shared" ref="Q17:Q80" si="38">AVERAGE(E6:E17)</f>
        <v>963.33333333333337</v>
      </c>
      <c r="R17" s="303">
        <f t="shared" ref="R17:R80" si="39">AVERAGE(F6:F17)</f>
        <v>3169.6666666666665</v>
      </c>
      <c r="S17" s="303">
        <f t="shared" ref="S17:S80" si="40">AVERAGE(G6:G17)</f>
        <v>3354</v>
      </c>
      <c r="T17" s="270"/>
      <c r="U17" s="273">
        <v>11191.6</v>
      </c>
      <c r="V17" s="273">
        <v>8414</v>
      </c>
      <c r="W17" s="299">
        <v>1822</v>
      </c>
      <c r="X17" s="299">
        <v>7246.1322</v>
      </c>
      <c r="Y17" s="300">
        <f t="shared" ref="Y17:AB17" si="41">AVERAGE(U6:U17)</f>
        <v>11035.191666666668</v>
      </c>
      <c r="Z17" s="300">
        <f t="shared" si="41"/>
        <v>8248.5</v>
      </c>
      <c r="AA17" s="300">
        <f t="shared" si="41"/>
        <v>1454.5</v>
      </c>
      <c r="AB17" s="300">
        <f t="shared" si="41"/>
        <v>7003.1883247999995</v>
      </c>
      <c r="AC17" s="300"/>
      <c r="AD17" s="301">
        <v>4.1407272470733867</v>
      </c>
      <c r="AE17" s="301">
        <v>3.3549401114206128</v>
      </c>
      <c r="AF17" s="301">
        <f t="shared" ref="AF17:AG17" si="42">AVERAGE(AD6:AD17)</f>
        <v>4.0340740943467503</v>
      </c>
      <c r="AG17" s="301">
        <f t="shared" si="42"/>
        <v>3.3355048880318932</v>
      </c>
      <c r="AH17" s="274"/>
      <c r="AI17" s="290">
        <v>171</v>
      </c>
      <c r="AJ17" s="290">
        <v>680.2</v>
      </c>
      <c r="AK17" s="290">
        <v>186.3</v>
      </c>
      <c r="AL17" s="291">
        <v>739.8</v>
      </c>
      <c r="AM17" s="291">
        <v>2855.7</v>
      </c>
      <c r="AN17" s="292">
        <v>75.076999999999998</v>
      </c>
      <c r="AO17" s="292">
        <v>49.667999999999999</v>
      </c>
      <c r="AP17" s="292">
        <f t="shared" si="8"/>
        <v>152.35</v>
      </c>
      <c r="AQ17" s="292">
        <f t="shared" si="9"/>
        <v>669.5333333333333</v>
      </c>
      <c r="AR17" s="292">
        <f t="shared" si="10"/>
        <v>201.94999999999996</v>
      </c>
      <c r="AS17" s="292">
        <f t="shared" si="11"/>
        <v>690.35</v>
      </c>
      <c r="AT17" s="292">
        <f t="shared" si="12"/>
        <v>2786.4</v>
      </c>
      <c r="AU17" s="292">
        <f t="shared" si="13"/>
        <v>66.007833333333338</v>
      </c>
      <c r="AV17" s="292">
        <f t="shared" si="14"/>
        <v>55.070833333333333</v>
      </c>
      <c r="AW17" s="301">
        <f t="shared" ref="AW17:AW48" si="43">AVERAGE(AI6:AI17)</f>
        <v>157.38333333333333</v>
      </c>
      <c r="AX17" s="301">
        <f t="shared" ref="AX17:AX48" si="44">AVERAGE(AJ6:AJ17)</f>
        <v>676.44166666666661</v>
      </c>
      <c r="AY17" s="301">
        <f t="shared" ref="AY17:AY48" si="45">AVERAGE(AK6:AK17)</f>
        <v>204.09166666666667</v>
      </c>
      <c r="AZ17" s="301">
        <f t="shared" ref="AZ17:AZ48" si="46">AVERAGE(AL6:AL17)</f>
        <v>709.84999999999991</v>
      </c>
      <c r="BA17" s="301">
        <f t="shared" ref="BA17:BA80" si="47">AVERAGE(AM6:AM17)</f>
        <v>2778.4666666666667</v>
      </c>
      <c r="BB17" s="301">
        <f t="shared" ref="BB17:BB80" si="48">AVERAGE(AN6:AN17)</f>
        <v>77.709916666666672</v>
      </c>
      <c r="BC17" s="301">
        <f t="shared" ref="BC17:BC80" si="49">AVERAGE(AO6:AO17)</f>
        <v>58.690333333333342</v>
      </c>
      <c r="BD17" s="301"/>
      <c r="BE17" s="293">
        <v>31302</v>
      </c>
      <c r="BF17" s="293">
        <v>0</v>
      </c>
      <c r="BH17" s="213">
        <v>1709.2</v>
      </c>
      <c r="BI17" s="294">
        <v>1193.3</v>
      </c>
      <c r="BJ17" s="294">
        <v>753.1</v>
      </c>
      <c r="BK17" s="294">
        <v>5412.5</v>
      </c>
      <c r="BL17" s="294">
        <v>2351.3000000000002</v>
      </c>
      <c r="BM17" s="294">
        <v>7411.5</v>
      </c>
      <c r="BN17" s="294">
        <v>2214.1</v>
      </c>
      <c r="BO17" s="294">
        <v>319.2</v>
      </c>
      <c r="BP17" s="213"/>
      <c r="BQ17" s="213">
        <v>20555.3</v>
      </c>
      <c r="BR17" s="213">
        <v>72928.800000000003</v>
      </c>
      <c r="BS17" s="213">
        <v>20874.2</v>
      </c>
      <c r="BT17" s="213">
        <v>32739.5</v>
      </c>
      <c r="BU17" s="213">
        <v>8635.4</v>
      </c>
      <c r="BV17" s="213">
        <v>27976.1</v>
      </c>
      <c r="BW17" s="213">
        <v>9969.9</v>
      </c>
      <c r="BX17" s="213">
        <v>42861.4</v>
      </c>
      <c r="BY17" s="213">
        <v>1333.6</v>
      </c>
      <c r="BZ17" s="213">
        <v>3005.4</v>
      </c>
      <c r="CA17" s="213"/>
      <c r="CB17" s="213">
        <f t="shared" si="17"/>
        <v>1663.0083333333334</v>
      </c>
      <c r="CC17" s="213">
        <f t="shared" si="18"/>
        <v>1045.9666666666665</v>
      </c>
      <c r="CD17" s="213">
        <f t="shared" si="19"/>
        <v>940.79166666666663</v>
      </c>
      <c r="CE17" s="213">
        <f t="shared" si="20"/>
        <v>5531.416666666667</v>
      </c>
      <c r="CF17" s="213">
        <f t="shared" si="21"/>
        <v>7801.9500000000007</v>
      </c>
      <c r="CG17" s="213">
        <f t="shared" si="22"/>
        <v>8077.5583333333316</v>
      </c>
      <c r="CH17" s="213">
        <f t="shared" si="23"/>
        <v>2999.8166666666662</v>
      </c>
      <c r="CI17" s="213">
        <f t="shared" si="24"/>
        <v>486.64166666666671</v>
      </c>
      <c r="CJ17" s="213"/>
      <c r="CK17" s="213">
        <f t="shared" si="25"/>
        <v>18838.391666666663</v>
      </c>
      <c r="CL17" s="213">
        <f t="shared" si="26"/>
        <v>67587.400000000009</v>
      </c>
      <c r="CM17" s="213">
        <f t="shared" si="27"/>
        <v>18265.058333333338</v>
      </c>
      <c r="CN17" s="213">
        <f t="shared" si="28"/>
        <v>30449.033333333336</v>
      </c>
      <c r="CO17" s="213">
        <f t="shared" si="29"/>
        <v>9711.4166666666661</v>
      </c>
      <c r="CP17" s="213">
        <f t="shared" si="30"/>
        <v>32908.791666666664</v>
      </c>
      <c r="CQ17" s="213">
        <f t="shared" si="31"/>
        <v>16810.466666666667</v>
      </c>
      <c r="CR17" s="213">
        <f t="shared" si="32"/>
        <v>49254.25</v>
      </c>
      <c r="CS17" s="213">
        <f t="shared" si="33"/>
        <v>1939.8999999999999</v>
      </c>
      <c r="CT17" s="213">
        <f t="shared" si="34"/>
        <v>3233.9083333333333</v>
      </c>
      <c r="CV17" s="296">
        <v>497855696.86029506</v>
      </c>
      <c r="CW17" s="296">
        <v>1054845.0999999999</v>
      </c>
      <c r="CX17" s="268">
        <v>6.9</v>
      </c>
      <c r="CY17" s="268">
        <v>50.3</v>
      </c>
      <c r="DA17" s="297">
        <v>868.10108000000002</v>
      </c>
      <c r="DB17" s="297">
        <v>1162.68397</v>
      </c>
      <c r="DC17" s="297">
        <v>971.51123999999993</v>
      </c>
      <c r="DD17" s="297">
        <v>720.46947</v>
      </c>
      <c r="DE17" s="297">
        <v>868.78140999999994</v>
      </c>
      <c r="DF17" s="297">
        <v>874.22405000000003</v>
      </c>
      <c r="DG17" s="297">
        <v>621.82161999999994</v>
      </c>
      <c r="DH17" s="297">
        <v>579.64116000000001</v>
      </c>
      <c r="DI17" s="297">
        <v>1054.5115000000001</v>
      </c>
      <c r="DJ17" s="297">
        <v>2649.2050199999999</v>
      </c>
      <c r="DN17" s="298">
        <v>233.49154838709677</v>
      </c>
      <c r="DO17" s="298">
        <f t="shared" ref="DO17:DO80" si="50">AVERAGE(DN6:DN17)</f>
        <v>230.50116022145417</v>
      </c>
    </row>
    <row r="18" spans="1:119" x14ac:dyDescent="0.2">
      <c r="A18" s="287">
        <v>39479</v>
      </c>
      <c r="B18" s="288">
        <v>3013</v>
      </c>
      <c r="C18" s="288">
        <v>2515</v>
      </c>
      <c r="D18" s="288">
        <v>2943</v>
      </c>
      <c r="E18" s="288">
        <v>450</v>
      </c>
      <c r="F18" s="288">
        <v>3693</v>
      </c>
      <c r="G18" s="288">
        <v>3690</v>
      </c>
      <c r="H18" s="302">
        <f t="shared" si="2"/>
        <v>3454.1666666666665</v>
      </c>
      <c r="I18" s="302">
        <f t="shared" si="3"/>
        <v>3079</v>
      </c>
      <c r="J18" s="302">
        <f t="shared" si="4"/>
        <v>3588.5</v>
      </c>
      <c r="K18" s="302">
        <f t="shared" si="5"/>
        <v>638.33333333333337</v>
      </c>
      <c r="L18" s="302">
        <f t="shared" si="6"/>
        <v>3663.6666666666665</v>
      </c>
      <c r="M18" s="302">
        <f t="shared" si="7"/>
        <v>3877.1666666666665</v>
      </c>
      <c r="N18" s="303">
        <f t="shared" si="35"/>
        <v>3358.1666666666665</v>
      </c>
      <c r="O18" s="303">
        <f t="shared" si="36"/>
        <v>3176.25</v>
      </c>
      <c r="P18" s="303">
        <f t="shared" si="37"/>
        <v>3321.6666666666665</v>
      </c>
      <c r="Q18" s="303">
        <f t="shared" si="38"/>
        <v>913.33333333333337</v>
      </c>
      <c r="R18" s="303">
        <f t="shared" si="39"/>
        <v>3247.8333333333335</v>
      </c>
      <c r="S18" s="303">
        <f t="shared" si="40"/>
        <v>3425.25</v>
      </c>
      <c r="T18" s="270"/>
      <c r="U18" s="273">
        <v>10853.8</v>
      </c>
      <c r="V18" s="273">
        <v>8177</v>
      </c>
      <c r="W18" s="299">
        <v>1306</v>
      </c>
      <c r="X18" s="299">
        <v>6883.2586000000001</v>
      </c>
      <c r="Y18" s="300">
        <f t="shared" ref="Y18:AB18" si="51">AVERAGE(U7:U18)</f>
        <v>11096.449999999999</v>
      </c>
      <c r="Z18" s="300">
        <f t="shared" si="51"/>
        <v>8300.1666666666661</v>
      </c>
      <c r="AA18" s="300">
        <f t="shared" si="51"/>
        <v>1438</v>
      </c>
      <c r="AB18" s="300">
        <f t="shared" si="51"/>
        <v>6992.2856225454543</v>
      </c>
      <c r="AC18" s="300"/>
      <c r="AD18" s="301">
        <v>4.0959279252224174</v>
      </c>
      <c r="AE18" s="301">
        <v>3.3294633901422723</v>
      </c>
      <c r="AF18" s="301">
        <f t="shared" ref="AF18:AG18" si="52">AVERAGE(AD7:AD18)</f>
        <v>4.0315813705611072</v>
      </c>
      <c r="AG18" s="301">
        <f t="shared" si="52"/>
        <v>3.3347264362530855</v>
      </c>
      <c r="AH18" s="274"/>
      <c r="AI18" s="290">
        <v>161.19999999999999</v>
      </c>
      <c r="AJ18" s="290">
        <v>656.1</v>
      </c>
      <c r="AK18" s="290">
        <v>181.3</v>
      </c>
      <c r="AL18" s="291">
        <v>703.5</v>
      </c>
      <c r="AM18" s="291">
        <v>2727</v>
      </c>
      <c r="AN18" s="292">
        <v>75.90500000000003</v>
      </c>
      <c r="AO18" s="292">
        <v>48.432999999999993</v>
      </c>
      <c r="AP18" s="292">
        <f t="shared" si="8"/>
        <v>154.81666666666663</v>
      </c>
      <c r="AQ18" s="292">
        <f t="shared" si="9"/>
        <v>663.05</v>
      </c>
      <c r="AR18" s="292">
        <f t="shared" si="10"/>
        <v>197.20000000000002</v>
      </c>
      <c r="AS18" s="292">
        <f t="shared" si="11"/>
        <v>685.56666666666672</v>
      </c>
      <c r="AT18" s="292">
        <f t="shared" si="12"/>
        <v>2778.6333333333332</v>
      </c>
      <c r="AU18" s="292">
        <f t="shared" si="13"/>
        <v>66.710166666666666</v>
      </c>
      <c r="AV18" s="292">
        <f t="shared" si="14"/>
        <v>54.282999999999994</v>
      </c>
      <c r="AW18" s="301">
        <f t="shared" si="43"/>
        <v>158.60833333333332</v>
      </c>
      <c r="AX18" s="301">
        <f t="shared" si="44"/>
        <v>678.74166666666667</v>
      </c>
      <c r="AY18" s="301">
        <f t="shared" si="45"/>
        <v>203.68333333333337</v>
      </c>
      <c r="AZ18" s="301">
        <f t="shared" si="46"/>
        <v>713.1</v>
      </c>
      <c r="BA18" s="301">
        <f t="shared" si="47"/>
        <v>2787.0916666666667</v>
      </c>
      <c r="BB18" s="301">
        <f t="shared" si="48"/>
        <v>78.59008333333334</v>
      </c>
      <c r="BC18" s="301">
        <f t="shared" si="49"/>
        <v>57.554000000000009</v>
      </c>
      <c r="BD18" s="301"/>
      <c r="BE18" s="293">
        <v>14907</v>
      </c>
      <c r="BF18" s="293">
        <v>0</v>
      </c>
      <c r="BH18" s="213">
        <v>1724.5</v>
      </c>
      <c r="BI18" s="294">
        <v>719.2</v>
      </c>
      <c r="BJ18" s="294">
        <v>754.1</v>
      </c>
      <c r="BK18" s="294">
        <v>5750.9</v>
      </c>
      <c r="BL18" s="294">
        <v>6583.6</v>
      </c>
      <c r="BM18" s="294">
        <v>7775.4</v>
      </c>
      <c r="BN18" s="294">
        <v>2569.4</v>
      </c>
      <c r="BO18" s="294">
        <v>436.9</v>
      </c>
      <c r="BP18" s="213"/>
      <c r="BQ18" s="213">
        <v>17077.900000000001</v>
      </c>
      <c r="BR18" s="213">
        <v>64049.1</v>
      </c>
      <c r="BS18" s="213">
        <v>12111.4</v>
      </c>
      <c r="BT18" s="213">
        <v>34420.6</v>
      </c>
      <c r="BU18" s="213">
        <v>10124.799999999999</v>
      </c>
      <c r="BV18" s="213">
        <v>29555.9</v>
      </c>
      <c r="BW18" s="213">
        <v>12355.9</v>
      </c>
      <c r="BX18" s="213">
        <v>46507.5</v>
      </c>
      <c r="BY18" s="213">
        <v>1293.8</v>
      </c>
      <c r="BZ18" s="213">
        <v>3589.3</v>
      </c>
      <c r="CA18" s="213"/>
      <c r="CB18" s="213">
        <f t="shared" si="17"/>
        <v>1707.0083333333334</v>
      </c>
      <c r="CC18" s="213">
        <f t="shared" si="18"/>
        <v>924.99166666666667</v>
      </c>
      <c r="CD18" s="213">
        <f t="shared" si="19"/>
        <v>939.97500000000002</v>
      </c>
      <c r="CE18" s="213">
        <f t="shared" si="20"/>
        <v>5656.8</v>
      </c>
      <c r="CF18" s="213">
        <f t="shared" si="21"/>
        <v>7198.6666666666679</v>
      </c>
      <c r="CG18" s="213">
        <f t="shared" si="22"/>
        <v>8100.7833333333328</v>
      </c>
      <c r="CH18" s="213">
        <f t="shared" si="23"/>
        <v>2967.3666666666668</v>
      </c>
      <c r="CI18" s="213">
        <f t="shared" si="24"/>
        <v>489.51666666666665</v>
      </c>
      <c r="CJ18" s="213"/>
      <c r="CK18" s="213">
        <f t="shared" si="25"/>
        <v>18790.741666666661</v>
      </c>
      <c r="CL18" s="213">
        <f t="shared" si="26"/>
        <v>67776.883333333331</v>
      </c>
      <c r="CM18" s="213">
        <f t="shared" si="27"/>
        <v>18525.716666666671</v>
      </c>
      <c r="CN18" s="213">
        <f t="shared" si="28"/>
        <v>30417.350000000002</v>
      </c>
      <c r="CO18" s="213">
        <f t="shared" si="29"/>
        <v>9822.8583333333318</v>
      </c>
      <c r="CP18" s="213">
        <f t="shared" si="30"/>
        <v>32776.391666666663</v>
      </c>
      <c r="CQ18" s="213">
        <f t="shared" si="31"/>
        <v>16043.574999999999</v>
      </c>
      <c r="CR18" s="213">
        <f t="shared" si="32"/>
        <v>49204.35</v>
      </c>
      <c r="CS18" s="213">
        <f t="shared" si="33"/>
        <v>1910.5999999999997</v>
      </c>
      <c r="CT18" s="213">
        <f t="shared" si="34"/>
        <v>3234.1833333333338</v>
      </c>
      <c r="CV18" s="296">
        <v>498024435.86051011</v>
      </c>
      <c r="CW18" s="296">
        <v>1054845.0999999999</v>
      </c>
      <c r="CX18" s="268">
        <v>6.8</v>
      </c>
      <c r="CY18" s="268">
        <v>47.6</v>
      </c>
      <c r="DA18" s="297">
        <v>951.07600000000002</v>
      </c>
      <c r="DB18" s="297">
        <v>1249.3062600000001</v>
      </c>
      <c r="DC18" s="297">
        <v>974.17356000000007</v>
      </c>
      <c r="DD18" s="297">
        <v>788.03440000000012</v>
      </c>
      <c r="DE18" s="297">
        <v>941.56524000000013</v>
      </c>
      <c r="DF18" s="297">
        <v>938.84788000000003</v>
      </c>
      <c r="DG18" s="297">
        <v>692.92680000000007</v>
      </c>
      <c r="DH18" s="297">
        <v>635.18290000000002</v>
      </c>
      <c r="DI18" s="297">
        <v>1078.7919200000001</v>
      </c>
      <c r="DJ18" s="297">
        <v>2637.8772200000003</v>
      </c>
      <c r="DN18" s="298">
        <v>241.42831034482759</v>
      </c>
      <c r="DO18" s="298">
        <f t="shared" si="50"/>
        <v>231.70987953590409</v>
      </c>
    </row>
    <row r="19" spans="1:119" x14ac:dyDescent="0.2">
      <c r="A19" s="287">
        <v>39508</v>
      </c>
      <c r="B19" s="288">
        <v>3006</v>
      </c>
      <c r="C19" s="288">
        <v>2406</v>
      </c>
      <c r="D19" s="288">
        <v>2844</v>
      </c>
      <c r="E19" s="288">
        <v>360</v>
      </c>
      <c r="F19" s="288">
        <v>3624</v>
      </c>
      <c r="G19" s="288">
        <v>3500</v>
      </c>
      <c r="H19" s="302">
        <f t="shared" si="2"/>
        <v>3306.5</v>
      </c>
      <c r="I19" s="302">
        <f t="shared" si="3"/>
        <v>2854.3333333333335</v>
      </c>
      <c r="J19" s="302">
        <f t="shared" si="4"/>
        <v>3382.5</v>
      </c>
      <c r="K19" s="302">
        <f t="shared" si="5"/>
        <v>551.66666666666663</v>
      </c>
      <c r="L19" s="302">
        <f t="shared" si="6"/>
        <v>3720.6666666666665</v>
      </c>
      <c r="M19" s="302">
        <f t="shared" si="7"/>
        <v>3825.1666666666665</v>
      </c>
      <c r="N19" s="303">
        <f t="shared" si="35"/>
        <v>3393.4166666666665</v>
      </c>
      <c r="O19" s="303">
        <f t="shared" si="36"/>
        <v>3168.1666666666665</v>
      </c>
      <c r="P19" s="303">
        <f t="shared" si="37"/>
        <v>3346.3333333333335</v>
      </c>
      <c r="Q19" s="303">
        <f t="shared" si="38"/>
        <v>840.83333333333337</v>
      </c>
      <c r="R19" s="303">
        <f t="shared" si="39"/>
        <v>3323.3333333333335</v>
      </c>
      <c r="S19" s="303">
        <f t="shared" si="40"/>
        <v>3478.5833333333335</v>
      </c>
      <c r="T19" s="270"/>
      <c r="U19" s="273">
        <v>11785.5</v>
      </c>
      <c r="V19" s="273">
        <v>8890</v>
      </c>
      <c r="W19" s="299">
        <v>1140</v>
      </c>
      <c r="X19" s="299">
        <v>7465.6707280000001</v>
      </c>
      <c r="Y19" s="300">
        <f t="shared" ref="Y19:AB19" si="53">AVERAGE(U8:U19)</f>
        <v>11119.191666666666</v>
      </c>
      <c r="Z19" s="300">
        <f t="shared" si="53"/>
        <v>8323.5833333333339</v>
      </c>
      <c r="AA19" s="300">
        <f t="shared" si="53"/>
        <v>1408.2</v>
      </c>
      <c r="AB19" s="300">
        <f t="shared" si="53"/>
        <v>7031.7343813333327</v>
      </c>
      <c r="AC19" s="300"/>
      <c r="AD19" s="301">
        <v>4.0934395818032572</v>
      </c>
      <c r="AE19" s="301">
        <v>3.3212964099019318</v>
      </c>
      <c r="AF19" s="301">
        <f t="shared" ref="AF19:AG19" si="54">AVERAGE(AD8:AD19)</f>
        <v>4.0310775952315225</v>
      </c>
      <c r="AG19" s="301">
        <f t="shared" si="54"/>
        <v>3.3342295556282942</v>
      </c>
      <c r="AH19" s="274"/>
      <c r="AI19" s="290">
        <v>165.9</v>
      </c>
      <c r="AJ19" s="290">
        <v>705.2</v>
      </c>
      <c r="AK19" s="290">
        <v>203.1</v>
      </c>
      <c r="AL19" s="291">
        <v>726.8</v>
      </c>
      <c r="AM19" s="291">
        <v>2817.3</v>
      </c>
      <c r="AN19" s="292">
        <v>81.362000000000009</v>
      </c>
      <c r="AO19" s="292">
        <v>56.684000000000005</v>
      </c>
      <c r="AP19" s="292">
        <f t="shared" si="8"/>
        <v>159.26666666666668</v>
      </c>
      <c r="AQ19" s="292">
        <f t="shared" si="9"/>
        <v>671.25</v>
      </c>
      <c r="AR19" s="292">
        <f t="shared" si="10"/>
        <v>199.08333333333329</v>
      </c>
      <c r="AS19" s="292">
        <f t="shared" si="11"/>
        <v>691.69999999999993</v>
      </c>
      <c r="AT19" s="292">
        <f t="shared" si="12"/>
        <v>2804.1333333333332</v>
      </c>
      <c r="AU19" s="292">
        <f t="shared" si="13"/>
        <v>70.170166666666674</v>
      </c>
      <c r="AV19" s="292">
        <f t="shared" si="14"/>
        <v>55.360666666666674</v>
      </c>
      <c r="AW19" s="301">
        <f t="shared" si="43"/>
        <v>158.9</v>
      </c>
      <c r="AX19" s="301">
        <f t="shared" si="44"/>
        <v>678.48333333333323</v>
      </c>
      <c r="AY19" s="301">
        <f t="shared" si="45"/>
        <v>202.59166666666667</v>
      </c>
      <c r="AZ19" s="301">
        <f t="shared" si="46"/>
        <v>710.16666666666663</v>
      </c>
      <c r="BA19" s="301">
        <f t="shared" si="47"/>
        <v>2777.8500000000004</v>
      </c>
      <c r="BB19" s="301">
        <f t="shared" si="48"/>
        <v>78.466916666666663</v>
      </c>
      <c r="BC19" s="301">
        <f t="shared" si="49"/>
        <v>56.879666666666672</v>
      </c>
      <c r="BD19" s="301"/>
      <c r="BE19" s="293">
        <v>16246</v>
      </c>
      <c r="BF19" s="293">
        <v>0</v>
      </c>
      <c r="BH19" s="213">
        <v>1834.4</v>
      </c>
      <c r="BI19" s="294">
        <v>2227.8000000000002</v>
      </c>
      <c r="BJ19" s="294">
        <v>1091.4000000000001</v>
      </c>
      <c r="BK19" s="294">
        <v>5758.1</v>
      </c>
      <c r="BL19" s="294">
        <v>6565.9</v>
      </c>
      <c r="BM19" s="294">
        <v>6745.9</v>
      </c>
      <c r="BN19" s="294">
        <v>2242.5</v>
      </c>
      <c r="BO19" s="294">
        <v>829.3</v>
      </c>
      <c r="BP19" s="213"/>
      <c r="BQ19" s="213">
        <v>16928.8</v>
      </c>
      <c r="BR19" s="213">
        <v>66791</v>
      </c>
      <c r="BS19" s="213">
        <v>15215.7</v>
      </c>
      <c r="BT19" s="213">
        <v>33267.1</v>
      </c>
      <c r="BU19" s="213">
        <v>10402.5</v>
      </c>
      <c r="BV19" s="213">
        <v>32049</v>
      </c>
      <c r="BW19" s="213">
        <v>11391.7</v>
      </c>
      <c r="BX19" s="213">
        <v>43438.8</v>
      </c>
      <c r="BY19" s="213">
        <v>1831.9</v>
      </c>
      <c r="BZ19" s="213">
        <v>3059.9</v>
      </c>
      <c r="CA19" s="213"/>
      <c r="CB19" s="213">
        <f t="shared" si="17"/>
        <v>1737.4333333333336</v>
      </c>
      <c r="CC19" s="213">
        <f t="shared" si="18"/>
        <v>1014.3583333333332</v>
      </c>
      <c r="CD19" s="213">
        <f t="shared" si="19"/>
        <v>955.33333333333337</v>
      </c>
      <c r="CE19" s="213">
        <f t="shared" si="20"/>
        <v>5705.6750000000002</v>
      </c>
      <c r="CF19" s="213">
        <f t="shared" si="21"/>
        <v>6663.4333333333334</v>
      </c>
      <c r="CG19" s="213">
        <f t="shared" si="22"/>
        <v>7883.9083333333328</v>
      </c>
      <c r="CH19" s="213">
        <f t="shared" si="23"/>
        <v>2898.1833333333329</v>
      </c>
      <c r="CI19" s="213">
        <f t="shared" si="24"/>
        <v>520.23333333333335</v>
      </c>
      <c r="CJ19" s="213"/>
      <c r="CK19" s="213">
        <f t="shared" si="25"/>
        <v>18640.524999999998</v>
      </c>
      <c r="CL19" s="213">
        <f t="shared" si="26"/>
        <v>67158.566666666666</v>
      </c>
      <c r="CM19" s="213">
        <f t="shared" si="27"/>
        <v>18455.150000000005</v>
      </c>
      <c r="CN19" s="213">
        <f t="shared" si="28"/>
        <v>30000.625</v>
      </c>
      <c r="CO19" s="213">
        <f t="shared" si="29"/>
        <v>9834.2249999999985</v>
      </c>
      <c r="CP19" s="213">
        <f t="shared" si="30"/>
        <v>32660.274999999998</v>
      </c>
      <c r="CQ19" s="213">
        <f t="shared" si="31"/>
        <v>14526.083333333334</v>
      </c>
      <c r="CR19" s="213">
        <f t="shared" si="32"/>
        <v>48568.5</v>
      </c>
      <c r="CS19" s="213">
        <f t="shared" si="33"/>
        <v>1898.3583333333333</v>
      </c>
      <c r="CT19" s="213">
        <f t="shared" si="34"/>
        <v>3252.7583333333337</v>
      </c>
      <c r="CV19" s="296">
        <v>498193232.05169511</v>
      </c>
      <c r="CW19" s="296">
        <v>1054845.0999999999</v>
      </c>
      <c r="CX19" s="268">
        <v>6.8</v>
      </c>
      <c r="CY19" s="268">
        <v>48.3</v>
      </c>
      <c r="DA19" s="297">
        <v>953.40743999999995</v>
      </c>
      <c r="DB19" s="297">
        <v>1203.3862199999999</v>
      </c>
      <c r="DC19" s="297">
        <v>981.18285999999989</v>
      </c>
      <c r="DD19" s="297">
        <v>806.77905999999996</v>
      </c>
      <c r="DE19" s="297">
        <v>944.36427999999989</v>
      </c>
      <c r="DF19" s="297">
        <v>950.17773999999997</v>
      </c>
      <c r="DG19" s="297">
        <v>720.86903999999993</v>
      </c>
      <c r="DH19" s="297">
        <v>658.85879999999997</v>
      </c>
      <c r="DI19" s="297">
        <v>1110.37086</v>
      </c>
      <c r="DJ19" s="297">
        <v>2640.6027199999999</v>
      </c>
      <c r="DN19" s="298">
        <v>246.97099999999998</v>
      </c>
      <c r="DO19" s="298">
        <f t="shared" si="50"/>
        <v>233.32753813805462</v>
      </c>
    </row>
    <row r="20" spans="1:119" x14ac:dyDescent="0.2">
      <c r="A20" s="287">
        <v>39539</v>
      </c>
      <c r="B20" s="288">
        <v>2895</v>
      </c>
      <c r="C20" s="288">
        <v>2308</v>
      </c>
      <c r="D20" s="288">
        <v>2733</v>
      </c>
      <c r="E20" s="288">
        <v>420</v>
      </c>
      <c r="F20" s="288">
        <v>3520</v>
      </c>
      <c r="G20" s="288">
        <v>3250</v>
      </c>
      <c r="H20" s="302">
        <f t="shared" si="2"/>
        <v>3143.5</v>
      </c>
      <c r="I20" s="302">
        <f t="shared" si="3"/>
        <v>2645.1666666666665</v>
      </c>
      <c r="J20" s="302">
        <f t="shared" si="4"/>
        <v>3143.3333333333335</v>
      </c>
      <c r="K20" s="302">
        <f t="shared" si="5"/>
        <v>498.33333333333331</v>
      </c>
      <c r="L20" s="302">
        <f t="shared" si="6"/>
        <v>3709.8333333333335</v>
      </c>
      <c r="M20" s="302">
        <f t="shared" si="7"/>
        <v>3708.8333333333335</v>
      </c>
      <c r="N20" s="303">
        <f t="shared" si="35"/>
        <v>3395.5</v>
      </c>
      <c r="O20" s="303">
        <f t="shared" si="36"/>
        <v>3123</v>
      </c>
      <c r="P20" s="303">
        <f t="shared" si="37"/>
        <v>3352.25</v>
      </c>
      <c r="Q20" s="303">
        <f t="shared" si="38"/>
        <v>770.83333333333337</v>
      </c>
      <c r="R20" s="303">
        <f t="shared" si="39"/>
        <v>3389.5</v>
      </c>
      <c r="S20" s="303">
        <f t="shared" si="40"/>
        <v>3510.5833333333335</v>
      </c>
      <c r="T20" s="270"/>
      <c r="U20" s="273">
        <v>11720.2</v>
      </c>
      <c r="V20" s="273">
        <v>8864</v>
      </c>
      <c r="W20" s="299">
        <v>766</v>
      </c>
      <c r="X20" s="299">
        <v>7311.4494480000003</v>
      </c>
      <c r="Y20" s="300">
        <f t="shared" ref="Y20:AB20" si="55">AVERAGE(U9:U20)</f>
        <v>11120.025</v>
      </c>
      <c r="Z20" s="300">
        <f t="shared" si="55"/>
        <v>8325.3333333333339</v>
      </c>
      <c r="AA20" s="300">
        <f t="shared" si="55"/>
        <v>1349.8181818181818</v>
      </c>
      <c r="AB20" s="300">
        <f t="shared" si="55"/>
        <v>7069.0045239999999</v>
      </c>
      <c r="AC20" s="300"/>
      <c r="AD20" s="301">
        <v>4.0545363498197924</v>
      </c>
      <c r="AE20" s="301">
        <v>3.3138853098267411</v>
      </c>
      <c r="AF20" s="301">
        <f t="shared" ref="AF20:AG20" si="56">AVERAGE(AD9:AD20)</f>
        <v>4.0343135004206365</v>
      </c>
      <c r="AG20" s="301">
        <f t="shared" si="56"/>
        <v>3.3340399052636691</v>
      </c>
      <c r="AH20" s="274"/>
      <c r="AI20" s="290">
        <v>174.1</v>
      </c>
      <c r="AJ20" s="290">
        <v>699.5</v>
      </c>
      <c r="AK20" s="290">
        <v>202.5</v>
      </c>
      <c r="AL20" s="291">
        <v>748.8</v>
      </c>
      <c r="AM20" s="291">
        <v>2787.7</v>
      </c>
      <c r="AN20" s="292">
        <v>85.653999999999996</v>
      </c>
      <c r="AO20" s="292">
        <v>58.392999999999994</v>
      </c>
      <c r="AP20" s="292">
        <f t="shared" si="8"/>
        <v>163.18333333333331</v>
      </c>
      <c r="AQ20" s="292">
        <f t="shared" si="9"/>
        <v>671.5</v>
      </c>
      <c r="AR20" s="292">
        <f t="shared" si="10"/>
        <v>197.05000000000004</v>
      </c>
      <c r="AS20" s="292">
        <f t="shared" si="11"/>
        <v>692.85</v>
      </c>
      <c r="AT20" s="292">
        <f t="shared" si="12"/>
        <v>2795.4500000000003</v>
      </c>
      <c r="AU20" s="292">
        <f t="shared" si="13"/>
        <v>75.279666666666671</v>
      </c>
      <c r="AV20" s="292">
        <f t="shared" si="14"/>
        <v>55.785833333333329</v>
      </c>
      <c r="AW20" s="301">
        <f t="shared" si="43"/>
        <v>159.19166666666666</v>
      </c>
      <c r="AX20" s="301">
        <f t="shared" si="44"/>
        <v>679.29166666666663</v>
      </c>
      <c r="AY20" s="301">
        <f t="shared" si="45"/>
        <v>202.64166666666665</v>
      </c>
      <c r="AZ20" s="301">
        <f t="shared" si="46"/>
        <v>714.07499999999993</v>
      </c>
      <c r="BA20" s="301">
        <f t="shared" si="47"/>
        <v>2779.2416666666668</v>
      </c>
      <c r="BB20" s="301">
        <f t="shared" si="48"/>
        <v>77.216250000000016</v>
      </c>
      <c r="BC20" s="301">
        <f t="shared" si="49"/>
        <v>56.122416666666673</v>
      </c>
      <c r="BD20" s="301"/>
      <c r="BE20" s="293">
        <v>34108</v>
      </c>
      <c r="BF20" s="293">
        <v>0</v>
      </c>
      <c r="BH20" s="213">
        <v>1712.2</v>
      </c>
      <c r="BI20" s="294">
        <v>2574.1999999999998</v>
      </c>
      <c r="BJ20" s="294">
        <v>1294.3</v>
      </c>
      <c r="BK20" s="294">
        <v>7006.4</v>
      </c>
      <c r="BL20" s="294">
        <v>8815.2999999999993</v>
      </c>
      <c r="BM20" s="294">
        <v>6523.6</v>
      </c>
      <c r="BN20" s="294">
        <v>1463.6</v>
      </c>
      <c r="BO20" s="294">
        <v>703.6</v>
      </c>
      <c r="BP20" s="213"/>
      <c r="BQ20" s="213">
        <v>19340.599999999999</v>
      </c>
      <c r="BR20" s="213">
        <v>80757.600000000006</v>
      </c>
      <c r="BS20" s="213">
        <v>14186.7</v>
      </c>
      <c r="BT20" s="213">
        <v>47116.6</v>
      </c>
      <c r="BU20" s="213">
        <v>9669</v>
      </c>
      <c r="BV20" s="213">
        <v>35879.599999999999</v>
      </c>
      <c r="BW20" s="213">
        <v>11633.2</v>
      </c>
      <c r="BX20" s="213">
        <v>44403.6</v>
      </c>
      <c r="BY20" s="213">
        <v>2352.1999999999998</v>
      </c>
      <c r="BZ20" s="213">
        <v>3049</v>
      </c>
      <c r="CA20" s="213"/>
      <c r="CB20" s="213">
        <f t="shared" si="17"/>
        <v>1752.9666666666669</v>
      </c>
      <c r="CC20" s="213">
        <f t="shared" si="18"/>
        <v>1114.7333333333333</v>
      </c>
      <c r="CD20" s="213">
        <f t="shared" si="19"/>
        <v>919.38333333333321</v>
      </c>
      <c r="CE20" s="213">
        <f t="shared" si="20"/>
        <v>5705.2249999999995</v>
      </c>
      <c r="CF20" s="213">
        <f t="shared" si="21"/>
        <v>6967.8416666666672</v>
      </c>
      <c r="CG20" s="213">
        <f t="shared" si="22"/>
        <v>7850.8916666666664</v>
      </c>
      <c r="CH20" s="213">
        <f t="shared" si="23"/>
        <v>2716.4916666666663</v>
      </c>
      <c r="CI20" s="213">
        <f t="shared" si="24"/>
        <v>537.51666666666677</v>
      </c>
      <c r="CJ20" s="213"/>
      <c r="CK20" s="213">
        <f t="shared" si="25"/>
        <v>18760.774999999998</v>
      </c>
      <c r="CL20" s="213">
        <f t="shared" si="26"/>
        <v>67480.358333333323</v>
      </c>
      <c r="CM20" s="213">
        <f t="shared" si="27"/>
        <v>17638.241666666672</v>
      </c>
      <c r="CN20" s="213">
        <f t="shared" si="28"/>
        <v>31119.683333333331</v>
      </c>
      <c r="CO20" s="213">
        <f t="shared" si="29"/>
        <v>9813.4333333333325</v>
      </c>
      <c r="CP20" s="213">
        <f t="shared" si="30"/>
        <v>32796.799999999996</v>
      </c>
      <c r="CQ20" s="213">
        <f t="shared" si="31"/>
        <v>13736.300000000001</v>
      </c>
      <c r="CR20" s="213">
        <f t="shared" si="32"/>
        <v>48408.26666666667</v>
      </c>
      <c r="CS20" s="213">
        <f t="shared" si="33"/>
        <v>1898.625</v>
      </c>
      <c r="CT20" s="213">
        <f t="shared" si="34"/>
        <v>3195.0166666666664</v>
      </c>
      <c r="CV20" s="296">
        <v>498362085.45323384</v>
      </c>
      <c r="CW20" s="296">
        <v>1052625.7666666666</v>
      </c>
      <c r="CX20" s="268">
        <v>6.9</v>
      </c>
      <c r="CY20" s="268">
        <v>48.8</v>
      </c>
      <c r="DA20" s="297">
        <v>904.16249999999991</v>
      </c>
      <c r="DB20" s="297">
        <v>1166.211</v>
      </c>
      <c r="DC20" s="297">
        <v>932.08049999999992</v>
      </c>
      <c r="DD20" s="297">
        <v>744.90299999999991</v>
      </c>
      <c r="DE20" s="297">
        <v>906.06599999999992</v>
      </c>
      <c r="DF20" s="297">
        <v>915.58349999999996</v>
      </c>
      <c r="DG20" s="297">
        <v>650.99699999999996</v>
      </c>
      <c r="DH20" s="297">
        <v>629.42399999999998</v>
      </c>
      <c r="DI20" s="297">
        <v>1142.0999999999999</v>
      </c>
      <c r="DJ20" s="297">
        <v>2497.3919999999998</v>
      </c>
      <c r="DN20" s="298">
        <v>247.93633333333338</v>
      </c>
      <c r="DO20" s="298">
        <f t="shared" si="50"/>
        <v>234.95897147138797</v>
      </c>
    </row>
    <row r="21" spans="1:119" x14ac:dyDescent="0.2">
      <c r="A21" s="287">
        <v>39569</v>
      </c>
      <c r="B21" s="288">
        <v>2845</v>
      </c>
      <c r="C21" s="288">
        <v>2278</v>
      </c>
      <c r="D21" s="288">
        <v>2705</v>
      </c>
      <c r="E21" s="288">
        <v>540</v>
      </c>
      <c r="F21" s="288">
        <v>3538</v>
      </c>
      <c r="G21" s="288">
        <v>3135</v>
      </c>
      <c r="H21" s="302">
        <f t="shared" si="2"/>
        <v>3011</v>
      </c>
      <c r="I21" s="302">
        <f t="shared" si="3"/>
        <v>2493.1666666666665</v>
      </c>
      <c r="J21" s="302">
        <f t="shared" si="4"/>
        <v>2933.3333333333335</v>
      </c>
      <c r="K21" s="302">
        <f t="shared" si="5"/>
        <v>481.66666666666669</v>
      </c>
      <c r="L21" s="302">
        <f t="shared" si="6"/>
        <v>3650.3333333333335</v>
      </c>
      <c r="M21" s="302">
        <f t="shared" si="7"/>
        <v>3556.6666666666665</v>
      </c>
      <c r="N21" s="303">
        <f t="shared" si="35"/>
        <v>3367.5833333333335</v>
      </c>
      <c r="O21" s="303">
        <f t="shared" si="36"/>
        <v>3044.0833333333335</v>
      </c>
      <c r="P21" s="303">
        <f t="shared" si="37"/>
        <v>3344.5</v>
      </c>
      <c r="Q21" s="303">
        <f t="shared" si="38"/>
        <v>711.66666666666663</v>
      </c>
      <c r="R21" s="303">
        <f t="shared" si="39"/>
        <v>3455.3333333333335</v>
      </c>
      <c r="S21" s="303">
        <f t="shared" si="40"/>
        <v>3533.0833333333335</v>
      </c>
      <c r="T21" s="270"/>
      <c r="U21" s="273">
        <v>12304.2</v>
      </c>
      <c r="V21" s="273">
        <v>9255</v>
      </c>
      <c r="W21" s="299">
        <v>384</v>
      </c>
      <c r="X21" s="299">
        <v>7578.1615439999996</v>
      </c>
      <c r="Y21" s="300">
        <f t="shared" ref="Y21:AB21" si="57">AVERAGE(U10:U21)</f>
        <v>11127.266666666668</v>
      </c>
      <c r="Z21" s="300">
        <f t="shared" si="57"/>
        <v>8332.3333333333339</v>
      </c>
      <c r="AA21" s="300">
        <f t="shared" si="57"/>
        <v>1269.3333333333333</v>
      </c>
      <c r="AB21" s="300">
        <f t="shared" si="57"/>
        <v>7088.395582000001</v>
      </c>
      <c r="AC21" s="300"/>
      <c r="AD21" s="301">
        <v>3.925259249762191</v>
      </c>
      <c r="AE21" s="301">
        <v>3.2852454692088173</v>
      </c>
      <c r="AF21" s="301">
        <f t="shared" ref="AF21:AG21" si="58">AVERAGE(AD10:AD21)</f>
        <v>4.0332509012402626</v>
      </c>
      <c r="AG21" s="301">
        <f t="shared" si="58"/>
        <v>3.332630823592865</v>
      </c>
      <c r="AH21" s="274"/>
      <c r="AI21" s="290">
        <v>169.8</v>
      </c>
      <c r="AJ21" s="290">
        <v>712.1</v>
      </c>
      <c r="AK21" s="290">
        <v>209.2</v>
      </c>
      <c r="AL21" s="291">
        <v>759.9</v>
      </c>
      <c r="AM21" s="291">
        <v>2825.6</v>
      </c>
      <c r="AN21" s="292">
        <v>92.219999999999985</v>
      </c>
      <c r="AO21" s="292">
        <v>64.649000000000001</v>
      </c>
      <c r="AP21" s="292">
        <f t="shared" si="8"/>
        <v>167.18333333333337</v>
      </c>
      <c r="AQ21" s="292">
        <f t="shared" si="9"/>
        <v>680.96666666666658</v>
      </c>
      <c r="AR21" s="292">
        <f t="shared" si="10"/>
        <v>198.25</v>
      </c>
      <c r="AS21" s="292">
        <f t="shared" si="11"/>
        <v>707.41666666666663</v>
      </c>
      <c r="AT21" s="292">
        <f t="shared" si="12"/>
        <v>2801.7333333333331</v>
      </c>
      <c r="AU21" s="292">
        <f t="shared" si="13"/>
        <v>81.909499999999994</v>
      </c>
      <c r="AV21" s="292">
        <f t="shared" si="14"/>
        <v>57.338666666666661</v>
      </c>
      <c r="AW21" s="301">
        <f t="shared" si="43"/>
        <v>158.29999999999998</v>
      </c>
      <c r="AX21" s="301">
        <f t="shared" si="44"/>
        <v>678.6</v>
      </c>
      <c r="AY21" s="301">
        <f t="shared" si="45"/>
        <v>201.79999999999995</v>
      </c>
      <c r="AZ21" s="301">
        <f t="shared" si="46"/>
        <v>711.80000000000007</v>
      </c>
      <c r="BA21" s="301">
        <f t="shared" si="47"/>
        <v>2776.1833333333329</v>
      </c>
      <c r="BB21" s="301">
        <f t="shared" si="48"/>
        <v>75.851000000000013</v>
      </c>
      <c r="BC21" s="301">
        <f t="shared" si="49"/>
        <v>55.8185</v>
      </c>
      <c r="BD21" s="301"/>
      <c r="BE21" s="293">
        <v>68249</v>
      </c>
      <c r="BF21" s="293">
        <v>0</v>
      </c>
      <c r="BH21" s="213">
        <v>2395</v>
      </c>
      <c r="BI21" s="294">
        <v>2871.5</v>
      </c>
      <c r="BJ21" s="294">
        <v>1180.0999999999999</v>
      </c>
      <c r="BK21" s="294">
        <v>7880</v>
      </c>
      <c r="BL21" s="294">
        <v>7759.3</v>
      </c>
      <c r="BM21" s="294">
        <v>7294.4</v>
      </c>
      <c r="BN21" s="294">
        <v>2682.8</v>
      </c>
      <c r="BO21" s="294">
        <v>499.1</v>
      </c>
      <c r="BP21" s="213"/>
      <c r="BQ21" s="213">
        <v>18054.900000000001</v>
      </c>
      <c r="BR21" s="213">
        <v>90313.5</v>
      </c>
      <c r="BS21" s="213">
        <v>18644.5</v>
      </c>
      <c r="BT21" s="213">
        <v>51204.9</v>
      </c>
      <c r="BU21" s="213">
        <v>9080.5</v>
      </c>
      <c r="BV21" s="213">
        <v>32439.200000000001</v>
      </c>
      <c r="BW21" s="213">
        <v>15894.7</v>
      </c>
      <c r="BX21" s="213">
        <v>45729.7</v>
      </c>
      <c r="BY21" s="213">
        <v>2897.5</v>
      </c>
      <c r="BZ21" s="213">
        <v>3369</v>
      </c>
      <c r="CA21" s="213"/>
      <c r="CB21" s="213">
        <f t="shared" si="17"/>
        <v>1836.4250000000002</v>
      </c>
      <c r="CC21" s="213">
        <f t="shared" si="18"/>
        <v>1231.6833333333334</v>
      </c>
      <c r="CD21" s="213">
        <f t="shared" si="19"/>
        <v>893.31666666666672</v>
      </c>
      <c r="CE21" s="213">
        <f t="shared" si="20"/>
        <v>5826.708333333333</v>
      </c>
      <c r="CF21" s="213">
        <f t="shared" si="21"/>
        <v>7118.55</v>
      </c>
      <c r="CG21" s="213">
        <f t="shared" si="22"/>
        <v>7823.5166666666655</v>
      </c>
      <c r="CH21" s="213">
        <f t="shared" si="23"/>
        <v>2639.7083333333335</v>
      </c>
      <c r="CI21" s="213">
        <f t="shared" si="24"/>
        <v>540.50000000000011</v>
      </c>
      <c r="CJ21" s="213"/>
      <c r="CK21" s="213">
        <f t="shared" si="25"/>
        <v>18555.474999999999</v>
      </c>
      <c r="CL21" s="213">
        <f t="shared" si="26"/>
        <v>67603.608333333323</v>
      </c>
      <c r="CM21" s="213">
        <f t="shared" si="27"/>
        <v>16987.250000000004</v>
      </c>
      <c r="CN21" s="213">
        <f t="shared" si="28"/>
        <v>32028.766666666666</v>
      </c>
      <c r="CO21" s="213">
        <f t="shared" si="29"/>
        <v>9722.3833333333332</v>
      </c>
      <c r="CP21" s="213">
        <f t="shared" si="30"/>
        <v>32626.616666666669</v>
      </c>
      <c r="CQ21" s="213">
        <f t="shared" si="31"/>
        <v>12850.141666666668</v>
      </c>
      <c r="CR21" s="213">
        <f t="shared" si="32"/>
        <v>48205.983333333337</v>
      </c>
      <c r="CS21" s="213">
        <f t="shared" si="33"/>
        <v>1912.25</v>
      </c>
      <c r="CT21" s="213">
        <f t="shared" si="34"/>
        <v>3227.4833333333336</v>
      </c>
      <c r="CV21" s="296">
        <v>498530996.0845167</v>
      </c>
      <c r="CW21" s="296">
        <v>1052625.7666666666</v>
      </c>
      <c r="CX21" s="268">
        <v>6.9</v>
      </c>
      <c r="CY21" s="268">
        <v>48.8</v>
      </c>
      <c r="DA21" s="297">
        <v>922.96028000000001</v>
      </c>
      <c r="DB21" s="297">
        <v>1261.0362600000001</v>
      </c>
      <c r="DC21" s="297">
        <v>970.52230000000009</v>
      </c>
      <c r="DD21" s="297">
        <v>776.41784000000007</v>
      </c>
      <c r="DE21" s="297">
        <v>921.67482000000007</v>
      </c>
      <c r="DF21" s="297">
        <v>965.38046000000008</v>
      </c>
      <c r="DG21" s="297">
        <v>649.80002999999999</v>
      </c>
      <c r="DH21" s="297">
        <v>667.79647</v>
      </c>
      <c r="DI21" s="297">
        <v>1144.7021300000001</v>
      </c>
      <c r="DJ21" s="297">
        <v>2389.6701400000002</v>
      </c>
      <c r="DN21" s="298">
        <v>255.61099999999999</v>
      </c>
      <c r="DO21" s="298">
        <f t="shared" si="50"/>
        <v>237.30531824558156</v>
      </c>
    </row>
    <row r="22" spans="1:119" x14ac:dyDescent="0.2">
      <c r="A22" s="287">
        <v>39600</v>
      </c>
      <c r="B22" s="288">
        <v>2874</v>
      </c>
      <c r="C22" s="288">
        <v>2444</v>
      </c>
      <c r="D22" s="288">
        <v>2774</v>
      </c>
      <c r="E22" s="288">
        <v>560</v>
      </c>
      <c r="F22" s="288">
        <v>3494</v>
      </c>
      <c r="G22" s="288">
        <v>3168</v>
      </c>
      <c r="H22" s="302">
        <f t="shared" si="2"/>
        <v>2942.6666666666665</v>
      </c>
      <c r="I22" s="302">
        <f t="shared" si="3"/>
        <v>2418.5</v>
      </c>
      <c r="J22" s="302">
        <f t="shared" si="4"/>
        <v>2824</v>
      </c>
      <c r="K22" s="302">
        <f t="shared" si="5"/>
        <v>480</v>
      </c>
      <c r="L22" s="302">
        <f t="shared" si="6"/>
        <v>3597</v>
      </c>
      <c r="M22" s="302">
        <f t="shared" si="7"/>
        <v>3421</v>
      </c>
      <c r="N22" s="303">
        <f t="shared" si="35"/>
        <v>3316.8333333333335</v>
      </c>
      <c r="O22" s="303">
        <f t="shared" si="36"/>
        <v>2952.9166666666665</v>
      </c>
      <c r="P22" s="303">
        <f t="shared" si="37"/>
        <v>3324.4166666666665</v>
      </c>
      <c r="Q22" s="303">
        <f t="shared" si="38"/>
        <v>660</v>
      </c>
      <c r="R22" s="303">
        <f t="shared" si="39"/>
        <v>3511.5</v>
      </c>
      <c r="S22" s="303">
        <f t="shared" si="40"/>
        <v>3556.8333333333335</v>
      </c>
      <c r="T22" s="270"/>
      <c r="U22" s="273">
        <v>11403.3</v>
      </c>
      <c r="V22" s="273">
        <v>8520</v>
      </c>
      <c r="W22" s="299">
        <v>100</v>
      </c>
      <c r="X22" s="299">
        <v>7231.1636639999997</v>
      </c>
      <c r="Y22" s="300">
        <f t="shared" ref="Y22:AB22" si="59">AVERAGE(U11:U22)</f>
        <v>11129.008333333333</v>
      </c>
      <c r="Z22" s="300">
        <f t="shared" si="59"/>
        <v>8335.0833333333339</v>
      </c>
      <c r="AA22" s="300">
        <f t="shared" si="59"/>
        <v>1269.5</v>
      </c>
      <c r="AB22" s="300">
        <f t="shared" si="59"/>
        <v>7105.8966733333336</v>
      </c>
      <c r="AC22" s="300"/>
      <c r="AD22" s="301">
        <v>3.8799545726507185</v>
      </c>
      <c r="AE22" s="301">
        <v>3.2531995963600968</v>
      </c>
      <c r="AF22" s="301">
        <f t="shared" ref="AF22:AG22" si="60">AVERAGE(AD11:AD22)</f>
        <v>4.0329903045977415</v>
      </c>
      <c r="AG22" s="301">
        <f t="shared" si="60"/>
        <v>3.332550339417081</v>
      </c>
      <c r="AH22" s="274"/>
      <c r="AI22" s="290">
        <v>145.5</v>
      </c>
      <c r="AJ22" s="290">
        <v>677</v>
      </c>
      <c r="AK22" s="290">
        <v>204.7</v>
      </c>
      <c r="AL22" s="291">
        <v>707.1</v>
      </c>
      <c r="AM22" s="291">
        <v>2680</v>
      </c>
      <c r="AN22" s="292">
        <v>75.11</v>
      </c>
      <c r="AO22" s="292">
        <v>50.201000000000001</v>
      </c>
      <c r="AP22" s="292">
        <f t="shared" si="8"/>
        <v>164.58333333333334</v>
      </c>
      <c r="AQ22" s="292">
        <f t="shared" si="9"/>
        <v>688.35</v>
      </c>
      <c r="AR22" s="292">
        <f t="shared" si="10"/>
        <v>197.85000000000002</v>
      </c>
      <c r="AS22" s="292">
        <f t="shared" si="11"/>
        <v>730.98333333333323</v>
      </c>
      <c r="AT22" s="292">
        <f t="shared" si="12"/>
        <v>2782.2166666666672</v>
      </c>
      <c r="AU22" s="292">
        <f t="shared" si="13"/>
        <v>80.888000000000005</v>
      </c>
      <c r="AV22" s="292">
        <f t="shared" si="14"/>
        <v>54.671333333333337</v>
      </c>
      <c r="AW22" s="301">
        <f t="shared" si="43"/>
        <v>157.19166666666669</v>
      </c>
      <c r="AX22" s="301">
        <f t="shared" si="44"/>
        <v>678.79166666666663</v>
      </c>
      <c r="AY22" s="301">
        <f t="shared" si="45"/>
        <v>201.21666666666661</v>
      </c>
      <c r="AZ22" s="301">
        <f t="shared" si="46"/>
        <v>709.52500000000009</v>
      </c>
      <c r="BA22" s="301">
        <f t="shared" si="47"/>
        <v>2774.1833333333329</v>
      </c>
      <c r="BB22" s="301">
        <f t="shared" si="48"/>
        <v>74.413583333333335</v>
      </c>
      <c r="BC22" s="301">
        <f t="shared" si="49"/>
        <v>55.190250000000013</v>
      </c>
      <c r="BD22" s="301"/>
      <c r="BE22" s="293">
        <v>93467.833333333328</v>
      </c>
      <c r="BF22" s="293">
        <v>0</v>
      </c>
      <c r="BH22" s="213">
        <v>1844.1</v>
      </c>
      <c r="BI22" s="294">
        <v>1776.3</v>
      </c>
      <c r="BJ22" s="294">
        <v>906.5</v>
      </c>
      <c r="BK22" s="294">
        <v>7173.4</v>
      </c>
      <c r="BL22" s="294">
        <v>6406.8</v>
      </c>
      <c r="BM22" s="294">
        <v>6956.7</v>
      </c>
      <c r="BN22" s="294">
        <v>3723.4</v>
      </c>
      <c r="BO22" s="294">
        <v>529</v>
      </c>
      <c r="BP22" s="213"/>
      <c r="BQ22" s="213">
        <v>19833</v>
      </c>
      <c r="BR22" s="213">
        <v>90549.2</v>
      </c>
      <c r="BS22" s="213">
        <v>20353.5</v>
      </c>
      <c r="BT22" s="213">
        <v>53629.4</v>
      </c>
      <c r="BU22" s="213">
        <v>8376.1</v>
      </c>
      <c r="BV22" s="213">
        <v>31484.2</v>
      </c>
      <c r="BW22" s="213">
        <v>16077.8</v>
      </c>
      <c r="BX22" s="213">
        <v>47097.599999999999</v>
      </c>
      <c r="BY22" s="213">
        <v>2823.3</v>
      </c>
      <c r="BZ22" s="213">
        <v>3764.7</v>
      </c>
      <c r="CA22" s="213"/>
      <c r="CB22" s="213">
        <f t="shared" si="17"/>
        <v>1869.1916666666668</v>
      </c>
      <c r="CC22" s="213">
        <f t="shared" si="18"/>
        <v>1260.3916666666667</v>
      </c>
      <c r="CD22" s="213">
        <f t="shared" si="19"/>
        <v>882.625</v>
      </c>
      <c r="CE22" s="213">
        <f t="shared" si="20"/>
        <v>5935.4416666666666</v>
      </c>
      <c r="CF22" s="213">
        <f t="shared" si="21"/>
        <v>7304.6250000000009</v>
      </c>
      <c r="CG22" s="213">
        <f t="shared" si="22"/>
        <v>7480.7416666666659</v>
      </c>
      <c r="CH22" s="213">
        <f t="shared" si="23"/>
        <v>2658.8583333333331</v>
      </c>
      <c r="CI22" s="213">
        <f t="shared" si="24"/>
        <v>515.63333333333333</v>
      </c>
      <c r="CJ22" s="213"/>
      <c r="CK22" s="213">
        <f t="shared" si="25"/>
        <v>18738.524999999998</v>
      </c>
      <c r="CL22" s="213">
        <f t="shared" si="26"/>
        <v>68812.333333333328</v>
      </c>
      <c r="CM22" s="213">
        <f t="shared" si="27"/>
        <v>16347.450000000003</v>
      </c>
      <c r="CN22" s="213">
        <f t="shared" si="28"/>
        <v>33888.475000000006</v>
      </c>
      <c r="CO22" s="213">
        <f t="shared" si="29"/>
        <v>9476.6416666666682</v>
      </c>
      <c r="CP22" s="213">
        <f t="shared" si="30"/>
        <v>32093.883333333331</v>
      </c>
      <c r="CQ22" s="213">
        <f t="shared" si="31"/>
        <v>11297.366666666663</v>
      </c>
      <c r="CR22" s="213">
        <f t="shared" si="32"/>
        <v>47246.591666666667</v>
      </c>
      <c r="CS22" s="213">
        <f t="shared" si="33"/>
        <v>1983.1083333333333</v>
      </c>
      <c r="CT22" s="213">
        <f t="shared" si="34"/>
        <v>3256.2666666666664</v>
      </c>
      <c r="CV22" s="296">
        <v>498699963.96494073</v>
      </c>
      <c r="CW22" s="296">
        <v>1052625.7666666666</v>
      </c>
      <c r="CX22" s="268">
        <v>7</v>
      </c>
      <c r="CY22" s="268">
        <v>49.8</v>
      </c>
      <c r="DA22" s="297">
        <v>987.19973000000005</v>
      </c>
      <c r="DB22" s="297">
        <v>1313.48305</v>
      </c>
      <c r="DC22" s="297">
        <v>1012.89133</v>
      </c>
      <c r="DD22" s="297">
        <v>779.09777000000008</v>
      </c>
      <c r="DE22" s="297">
        <v>897.27913000000001</v>
      </c>
      <c r="DF22" s="297">
        <v>996.19179000000008</v>
      </c>
      <c r="DG22" s="297">
        <v>722.57625000000007</v>
      </c>
      <c r="DH22" s="297">
        <v>718.08022000000005</v>
      </c>
      <c r="DI22" s="297">
        <v>1161.2603200000001</v>
      </c>
      <c r="DJ22" s="297">
        <v>2374.5461300000002</v>
      </c>
      <c r="DN22" s="298">
        <v>263.54443333333336</v>
      </c>
      <c r="DO22" s="298">
        <f t="shared" si="50"/>
        <v>240.43148769002599</v>
      </c>
    </row>
    <row r="23" spans="1:119" x14ac:dyDescent="0.2">
      <c r="A23" s="287">
        <v>39630</v>
      </c>
      <c r="B23" s="288">
        <v>2905</v>
      </c>
      <c r="C23" s="288">
        <v>2493</v>
      </c>
      <c r="D23" s="288">
        <v>2900</v>
      </c>
      <c r="E23" s="288">
        <v>410</v>
      </c>
      <c r="F23" s="288">
        <v>3490</v>
      </c>
      <c r="G23" s="288">
        <v>3590</v>
      </c>
      <c r="H23" s="302">
        <f t="shared" si="2"/>
        <v>2923</v>
      </c>
      <c r="I23" s="302">
        <f t="shared" si="3"/>
        <v>2407.3333333333335</v>
      </c>
      <c r="J23" s="302">
        <f t="shared" si="4"/>
        <v>2816.5</v>
      </c>
      <c r="K23" s="302">
        <f t="shared" si="5"/>
        <v>456.66666666666669</v>
      </c>
      <c r="L23" s="302">
        <f t="shared" si="6"/>
        <v>3559.8333333333335</v>
      </c>
      <c r="M23" s="302">
        <f t="shared" si="7"/>
        <v>3388.8333333333335</v>
      </c>
      <c r="N23" s="303">
        <f t="shared" si="35"/>
        <v>3259.4166666666665</v>
      </c>
      <c r="O23" s="303">
        <f t="shared" si="36"/>
        <v>2850.6666666666665</v>
      </c>
      <c r="P23" s="303">
        <f t="shared" si="37"/>
        <v>3280.5833333333335</v>
      </c>
      <c r="Q23" s="303">
        <f t="shared" si="38"/>
        <v>597.5</v>
      </c>
      <c r="R23" s="303">
        <f t="shared" si="39"/>
        <v>3557.1666666666665</v>
      </c>
      <c r="S23" s="303">
        <f t="shared" si="40"/>
        <v>3605.5</v>
      </c>
      <c r="T23" s="270"/>
      <c r="U23" s="273">
        <v>11503.400000000001</v>
      </c>
      <c r="V23" s="273">
        <v>8585</v>
      </c>
      <c r="W23" s="299">
        <v>155</v>
      </c>
      <c r="X23" s="299">
        <v>7222.0918240000001</v>
      </c>
      <c r="Y23" s="300">
        <f t="shared" ref="Y23:AB23" si="61">AVERAGE(U12:U23)</f>
        <v>11149.275</v>
      </c>
      <c r="Z23" s="300">
        <f t="shared" si="61"/>
        <v>8354</v>
      </c>
      <c r="AA23" s="300">
        <f t="shared" si="61"/>
        <v>1270.75</v>
      </c>
      <c r="AB23" s="300">
        <f t="shared" si="61"/>
        <v>7134.1327753333344</v>
      </c>
      <c r="AC23" s="300"/>
      <c r="AD23" s="301">
        <v>3.8785878466933519</v>
      </c>
      <c r="AE23" s="301">
        <v>3.2429840954978566</v>
      </c>
      <c r="AF23" s="301">
        <f t="shared" ref="AF23:AG23" si="62">AVERAGE(AD12:AD23)</f>
        <v>4.0319977605385295</v>
      </c>
      <c r="AG23" s="301">
        <f t="shared" si="62"/>
        <v>3.332209821905129</v>
      </c>
      <c r="AH23" s="274"/>
      <c r="AI23" s="290">
        <v>152.69999999999999</v>
      </c>
      <c r="AJ23" s="290">
        <v>711.1</v>
      </c>
      <c r="AK23" s="290">
        <v>202.9</v>
      </c>
      <c r="AL23" s="291">
        <v>745.8</v>
      </c>
      <c r="AM23" s="291">
        <v>2719.1</v>
      </c>
      <c r="AN23" s="292">
        <v>74.012</v>
      </c>
      <c r="AO23" s="292">
        <v>46.492000000000004</v>
      </c>
      <c r="AP23" s="292">
        <f t="shared" si="8"/>
        <v>161.53333333333333</v>
      </c>
      <c r="AQ23" s="292">
        <f t="shared" si="9"/>
        <v>693.5</v>
      </c>
      <c r="AR23" s="292">
        <f t="shared" si="10"/>
        <v>200.61666666666667</v>
      </c>
      <c r="AS23" s="292">
        <f t="shared" si="11"/>
        <v>731.98333333333323</v>
      </c>
      <c r="AT23" s="292">
        <f t="shared" si="12"/>
        <v>2759.4500000000003</v>
      </c>
      <c r="AU23" s="292">
        <f t="shared" si="13"/>
        <v>80.71050000000001</v>
      </c>
      <c r="AV23" s="292">
        <f t="shared" si="14"/>
        <v>54.142000000000003</v>
      </c>
      <c r="AW23" s="301">
        <f t="shared" si="43"/>
        <v>156.94166666666666</v>
      </c>
      <c r="AX23" s="301">
        <f t="shared" si="44"/>
        <v>681.51666666666677</v>
      </c>
      <c r="AY23" s="301">
        <f t="shared" si="45"/>
        <v>201.2833333333333</v>
      </c>
      <c r="AZ23" s="301">
        <f t="shared" si="46"/>
        <v>711.16666666666663</v>
      </c>
      <c r="BA23" s="301">
        <f t="shared" si="47"/>
        <v>2772.9249999999997</v>
      </c>
      <c r="BB23" s="301">
        <f t="shared" si="48"/>
        <v>73.359166666666681</v>
      </c>
      <c r="BC23" s="301">
        <f t="shared" si="49"/>
        <v>54.606416666666668</v>
      </c>
      <c r="BD23" s="301"/>
      <c r="BE23" s="293">
        <v>118686.66666666666</v>
      </c>
      <c r="BF23" s="293">
        <v>0</v>
      </c>
      <c r="BH23" s="213">
        <v>2777.7</v>
      </c>
      <c r="BI23" s="294">
        <v>1755.2</v>
      </c>
      <c r="BJ23" s="294">
        <v>1153.2</v>
      </c>
      <c r="BK23" s="294">
        <v>8294.2000000000007</v>
      </c>
      <c r="BL23" s="294">
        <v>5563.8</v>
      </c>
      <c r="BM23" s="294">
        <v>5945</v>
      </c>
      <c r="BN23" s="294">
        <v>3570.9</v>
      </c>
      <c r="BO23" s="294">
        <v>625.79999999999995</v>
      </c>
      <c r="BP23" s="213"/>
      <c r="BQ23" s="213">
        <v>19531.2</v>
      </c>
      <c r="BR23" s="213">
        <v>79938.7</v>
      </c>
      <c r="BS23" s="213">
        <v>16587.3</v>
      </c>
      <c r="BT23" s="213">
        <v>45274.5</v>
      </c>
      <c r="BU23" s="213">
        <v>8272.5</v>
      </c>
      <c r="BV23" s="213">
        <v>36731.699999999997</v>
      </c>
      <c r="BW23" s="213">
        <v>13928.4</v>
      </c>
      <c r="BX23" s="213">
        <v>50142.400000000001</v>
      </c>
      <c r="BY23" s="213">
        <v>2749.6</v>
      </c>
      <c r="BZ23" s="213">
        <v>3635.1</v>
      </c>
      <c r="CA23" s="213"/>
      <c r="CB23" s="213">
        <f t="shared" si="17"/>
        <v>1973.875</v>
      </c>
      <c r="CC23" s="213">
        <f t="shared" si="18"/>
        <v>1330.2666666666667</v>
      </c>
      <c r="CD23" s="213">
        <f t="shared" si="19"/>
        <v>914.36666666666679</v>
      </c>
      <c r="CE23" s="213">
        <f t="shared" si="20"/>
        <v>6200.8416666666662</v>
      </c>
      <c r="CF23" s="213">
        <f t="shared" si="21"/>
        <v>7412.0333333333338</v>
      </c>
      <c r="CG23" s="213">
        <f t="shared" si="22"/>
        <v>7519.95</v>
      </c>
      <c r="CH23" s="213">
        <f t="shared" si="23"/>
        <v>2648.1166666666668</v>
      </c>
      <c r="CI23" s="213">
        <f t="shared" si="24"/>
        <v>529.32500000000005</v>
      </c>
      <c r="CJ23" s="213"/>
      <c r="CK23" s="213">
        <f t="shared" si="25"/>
        <v>18894.166666666668</v>
      </c>
      <c r="CL23" s="213">
        <f t="shared" si="26"/>
        <v>68813.583333333328</v>
      </c>
      <c r="CM23" s="213">
        <f t="shared" si="27"/>
        <v>15143.33333333333</v>
      </c>
      <c r="CN23" s="213">
        <f t="shared" si="28"/>
        <v>35096.166666666672</v>
      </c>
      <c r="CO23" s="213">
        <f t="shared" si="29"/>
        <v>9332.1166666666668</v>
      </c>
      <c r="CP23" s="213">
        <f t="shared" si="30"/>
        <v>32148.883333333335</v>
      </c>
      <c r="CQ23" s="213">
        <f t="shared" si="31"/>
        <v>11450.574999999999</v>
      </c>
      <c r="CR23" s="213">
        <f t="shared" si="32"/>
        <v>47533.183333333327</v>
      </c>
      <c r="CS23" s="213">
        <f t="shared" si="33"/>
        <v>2062.083333333333</v>
      </c>
      <c r="CT23" s="213">
        <f t="shared" si="34"/>
        <v>3275.8999999999996</v>
      </c>
      <c r="CV23" s="296">
        <v>498868989.11390942</v>
      </c>
      <c r="CW23" s="296">
        <v>1050970.8666666667</v>
      </c>
      <c r="CX23" s="268">
        <v>7</v>
      </c>
      <c r="CY23" s="268">
        <v>50</v>
      </c>
      <c r="DA23" s="297">
        <v>957.56603000000007</v>
      </c>
      <c r="DB23" s="297">
        <v>1072.27116</v>
      </c>
      <c r="DC23" s="297">
        <v>975.94420000000002</v>
      </c>
      <c r="DD23" s="297">
        <v>714.84744000000001</v>
      </c>
      <c r="DE23" s="297">
        <v>806.10455999999999</v>
      </c>
      <c r="DF23" s="297">
        <v>910.03628000000003</v>
      </c>
      <c r="DG23" s="297">
        <v>737.66172000000006</v>
      </c>
      <c r="DH23" s="297">
        <v>720.55101000000002</v>
      </c>
      <c r="DI23" s="297">
        <v>1150.2199499999999</v>
      </c>
      <c r="DJ23" s="297">
        <v>2347.33592</v>
      </c>
      <c r="DN23" s="298">
        <v>259.26796774193548</v>
      </c>
      <c r="DO23" s="298">
        <f t="shared" si="50"/>
        <v>242.97835059325178</v>
      </c>
    </row>
    <row r="24" spans="1:119" x14ac:dyDescent="0.2">
      <c r="A24" s="287">
        <v>39661</v>
      </c>
      <c r="B24" s="288">
        <v>2778</v>
      </c>
      <c r="C24" s="288">
        <v>2328</v>
      </c>
      <c r="D24" s="288">
        <v>2808</v>
      </c>
      <c r="E24" s="288">
        <v>390</v>
      </c>
      <c r="F24" s="288">
        <v>3448</v>
      </c>
      <c r="G24" s="288">
        <v>3424</v>
      </c>
      <c r="H24" s="302">
        <f t="shared" si="2"/>
        <v>2883.8333333333335</v>
      </c>
      <c r="I24" s="302">
        <f t="shared" si="3"/>
        <v>2376.1666666666665</v>
      </c>
      <c r="J24" s="302">
        <f t="shared" si="4"/>
        <v>2794</v>
      </c>
      <c r="K24" s="302">
        <f t="shared" si="5"/>
        <v>446.66666666666669</v>
      </c>
      <c r="L24" s="302">
        <f t="shared" si="6"/>
        <v>3519</v>
      </c>
      <c r="M24" s="302">
        <f t="shared" si="7"/>
        <v>3344.5</v>
      </c>
      <c r="N24" s="303">
        <f t="shared" si="35"/>
        <v>3169</v>
      </c>
      <c r="O24" s="303">
        <f t="shared" si="36"/>
        <v>2727.5833333333335</v>
      </c>
      <c r="P24" s="303">
        <f t="shared" si="37"/>
        <v>3191.25</v>
      </c>
      <c r="Q24" s="303">
        <f t="shared" si="38"/>
        <v>542.5</v>
      </c>
      <c r="R24" s="303">
        <f t="shared" si="39"/>
        <v>3591.3333333333335</v>
      </c>
      <c r="S24" s="303">
        <f t="shared" si="40"/>
        <v>3610.8333333333335</v>
      </c>
      <c r="T24" s="270"/>
      <c r="U24" s="273">
        <v>11072.199999999999</v>
      </c>
      <c r="V24" s="273">
        <v>8235</v>
      </c>
      <c r="W24" s="299">
        <v>926</v>
      </c>
      <c r="X24" s="299">
        <v>7144.9811840000002</v>
      </c>
      <c r="Y24" s="300">
        <f t="shared" ref="Y24:AB24" si="63">AVERAGE(U13:U24)</f>
        <v>11158.825000000003</v>
      </c>
      <c r="Z24" s="300">
        <f t="shared" si="63"/>
        <v>8363.4166666666661</v>
      </c>
      <c r="AA24" s="300">
        <f t="shared" si="63"/>
        <v>1271.6666666666667</v>
      </c>
      <c r="AB24" s="300">
        <f t="shared" si="63"/>
        <v>7142.7132240000019</v>
      </c>
      <c r="AC24" s="300"/>
      <c r="AD24" s="301">
        <v>3.9159789243115894</v>
      </c>
      <c r="AE24" s="301">
        <v>3.2699564405094979</v>
      </c>
      <c r="AF24" s="301">
        <f t="shared" ref="AF24:AG24" si="64">AVERAGE(AD13:AD24)</f>
        <v>4.0322264482434926</v>
      </c>
      <c r="AG24" s="301">
        <f t="shared" si="64"/>
        <v>3.3315990639323534</v>
      </c>
      <c r="AH24" s="274"/>
      <c r="AI24" s="290">
        <v>140.1</v>
      </c>
      <c r="AJ24" s="290">
        <v>676.6</v>
      </c>
      <c r="AK24" s="290">
        <v>199</v>
      </c>
      <c r="AL24" s="291">
        <v>704.1</v>
      </c>
      <c r="AM24" s="291">
        <v>2627.3</v>
      </c>
      <c r="AN24" s="292">
        <v>66.970000000000013</v>
      </c>
      <c r="AO24" s="292">
        <v>41.832999999999998</v>
      </c>
      <c r="AP24" s="292">
        <f t="shared" si="8"/>
        <v>158.01666666666668</v>
      </c>
      <c r="AQ24" s="292">
        <f t="shared" si="9"/>
        <v>696.91666666666663</v>
      </c>
      <c r="AR24" s="292">
        <f t="shared" si="10"/>
        <v>203.56666666666669</v>
      </c>
      <c r="AS24" s="292">
        <f t="shared" si="11"/>
        <v>732.08333333333337</v>
      </c>
      <c r="AT24" s="292">
        <f t="shared" si="12"/>
        <v>2742.8333333333335</v>
      </c>
      <c r="AU24" s="292">
        <f t="shared" si="13"/>
        <v>79.221333333333334</v>
      </c>
      <c r="AV24" s="292">
        <f t="shared" si="14"/>
        <v>53.041999999999994</v>
      </c>
      <c r="AW24" s="301">
        <f t="shared" si="43"/>
        <v>156.41666666666666</v>
      </c>
      <c r="AX24" s="301">
        <f t="shared" si="44"/>
        <v>679.98333333333346</v>
      </c>
      <c r="AY24" s="301">
        <f t="shared" si="45"/>
        <v>200.38333333333333</v>
      </c>
      <c r="AZ24" s="301">
        <f t="shared" si="46"/>
        <v>708.82500000000016</v>
      </c>
      <c r="BA24" s="301">
        <f t="shared" si="47"/>
        <v>2760.7333333333331</v>
      </c>
      <c r="BB24" s="301">
        <f t="shared" si="48"/>
        <v>72.965750000000014</v>
      </c>
      <c r="BC24" s="301">
        <f t="shared" si="49"/>
        <v>53.662499999999994</v>
      </c>
      <c r="BD24" s="301"/>
      <c r="BE24" s="293">
        <v>143905.5</v>
      </c>
      <c r="BF24" s="293">
        <v>0</v>
      </c>
      <c r="BH24" s="213">
        <v>3025.5</v>
      </c>
      <c r="BI24" s="294">
        <v>1022.5</v>
      </c>
      <c r="BJ24" s="294">
        <v>596.9</v>
      </c>
      <c r="BK24" s="294">
        <v>6336.9</v>
      </c>
      <c r="BL24" s="294">
        <v>3338.8</v>
      </c>
      <c r="BM24" s="294">
        <v>4928.1000000000004</v>
      </c>
      <c r="BN24" s="294">
        <v>2757.7</v>
      </c>
      <c r="BO24" s="294">
        <v>565.29999999999995</v>
      </c>
      <c r="BP24" s="213"/>
      <c r="BQ24" s="213">
        <v>21742.3</v>
      </c>
      <c r="BR24" s="213">
        <v>70284.800000000003</v>
      </c>
      <c r="BS24" s="213">
        <v>11786.3</v>
      </c>
      <c r="BT24" s="213">
        <v>39125.800000000003</v>
      </c>
      <c r="BU24" s="213">
        <v>8968.4</v>
      </c>
      <c r="BV24" s="213">
        <v>29517.9</v>
      </c>
      <c r="BW24" s="213">
        <v>9181.7000000000007</v>
      </c>
      <c r="BX24" s="213">
        <v>44041.8</v>
      </c>
      <c r="BY24" s="213">
        <v>3004.1</v>
      </c>
      <c r="BZ24" s="213">
        <v>4351.3</v>
      </c>
      <c r="CA24" s="213"/>
      <c r="CB24" s="213">
        <f t="shared" si="17"/>
        <v>2072.25</v>
      </c>
      <c r="CC24" s="213">
        <f t="shared" si="18"/>
        <v>1372.1000000000001</v>
      </c>
      <c r="CD24" s="213">
        <f t="shared" si="19"/>
        <v>897.08333333333337</v>
      </c>
      <c r="CE24" s="213">
        <f t="shared" si="20"/>
        <v>6328.625</v>
      </c>
      <c r="CF24" s="213">
        <f t="shared" si="21"/>
        <v>7386.9500000000007</v>
      </c>
      <c r="CG24" s="213">
        <f t="shared" si="22"/>
        <v>7286.7333333333336</v>
      </c>
      <c r="CH24" s="213">
        <f t="shared" si="23"/>
        <v>2648.8666666666668</v>
      </c>
      <c r="CI24" s="213">
        <f t="shared" si="24"/>
        <v>538.49166666666667</v>
      </c>
      <c r="CJ24" s="213"/>
      <c r="CK24" s="213">
        <f t="shared" si="25"/>
        <v>19061.533333333333</v>
      </c>
      <c r="CL24" s="213">
        <f t="shared" si="26"/>
        <v>68415.824999999997</v>
      </c>
      <c r="CM24" s="213">
        <f t="shared" si="27"/>
        <v>14364.491666666663</v>
      </c>
      <c r="CN24" s="213">
        <f t="shared" si="28"/>
        <v>35725.258333333339</v>
      </c>
      <c r="CO24" s="213">
        <f t="shared" si="29"/>
        <v>9130.9416666666675</v>
      </c>
      <c r="CP24" s="213">
        <f t="shared" si="30"/>
        <v>31837.516666666674</v>
      </c>
      <c r="CQ24" s="213">
        <f t="shared" si="31"/>
        <v>11340.241666666667</v>
      </c>
      <c r="CR24" s="213">
        <f t="shared" si="32"/>
        <v>46851.225000000006</v>
      </c>
      <c r="CS24" s="213">
        <f t="shared" si="33"/>
        <v>2152.5249999999996</v>
      </c>
      <c r="CT24" s="213">
        <f t="shared" si="34"/>
        <v>3375.3833333333337</v>
      </c>
      <c r="CV24" s="296">
        <v>499038071.55083287</v>
      </c>
      <c r="CW24" s="296">
        <v>1050970.8666666667</v>
      </c>
      <c r="CX24" s="268">
        <v>7.1</v>
      </c>
      <c r="CY24" s="268">
        <v>49.2</v>
      </c>
      <c r="DA24" s="297">
        <v>882.10450000000003</v>
      </c>
      <c r="DB24" s="297">
        <v>880.10275000000001</v>
      </c>
      <c r="DC24" s="297">
        <v>904.12374999999997</v>
      </c>
      <c r="DD24" s="297">
        <v>590.51625000000001</v>
      </c>
      <c r="DE24" s="297">
        <v>715.29200000000003</v>
      </c>
      <c r="DF24" s="297">
        <v>796.02925000000005</v>
      </c>
      <c r="DG24" s="297">
        <v>645.89800000000002</v>
      </c>
      <c r="DH24" s="297">
        <v>640.56000000000006</v>
      </c>
      <c r="DI24" s="297">
        <v>1184.3687500000001</v>
      </c>
      <c r="DJ24" s="297">
        <v>2337.3767499999999</v>
      </c>
      <c r="DN24" s="298">
        <v>260.28090322580647</v>
      </c>
      <c r="DO24" s="298">
        <f t="shared" si="50"/>
        <v>244.93924844271416</v>
      </c>
    </row>
    <row r="25" spans="1:119" x14ac:dyDescent="0.2">
      <c r="A25" s="287">
        <v>39692</v>
      </c>
      <c r="B25" s="288">
        <v>2515</v>
      </c>
      <c r="C25" s="288">
        <v>2138</v>
      </c>
      <c r="D25" s="288">
        <v>2653</v>
      </c>
      <c r="E25" s="288">
        <v>380</v>
      </c>
      <c r="F25" s="288">
        <v>3428</v>
      </c>
      <c r="G25" s="288">
        <v>3150</v>
      </c>
      <c r="H25" s="302">
        <f t="shared" si="2"/>
        <v>2802</v>
      </c>
      <c r="I25" s="302">
        <f t="shared" si="3"/>
        <v>2331.5</v>
      </c>
      <c r="J25" s="302">
        <f t="shared" si="4"/>
        <v>2762.1666666666665</v>
      </c>
      <c r="K25" s="302">
        <f t="shared" si="5"/>
        <v>450</v>
      </c>
      <c r="L25" s="302">
        <f t="shared" si="6"/>
        <v>3486.3333333333335</v>
      </c>
      <c r="M25" s="302">
        <f t="shared" si="7"/>
        <v>3286.1666666666665</v>
      </c>
      <c r="N25" s="303">
        <f t="shared" si="35"/>
        <v>3054.25</v>
      </c>
      <c r="O25" s="303">
        <f t="shared" si="36"/>
        <v>2592.9166666666665</v>
      </c>
      <c r="P25" s="303">
        <f t="shared" si="37"/>
        <v>3072.3333333333335</v>
      </c>
      <c r="Q25" s="303">
        <f t="shared" si="38"/>
        <v>500.83333333333331</v>
      </c>
      <c r="R25" s="303">
        <f t="shared" si="39"/>
        <v>3603.5</v>
      </c>
      <c r="S25" s="303">
        <f t="shared" si="40"/>
        <v>3555.6666666666665</v>
      </c>
      <c r="T25" s="270"/>
      <c r="U25" s="273">
        <v>10537.599999999999</v>
      </c>
      <c r="V25" s="273">
        <v>7852</v>
      </c>
      <c r="W25" s="299">
        <v>1971</v>
      </c>
      <c r="X25" s="299">
        <v>6861.0325919999996</v>
      </c>
      <c r="Y25" s="300">
        <f t="shared" ref="Y25:AB25" si="65">AVERAGE(U14:U25)</f>
        <v>11167.025</v>
      </c>
      <c r="Z25" s="300">
        <f t="shared" si="65"/>
        <v>8372</v>
      </c>
      <c r="AA25" s="300">
        <f t="shared" si="65"/>
        <v>1277.4166666666667</v>
      </c>
      <c r="AB25" s="300">
        <f t="shared" si="65"/>
        <v>7152.352054</v>
      </c>
      <c r="AC25" s="300"/>
      <c r="AD25" s="301">
        <v>4.016467678623223</v>
      </c>
      <c r="AE25" s="301">
        <v>3.3493196654742339</v>
      </c>
      <c r="AF25" s="301">
        <f t="shared" ref="AF25:AG25" si="66">AVERAGE(AD14:AD25)</f>
        <v>4.0349537463814533</v>
      </c>
      <c r="AG25" s="301">
        <f t="shared" si="66"/>
        <v>3.3307004414329882</v>
      </c>
      <c r="AH25" s="274"/>
      <c r="AI25" s="290">
        <v>142.30000000000001</v>
      </c>
      <c r="AJ25" s="290">
        <v>677.5</v>
      </c>
      <c r="AK25" s="290">
        <v>199.7</v>
      </c>
      <c r="AL25" s="291">
        <v>722.9</v>
      </c>
      <c r="AM25" s="291">
        <v>2684.9</v>
      </c>
      <c r="AN25" s="292">
        <v>56.515000000000001</v>
      </c>
      <c r="AO25" s="292">
        <v>36.786000000000001</v>
      </c>
      <c r="AP25" s="292">
        <f t="shared" si="8"/>
        <v>154.08333333333334</v>
      </c>
      <c r="AQ25" s="292">
        <f t="shared" si="9"/>
        <v>692.29999999999984</v>
      </c>
      <c r="AR25" s="292">
        <f t="shared" si="10"/>
        <v>203</v>
      </c>
      <c r="AS25" s="292">
        <f t="shared" si="11"/>
        <v>731.43333333333328</v>
      </c>
      <c r="AT25" s="292">
        <f t="shared" si="12"/>
        <v>2720.7666666666669</v>
      </c>
      <c r="AU25" s="292">
        <f t="shared" si="13"/>
        <v>75.08016666666667</v>
      </c>
      <c r="AV25" s="292">
        <f t="shared" si="14"/>
        <v>49.725666666666662</v>
      </c>
      <c r="AW25" s="301">
        <f t="shared" si="43"/>
        <v>156.67499999999998</v>
      </c>
      <c r="AX25" s="301">
        <f t="shared" si="44"/>
        <v>681.77500000000009</v>
      </c>
      <c r="AY25" s="301">
        <f t="shared" si="45"/>
        <v>201.04166666666666</v>
      </c>
      <c r="AZ25" s="301">
        <f t="shared" si="46"/>
        <v>711.56666666666672</v>
      </c>
      <c r="BA25" s="301">
        <f t="shared" si="47"/>
        <v>2762.4499999999994</v>
      </c>
      <c r="BB25" s="301">
        <f t="shared" si="48"/>
        <v>72.625166666666672</v>
      </c>
      <c r="BC25" s="301">
        <f t="shared" si="49"/>
        <v>52.543166666666671</v>
      </c>
      <c r="BD25" s="301"/>
      <c r="BE25" s="293">
        <v>143905.5</v>
      </c>
      <c r="BF25" s="293">
        <v>0</v>
      </c>
      <c r="BH25" s="213">
        <v>3519.3</v>
      </c>
      <c r="BI25" s="294">
        <v>269.5</v>
      </c>
      <c r="BJ25" s="294">
        <v>734.2</v>
      </c>
      <c r="BK25" s="294">
        <v>5305.7</v>
      </c>
      <c r="BL25" s="294">
        <v>3548.3</v>
      </c>
      <c r="BM25" s="294">
        <v>5806.5</v>
      </c>
      <c r="BN25" s="294">
        <v>2286.1999999999998</v>
      </c>
      <c r="BO25" s="294">
        <v>552.29999999999995</v>
      </c>
      <c r="BP25" s="213"/>
      <c r="BQ25" s="213">
        <v>17948.8</v>
      </c>
      <c r="BR25" s="213">
        <v>71828.2</v>
      </c>
      <c r="BS25" s="213">
        <v>13496.7</v>
      </c>
      <c r="BT25" s="213">
        <v>35927.699999999997</v>
      </c>
      <c r="BU25" s="213">
        <v>8208.7000000000007</v>
      </c>
      <c r="BV25" s="213">
        <v>32859.5</v>
      </c>
      <c r="BW25" s="213">
        <v>11184.2</v>
      </c>
      <c r="BX25" s="213">
        <v>48463.5</v>
      </c>
      <c r="BY25" s="213">
        <v>2832.8</v>
      </c>
      <c r="BZ25" s="213">
        <v>3040.9</v>
      </c>
      <c r="CA25" s="213"/>
      <c r="CB25" s="213">
        <f t="shared" si="17"/>
        <v>2203.4333333333334</v>
      </c>
      <c r="CC25" s="213">
        <f t="shared" si="18"/>
        <v>1342.5</v>
      </c>
      <c r="CD25" s="213">
        <f t="shared" si="19"/>
        <v>901.81666666666672</v>
      </c>
      <c r="CE25" s="213">
        <f t="shared" si="20"/>
        <v>6386.8166666666657</v>
      </c>
      <c r="CF25" s="213">
        <f t="shared" si="21"/>
        <v>7105.1916666666684</v>
      </c>
      <c r="CG25" s="213">
        <f t="shared" si="22"/>
        <v>7125.1666666666679</v>
      </c>
      <c r="CH25" s="213">
        <f t="shared" si="23"/>
        <v>2595.791666666667</v>
      </c>
      <c r="CI25" s="213">
        <f t="shared" si="24"/>
        <v>552.02499999999998</v>
      </c>
      <c r="CJ25" s="213"/>
      <c r="CK25" s="213">
        <f t="shared" si="25"/>
        <v>19072.858333333334</v>
      </c>
      <c r="CL25" s="213">
        <f t="shared" si="26"/>
        <v>70330.549999999988</v>
      </c>
      <c r="CM25" s="213">
        <f t="shared" si="27"/>
        <v>14687.291666666664</v>
      </c>
      <c r="CN25" s="213">
        <f t="shared" si="28"/>
        <v>36898.375000000007</v>
      </c>
      <c r="CO25" s="213">
        <f t="shared" si="29"/>
        <v>9061.7749999999996</v>
      </c>
      <c r="CP25" s="213">
        <f t="shared" si="30"/>
        <v>32154.650000000005</v>
      </c>
      <c r="CQ25" s="213">
        <f t="shared" si="31"/>
        <v>11539.416666666666</v>
      </c>
      <c r="CR25" s="213">
        <f t="shared" si="32"/>
        <v>46851.424999999996</v>
      </c>
      <c r="CS25" s="213">
        <f t="shared" si="33"/>
        <v>2196.4499999999998</v>
      </c>
      <c r="CT25" s="213">
        <f t="shared" si="34"/>
        <v>3356.5500000000006</v>
      </c>
      <c r="CV25" s="296">
        <v>499207211.29512781</v>
      </c>
      <c r="CW25" s="296">
        <v>1050970.8666666667</v>
      </c>
      <c r="CX25" s="268">
        <v>7.2</v>
      </c>
      <c r="CY25" s="268">
        <v>44.8</v>
      </c>
      <c r="DA25" s="297">
        <v>851.9473999999999</v>
      </c>
      <c r="DB25" s="297">
        <v>817.20240000000001</v>
      </c>
      <c r="DC25" s="297">
        <v>860.28620000000001</v>
      </c>
      <c r="DD25" s="297">
        <v>535.76789999999994</v>
      </c>
      <c r="DE25" s="297">
        <v>694.20510000000002</v>
      </c>
      <c r="DF25" s="297">
        <v>771.33899999999994</v>
      </c>
      <c r="DG25" s="297">
        <v>672.66319999999996</v>
      </c>
      <c r="DH25" s="297">
        <v>651.81619999999998</v>
      </c>
      <c r="DI25" s="297">
        <v>1155.6187</v>
      </c>
      <c r="DJ25" s="297">
        <v>2308.4577999999997</v>
      </c>
      <c r="DN25" s="298">
        <v>256.29183333333339</v>
      </c>
      <c r="DO25" s="298">
        <f t="shared" si="50"/>
        <v>246.51781788715857</v>
      </c>
    </row>
    <row r="26" spans="1:119" x14ac:dyDescent="0.2">
      <c r="A26" s="287">
        <v>39722</v>
      </c>
      <c r="B26" s="288">
        <v>2385</v>
      </c>
      <c r="C26" s="288">
        <v>2015</v>
      </c>
      <c r="D26" s="288">
        <v>2483</v>
      </c>
      <c r="E26" s="288">
        <v>400</v>
      </c>
      <c r="F26" s="288">
        <v>3420</v>
      </c>
      <c r="G26" s="288">
        <v>3075</v>
      </c>
      <c r="H26" s="302">
        <f t="shared" si="2"/>
        <v>2717</v>
      </c>
      <c r="I26" s="302">
        <f t="shared" si="3"/>
        <v>2282.6666666666665</v>
      </c>
      <c r="J26" s="302">
        <f t="shared" si="4"/>
        <v>2720.5</v>
      </c>
      <c r="K26" s="302">
        <f t="shared" si="5"/>
        <v>446.66666666666669</v>
      </c>
      <c r="L26" s="302">
        <f t="shared" si="6"/>
        <v>3469.6666666666665</v>
      </c>
      <c r="M26" s="302">
        <f>AVERAGE(G21:G26)</f>
        <v>3257</v>
      </c>
      <c r="N26" s="288">
        <v>3765</v>
      </c>
      <c r="O26" s="288">
        <v>3262</v>
      </c>
      <c r="P26" s="288">
        <v>4032</v>
      </c>
      <c r="Q26" s="288">
        <v>1041</v>
      </c>
      <c r="R26" s="288">
        <v>4046</v>
      </c>
      <c r="S26" s="288">
        <v>3820</v>
      </c>
      <c r="T26" s="270"/>
      <c r="U26" s="273">
        <v>10738.4</v>
      </c>
      <c r="V26" s="273">
        <v>8040</v>
      </c>
      <c r="W26" s="299">
        <v>2498</v>
      </c>
      <c r="X26" s="299">
        <v>7082.8390799999997</v>
      </c>
      <c r="Y26" s="300">
        <f t="shared" ref="Y26:AB26" si="67">AVERAGE(U15:U26)</f>
        <v>11173.249999999998</v>
      </c>
      <c r="Z26" s="300">
        <f t="shared" si="67"/>
        <v>8378.25</v>
      </c>
      <c r="AA26" s="300">
        <f t="shared" si="67"/>
        <v>1286.5833333333333</v>
      </c>
      <c r="AB26" s="300">
        <f t="shared" si="67"/>
        <v>7160.819104666668</v>
      </c>
      <c r="AC26" s="300"/>
      <c r="AD26" s="301">
        <v>4.1141614772522512</v>
      </c>
      <c r="AE26" s="301">
        <v>3.4023496998264409</v>
      </c>
      <c r="AF26" s="301">
        <f t="shared" ref="AF26:AG26" si="68">AVERAGE(AD15:AD26)</f>
        <v>4.0372680590637069</v>
      </c>
      <c r="AG26" s="301">
        <f t="shared" si="68"/>
        <v>3.3299249672325626</v>
      </c>
      <c r="AH26" s="274"/>
      <c r="AI26" s="290">
        <v>153.69999999999999</v>
      </c>
      <c r="AJ26" s="290">
        <v>685.2</v>
      </c>
      <c r="AK26" s="290">
        <v>205.5</v>
      </c>
      <c r="AL26" s="291">
        <v>726.1</v>
      </c>
      <c r="AM26" s="291">
        <v>2823</v>
      </c>
      <c r="AN26" s="292">
        <v>58.64800000000001</v>
      </c>
      <c r="AO26" s="292">
        <v>43.946000000000005</v>
      </c>
      <c r="AP26" s="292">
        <f t="shared" si="8"/>
        <v>150.68333333333337</v>
      </c>
      <c r="AQ26" s="292">
        <f t="shared" si="9"/>
        <v>689.91666666666663</v>
      </c>
      <c r="AR26" s="292">
        <f t="shared" si="10"/>
        <v>203.5</v>
      </c>
      <c r="AS26" s="292">
        <f t="shared" si="11"/>
        <v>727.65000000000009</v>
      </c>
      <c r="AT26" s="292">
        <f t="shared" si="12"/>
        <v>2726.65</v>
      </c>
      <c r="AU26" s="292">
        <f t="shared" si="13"/>
        <v>70.579166666666666</v>
      </c>
      <c r="AV26" s="292">
        <f t="shared" si="14"/>
        <v>47.317833333333333</v>
      </c>
      <c r="AW26" s="301">
        <f t="shared" si="43"/>
        <v>156.93333333333331</v>
      </c>
      <c r="AX26" s="301">
        <f t="shared" si="44"/>
        <v>680.70833333333337</v>
      </c>
      <c r="AY26" s="301">
        <f t="shared" si="45"/>
        <v>200.27500000000001</v>
      </c>
      <c r="AZ26" s="301">
        <f t="shared" si="46"/>
        <v>710.25</v>
      </c>
      <c r="BA26" s="301">
        <f t="shared" si="47"/>
        <v>2761.0499999999997</v>
      </c>
      <c r="BB26" s="301">
        <f t="shared" si="48"/>
        <v>72.929416666666668</v>
      </c>
      <c r="BC26" s="301">
        <f t="shared" si="49"/>
        <v>51.551833333333327</v>
      </c>
      <c r="BD26" s="301"/>
      <c r="BE26" s="293">
        <v>103372</v>
      </c>
      <c r="BF26" s="293">
        <v>0</v>
      </c>
      <c r="BH26" s="213">
        <v>4087.7</v>
      </c>
      <c r="BI26" s="294">
        <v>1485.8</v>
      </c>
      <c r="BJ26" s="294">
        <v>646.6</v>
      </c>
      <c r="BK26" s="294">
        <v>6639.5</v>
      </c>
      <c r="BL26" s="294">
        <v>5129.3999999999996</v>
      </c>
      <c r="BM26" s="294">
        <v>5550.2</v>
      </c>
      <c r="BN26" s="294">
        <v>1542.5</v>
      </c>
      <c r="BO26" s="294">
        <v>432</v>
      </c>
      <c r="BP26" s="213"/>
      <c r="BQ26" s="213">
        <v>18122.2</v>
      </c>
      <c r="BR26" s="213">
        <v>62964.1</v>
      </c>
      <c r="BS26" s="213">
        <v>9718.5</v>
      </c>
      <c r="BT26" s="213">
        <v>33800</v>
      </c>
      <c r="BU26" s="213">
        <v>8533.6</v>
      </c>
      <c r="BV26" s="213">
        <v>33370.9</v>
      </c>
      <c r="BW26" s="213">
        <v>14208.2</v>
      </c>
      <c r="BX26" s="213">
        <v>50372.7</v>
      </c>
      <c r="BY26" s="213">
        <v>2714.4</v>
      </c>
      <c r="BZ26" s="213">
        <v>3730.2</v>
      </c>
      <c r="CA26" s="213"/>
      <c r="CB26" s="213">
        <f t="shared" si="17"/>
        <v>2345.8666666666668</v>
      </c>
      <c r="CC26" s="213">
        <f t="shared" si="18"/>
        <v>1440.4166666666667</v>
      </c>
      <c r="CD26" s="213">
        <f t="shared" si="19"/>
        <v>870.35833333333346</v>
      </c>
      <c r="CE26" s="213">
        <f t="shared" si="20"/>
        <v>6415.6333333333341</v>
      </c>
      <c r="CF26" s="213">
        <f t="shared" si="21"/>
        <v>6891.8083333333343</v>
      </c>
      <c r="CG26" s="213">
        <f t="shared" si="22"/>
        <v>6883.8083333333334</v>
      </c>
      <c r="CH26" s="213">
        <f t="shared" si="23"/>
        <v>2533.8916666666669</v>
      </c>
      <c r="CI26" s="213">
        <f t="shared" si="24"/>
        <v>551.06666666666672</v>
      </c>
      <c r="CJ26" s="213"/>
      <c r="CK26" s="213">
        <f t="shared" si="25"/>
        <v>18961.724999999999</v>
      </c>
      <c r="CL26" s="213">
        <f t="shared" si="26"/>
        <v>71592.358333333323</v>
      </c>
      <c r="CM26" s="213">
        <f t="shared" si="27"/>
        <v>14705.775</v>
      </c>
      <c r="CN26" s="213">
        <f t="shared" si="28"/>
        <v>37895.599999999999</v>
      </c>
      <c r="CO26" s="213">
        <f t="shared" si="29"/>
        <v>8848.7833333333328</v>
      </c>
      <c r="CP26" s="213">
        <f t="shared" si="30"/>
        <v>32191.191666666669</v>
      </c>
      <c r="CQ26" s="213">
        <f t="shared" si="31"/>
        <v>11797.424999999997</v>
      </c>
      <c r="CR26" s="213">
        <f t="shared" si="32"/>
        <v>46424.933333333327</v>
      </c>
      <c r="CS26" s="213">
        <f t="shared" si="33"/>
        <v>2226.1083333333331</v>
      </c>
      <c r="CT26" s="213">
        <f t="shared" si="34"/>
        <v>3395.8416666666667</v>
      </c>
      <c r="CV26" s="296">
        <v>499376408.36621749</v>
      </c>
      <c r="CW26" s="296">
        <v>1022304.1666666666</v>
      </c>
      <c r="CX26" s="268">
        <v>7.3</v>
      </c>
      <c r="CY26" s="268">
        <v>38.9</v>
      </c>
      <c r="DA26" s="297">
        <v>695.43391999999994</v>
      </c>
      <c r="DB26" s="297">
        <v>711.92049999999995</v>
      </c>
      <c r="DC26" s="297">
        <v>789.10766999999998</v>
      </c>
      <c r="DD26" s="297">
        <v>408.41755000000001</v>
      </c>
      <c r="DE26" s="297">
        <v>559.04494</v>
      </c>
      <c r="DF26" s="297">
        <v>641.47784000000001</v>
      </c>
      <c r="DG26" s="297">
        <v>533.56568000000004</v>
      </c>
      <c r="DH26" s="297">
        <v>530.56812000000002</v>
      </c>
      <c r="DI26" s="297">
        <v>989.19479999999999</v>
      </c>
      <c r="DJ26" s="297">
        <v>2283.3913299999999</v>
      </c>
      <c r="DN26" s="298">
        <v>245.46767741935483</v>
      </c>
      <c r="DO26" s="298">
        <f t="shared" si="50"/>
        <v>247.23009745705107</v>
      </c>
    </row>
    <row r="27" spans="1:119" x14ac:dyDescent="0.2">
      <c r="A27" s="287">
        <v>39753</v>
      </c>
      <c r="B27" s="288">
        <v>2142</v>
      </c>
      <c r="C27" s="288">
        <v>1818</v>
      </c>
      <c r="D27" s="288">
        <v>2316</v>
      </c>
      <c r="E27" s="288">
        <v>380</v>
      </c>
      <c r="F27" s="288">
        <v>3246</v>
      </c>
      <c r="G27" s="288">
        <v>2880</v>
      </c>
      <c r="H27" s="302">
        <f t="shared" si="2"/>
        <v>2599.8333333333335</v>
      </c>
      <c r="I27" s="302">
        <f t="shared" si="3"/>
        <v>2206</v>
      </c>
      <c r="J27" s="302">
        <f t="shared" si="4"/>
        <v>2655.6666666666665</v>
      </c>
      <c r="K27" s="302">
        <f t="shared" si="5"/>
        <v>420</v>
      </c>
      <c r="L27" s="302">
        <f t="shared" si="6"/>
        <v>3421</v>
      </c>
      <c r="M27" s="302">
        <f t="shared" si="7"/>
        <v>3214.5</v>
      </c>
      <c r="N27" s="288">
        <v>3783</v>
      </c>
      <c r="O27" s="288">
        <v>3309</v>
      </c>
      <c r="P27" s="288">
        <v>3764</v>
      </c>
      <c r="Q27" s="288">
        <v>1034</v>
      </c>
      <c r="R27" s="288">
        <v>4043</v>
      </c>
      <c r="S27" s="288">
        <v>3818</v>
      </c>
      <c r="T27" s="270"/>
      <c r="U27" s="273">
        <v>10250</v>
      </c>
      <c r="V27" s="273">
        <v>7681</v>
      </c>
      <c r="W27" s="299">
        <v>2353</v>
      </c>
      <c r="X27" s="299">
        <v>6900.0415039999998</v>
      </c>
      <c r="Y27" s="300">
        <f t="shared" ref="Y27:AB27" si="69">AVERAGE(U16:U27)</f>
        <v>11176.883333333331</v>
      </c>
      <c r="Z27" s="300">
        <f t="shared" si="69"/>
        <v>8380.8333333333339</v>
      </c>
      <c r="AA27" s="300">
        <f t="shared" si="69"/>
        <v>1291.6666666666667</v>
      </c>
      <c r="AB27" s="300">
        <f t="shared" si="69"/>
        <v>7168.227774</v>
      </c>
      <c r="AC27" s="300"/>
      <c r="AD27" s="301">
        <v>4.1707146675941562</v>
      </c>
      <c r="AE27" s="301">
        <v>3.4151583722547953</v>
      </c>
      <c r="AF27" s="301">
        <f t="shared" ref="AF27:AG27" si="70">AVERAGE(AD16:AD27)</f>
        <v>4.037287181559253</v>
      </c>
      <c r="AG27" s="301">
        <f t="shared" si="70"/>
        <v>3.328178276716081</v>
      </c>
      <c r="AH27" s="274"/>
      <c r="AI27" s="290">
        <v>138.69999999999999</v>
      </c>
      <c r="AJ27" s="290">
        <v>637.1</v>
      </c>
      <c r="AK27" s="290">
        <v>191.4</v>
      </c>
      <c r="AL27" s="291">
        <v>653.70000000000005</v>
      </c>
      <c r="AM27" s="291">
        <v>2698.9</v>
      </c>
      <c r="AN27" s="292">
        <v>47.699999999999996</v>
      </c>
      <c r="AO27" s="292">
        <v>43.631999999999998</v>
      </c>
      <c r="AP27" s="292">
        <f t="shared" si="8"/>
        <v>145.5</v>
      </c>
      <c r="AQ27" s="292">
        <f t="shared" si="9"/>
        <v>677.41666666666663</v>
      </c>
      <c r="AR27" s="292">
        <f t="shared" si="10"/>
        <v>200.53333333333333</v>
      </c>
      <c r="AS27" s="292">
        <f t="shared" si="11"/>
        <v>709.94999999999993</v>
      </c>
      <c r="AT27" s="292">
        <f t="shared" si="12"/>
        <v>2705.5333333333333</v>
      </c>
      <c r="AU27" s="292">
        <f t="shared" si="13"/>
        <v>63.159166666666671</v>
      </c>
      <c r="AV27" s="292">
        <f t="shared" si="14"/>
        <v>43.814999999999998</v>
      </c>
      <c r="AW27" s="301">
        <f t="shared" si="43"/>
        <v>156.34166666666667</v>
      </c>
      <c r="AX27" s="301">
        <f t="shared" si="44"/>
        <v>679.19166666666672</v>
      </c>
      <c r="AY27" s="301">
        <f t="shared" si="45"/>
        <v>199.39166666666668</v>
      </c>
      <c r="AZ27" s="301">
        <f t="shared" si="46"/>
        <v>708.68333333333339</v>
      </c>
      <c r="BA27" s="301">
        <f t="shared" si="47"/>
        <v>2753.6333333333332</v>
      </c>
      <c r="BB27" s="301">
        <f t="shared" si="48"/>
        <v>72.534333333333336</v>
      </c>
      <c r="BC27" s="301">
        <f t="shared" si="49"/>
        <v>50.576833333333333</v>
      </c>
      <c r="BD27" s="301"/>
      <c r="BE27" s="293">
        <v>74958</v>
      </c>
      <c r="BF27" s="293">
        <v>0</v>
      </c>
      <c r="BH27" s="213">
        <v>2572</v>
      </c>
      <c r="BI27" s="294">
        <v>410.3</v>
      </c>
      <c r="BJ27" s="294">
        <v>547.5</v>
      </c>
      <c r="BK27" s="294">
        <v>5288.7</v>
      </c>
      <c r="BL27" s="294">
        <v>2768.5</v>
      </c>
      <c r="BM27" s="294">
        <v>8620.6</v>
      </c>
      <c r="BN27" s="294">
        <v>1717.9</v>
      </c>
      <c r="BO27" s="294">
        <v>532</v>
      </c>
      <c r="BP27" s="213"/>
      <c r="BQ27" s="213">
        <v>17130.099999999999</v>
      </c>
      <c r="BR27" s="213">
        <v>53601.8</v>
      </c>
      <c r="BS27" s="213">
        <v>5269.7</v>
      </c>
      <c r="BT27" s="213">
        <v>29218.7</v>
      </c>
      <c r="BU27" s="213">
        <v>8840.2000000000007</v>
      </c>
      <c r="BV27" s="213">
        <v>26665.599999999999</v>
      </c>
      <c r="BW27" s="213">
        <v>14847.8</v>
      </c>
      <c r="BX27" s="213">
        <v>46453</v>
      </c>
      <c r="BY27" s="213">
        <v>1448.5</v>
      </c>
      <c r="BZ27" s="213">
        <v>2176.5</v>
      </c>
      <c r="CA27" s="213"/>
      <c r="CB27" s="213">
        <f t="shared" si="17"/>
        <v>2394.7333333333331</v>
      </c>
      <c r="CC27" s="213">
        <f t="shared" si="18"/>
        <v>1436.625</v>
      </c>
      <c r="CD27" s="213">
        <f t="shared" si="19"/>
        <v>853.22500000000002</v>
      </c>
      <c r="CE27" s="213">
        <f t="shared" si="20"/>
        <v>6373.3166666666666</v>
      </c>
      <c r="CF27" s="213">
        <f t="shared" si="21"/>
        <v>6041.7750000000005</v>
      </c>
      <c r="CG27" s="213">
        <f t="shared" si="22"/>
        <v>6825.8583333333336</v>
      </c>
      <c r="CH27" s="213">
        <f t="shared" si="23"/>
        <v>2440.8500000000004</v>
      </c>
      <c r="CI27" s="213">
        <f t="shared" si="24"/>
        <v>550.25833333333333</v>
      </c>
      <c r="CJ27" s="213"/>
      <c r="CK27" s="213">
        <f t="shared" si="25"/>
        <v>18887.666666666668</v>
      </c>
      <c r="CL27" s="213">
        <f t="shared" si="26"/>
        <v>71920.999999999985</v>
      </c>
      <c r="CM27" s="213">
        <f t="shared" si="27"/>
        <v>14373.1</v>
      </c>
      <c r="CN27" s="213">
        <f t="shared" si="28"/>
        <v>38491.541666666664</v>
      </c>
      <c r="CO27" s="213">
        <f t="shared" si="29"/>
        <v>8837.0083333333332</v>
      </c>
      <c r="CP27" s="213">
        <f t="shared" si="30"/>
        <v>31741.350000000006</v>
      </c>
      <c r="CQ27" s="213">
        <f t="shared" si="31"/>
        <v>12268.249999999998</v>
      </c>
      <c r="CR27" s="213">
        <f t="shared" si="32"/>
        <v>45861.691666666673</v>
      </c>
      <c r="CS27" s="213">
        <f t="shared" si="33"/>
        <v>2214.7833333333333</v>
      </c>
      <c r="CT27" s="213">
        <f t="shared" si="34"/>
        <v>3341.7749999999996</v>
      </c>
      <c r="CV27" s="296">
        <v>499545662.78353179</v>
      </c>
      <c r="CW27" s="296">
        <v>1022304.1666666666</v>
      </c>
      <c r="CX27" s="268">
        <v>7.5</v>
      </c>
      <c r="CY27" s="268">
        <v>36.5</v>
      </c>
      <c r="DA27" s="297">
        <v>648.48800000000006</v>
      </c>
      <c r="DB27" s="297">
        <v>657.14499999999998</v>
      </c>
      <c r="DC27" s="297">
        <v>779.91700000000003</v>
      </c>
      <c r="DD27" s="297">
        <v>384.05600000000004</v>
      </c>
      <c r="DE27" s="297">
        <v>414.74900000000002</v>
      </c>
      <c r="DF27" s="297">
        <v>565.85300000000007</v>
      </c>
      <c r="DG27" s="297">
        <v>373.82499999999999</v>
      </c>
      <c r="DH27" s="297">
        <v>366.74200000000002</v>
      </c>
      <c r="DI27" s="297">
        <v>870.42200000000003</v>
      </c>
      <c r="DJ27" s="297">
        <v>2187.0729999999999</v>
      </c>
      <c r="DN27" s="298">
        <v>227.84773333333334</v>
      </c>
      <c r="DO27" s="298">
        <f t="shared" si="50"/>
        <v>247.03257245705106</v>
      </c>
    </row>
    <row r="28" spans="1:119" x14ac:dyDescent="0.2">
      <c r="A28" s="287">
        <v>39783</v>
      </c>
      <c r="B28" s="288">
        <v>1995</v>
      </c>
      <c r="C28" s="288">
        <v>1708</v>
      </c>
      <c r="D28" s="288">
        <v>2260</v>
      </c>
      <c r="E28" s="288">
        <v>390</v>
      </c>
      <c r="F28" s="288">
        <v>3038</v>
      </c>
      <c r="G28" s="288">
        <v>2760</v>
      </c>
      <c r="H28" s="302">
        <f t="shared" si="2"/>
        <v>2453.3333333333335</v>
      </c>
      <c r="I28" s="302">
        <f t="shared" si="3"/>
        <v>2083.3333333333335</v>
      </c>
      <c r="J28" s="302">
        <f t="shared" si="4"/>
        <v>2570</v>
      </c>
      <c r="K28" s="302">
        <f t="shared" si="5"/>
        <v>391.66666666666669</v>
      </c>
      <c r="L28" s="302">
        <f t="shared" si="6"/>
        <v>3345</v>
      </c>
      <c r="M28" s="302">
        <f t="shared" si="7"/>
        <v>3146.5</v>
      </c>
      <c r="N28" s="288">
        <v>3720</v>
      </c>
      <c r="O28" s="288">
        <v>3237</v>
      </c>
      <c r="P28" s="288">
        <v>3679</v>
      </c>
      <c r="Q28" s="288">
        <v>1001</v>
      </c>
      <c r="R28" s="288">
        <v>4002</v>
      </c>
      <c r="S28" s="288">
        <v>3736</v>
      </c>
      <c r="T28" s="270"/>
      <c r="U28" s="273">
        <v>10824.6</v>
      </c>
      <c r="V28" s="273">
        <v>8112</v>
      </c>
      <c r="W28" s="299">
        <v>2158</v>
      </c>
      <c r="X28" s="299">
        <v>7215.7415359999995</v>
      </c>
      <c r="Y28" s="300">
        <f t="shared" ref="Y28:AB39" si="71">AVERAGE(U17:U28)</f>
        <v>11182.066666666666</v>
      </c>
      <c r="Z28" s="300">
        <f t="shared" si="71"/>
        <v>8385.4166666666661</v>
      </c>
      <c r="AA28" s="300">
        <f t="shared" si="71"/>
        <v>1298.25</v>
      </c>
      <c r="AB28" s="300">
        <f t="shared" si="71"/>
        <v>7178.5469920000005</v>
      </c>
      <c r="AC28" s="300"/>
      <c r="AD28" s="301">
        <v>4.183475978095184</v>
      </c>
      <c r="AE28" s="301">
        <v>3.4024828280547239</v>
      </c>
      <c r="AF28" s="301">
        <f t="shared" ref="AF28:AG28" si="72">AVERAGE(AD17:AD28)</f>
        <v>4.0391026249084598</v>
      </c>
      <c r="AG28" s="301">
        <f t="shared" si="72"/>
        <v>3.3283567823731679</v>
      </c>
      <c r="AH28" s="274"/>
      <c r="AI28" s="290">
        <v>165.1</v>
      </c>
      <c r="AJ28" s="290">
        <v>650.6</v>
      </c>
      <c r="AK28" s="273">
        <v>215.4</v>
      </c>
      <c r="AL28" s="291">
        <v>613.6</v>
      </c>
      <c r="AM28" s="291">
        <v>2944.4</v>
      </c>
      <c r="AN28" s="292">
        <v>83.461999999999989</v>
      </c>
      <c r="AO28" s="292">
        <v>52.733000000000004</v>
      </c>
      <c r="AP28" s="292">
        <f t="shared" si="8"/>
        <v>148.76666666666668</v>
      </c>
      <c r="AQ28" s="292">
        <f t="shared" si="9"/>
        <v>673.01666666666654</v>
      </c>
      <c r="AR28" s="292">
        <f t="shared" si="10"/>
        <v>202.31666666666663</v>
      </c>
      <c r="AS28" s="292">
        <f t="shared" si="11"/>
        <v>694.36666666666679</v>
      </c>
      <c r="AT28" s="292">
        <f t="shared" si="12"/>
        <v>2749.6</v>
      </c>
      <c r="AU28" s="292">
        <f t="shared" si="13"/>
        <v>64.551166666666674</v>
      </c>
      <c r="AV28" s="292">
        <f t="shared" si="14"/>
        <v>44.237000000000002</v>
      </c>
      <c r="AW28" s="301">
        <f t="shared" si="43"/>
        <v>156.67499999999998</v>
      </c>
      <c r="AX28" s="301">
        <f t="shared" si="44"/>
        <v>680.68333333333351</v>
      </c>
      <c r="AY28" s="301">
        <f t="shared" si="45"/>
        <v>200.08333333333337</v>
      </c>
      <c r="AZ28" s="301">
        <f t="shared" si="46"/>
        <v>712.67500000000007</v>
      </c>
      <c r="BA28" s="301">
        <f t="shared" si="47"/>
        <v>2765.9083333333333</v>
      </c>
      <c r="BB28" s="301">
        <f t="shared" si="48"/>
        <v>72.719583333333347</v>
      </c>
      <c r="BC28" s="301">
        <f t="shared" si="49"/>
        <v>49.454166666666673</v>
      </c>
      <c r="BD28" s="301"/>
      <c r="BE28" s="293">
        <v>52799</v>
      </c>
      <c r="BF28" s="293">
        <v>0</v>
      </c>
      <c r="BH28" s="213">
        <v>3040</v>
      </c>
      <c r="BI28" s="294">
        <v>484.9</v>
      </c>
      <c r="BJ28" s="294">
        <v>866</v>
      </c>
      <c r="BK28" s="294">
        <v>5439.3</v>
      </c>
      <c r="BL28" s="294">
        <v>4863.8999999999996</v>
      </c>
      <c r="BM28" s="294">
        <v>10903.2</v>
      </c>
      <c r="BN28" s="294">
        <v>1355.7</v>
      </c>
      <c r="BO28" s="294">
        <v>361.2</v>
      </c>
      <c r="BP28" s="213"/>
      <c r="BQ28" s="213">
        <v>18218</v>
      </c>
      <c r="BR28" s="213">
        <v>84986.5</v>
      </c>
      <c r="BS28" s="213">
        <v>20827.7</v>
      </c>
      <c r="BT28" s="213">
        <v>45971.7</v>
      </c>
      <c r="BU28" s="213">
        <v>7127.1</v>
      </c>
      <c r="BV28" s="213">
        <v>28355.5</v>
      </c>
      <c r="BW28" s="213">
        <v>13545.7</v>
      </c>
      <c r="BX28" s="213">
        <v>45064.2</v>
      </c>
      <c r="BY28" s="213">
        <v>1524.3</v>
      </c>
      <c r="BZ28" s="213">
        <v>1900</v>
      </c>
      <c r="CA28" s="213"/>
      <c r="CB28" s="213">
        <f t="shared" si="17"/>
        <v>2520.1333333333332</v>
      </c>
      <c r="CC28" s="213">
        <f t="shared" si="18"/>
        <v>1399.2083333333333</v>
      </c>
      <c r="CD28" s="213">
        <f t="shared" si="19"/>
        <v>876.99166666666667</v>
      </c>
      <c r="CE28" s="213">
        <f t="shared" si="20"/>
        <v>6357.1333333333341</v>
      </c>
      <c r="CF28" s="213">
        <f t="shared" si="21"/>
        <v>5307.9083333333338</v>
      </c>
      <c r="CG28" s="213">
        <f t="shared" si="22"/>
        <v>7038.4249999999993</v>
      </c>
      <c r="CH28" s="213">
        <f t="shared" si="23"/>
        <v>2343.8916666666669</v>
      </c>
      <c r="CI28" s="213">
        <f t="shared" si="24"/>
        <v>532.14166666666665</v>
      </c>
      <c r="CJ28" s="213"/>
      <c r="CK28" s="213">
        <f t="shared" ref="CK28:CT43" si="73">AVERAGE(BQ17:BQ28)</f>
        <v>18706.924999999999</v>
      </c>
      <c r="CL28" s="213">
        <f t="shared" si="73"/>
        <v>74082.775000000009</v>
      </c>
      <c r="CM28" s="213">
        <f t="shared" si="73"/>
        <v>14922.683333333336</v>
      </c>
      <c r="CN28" s="213">
        <f t="shared" si="73"/>
        <v>40141.375</v>
      </c>
      <c r="CO28" s="213">
        <f t="shared" si="73"/>
        <v>8853.2333333333336</v>
      </c>
      <c r="CP28" s="213">
        <f t="shared" si="73"/>
        <v>31407.091666666664</v>
      </c>
      <c r="CQ28" s="213">
        <f t="shared" si="73"/>
        <v>12851.599999999999</v>
      </c>
      <c r="CR28" s="213">
        <f t="shared" si="73"/>
        <v>46214.683333333327</v>
      </c>
      <c r="CS28" s="213">
        <f t="shared" si="73"/>
        <v>2233.8333333333335</v>
      </c>
      <c r="CT28" s="213">
        <f t="shared" si="73"/>
        <v>3222.6083333333331</v>
      </c>
      <c r="CV28" s="296">
        <v>499714974.5665071</v>
      </c>
      <c r="CW28" s="296">
        <v>1022304.1666666666</v>
      </c>
      <c r="CX28" s="268">
        <v>7.7</v>
      </c>
      <c r="CY28" s="268">
        <v>33.1</v>
      </c>
      <c r="DA28" s="297">
        <v>549.09413999999992</v>
      </c>
      <c r="DB28" s="297">
        <v>564.71876999999995</v>
      </c>
      <c r="DC28" s="297">
        <v>622.00907999999993</v>
      </c>
      <c r="DD28" s="297">
        <v>374.24708999999996</v>
      </c>
      <c r="DE28" s="297">
        <v>412.19261999999998</v>
      </c>
      <c r="DF28" s="297">
        <v>550.58219999999994</v>
      </c>
      <c r="DG28" s="297">
        <v>357.13439999999997</v>
      </c>
      <c r="DH28" s="297">
        <v>339.27767999999998</v>
      </c>
      <c r="DI28" s="297">
        <v>731.38148999999999</v>
      </c>
      <c r="DJ28" s="297">
        <v>2101.8847499999997</v>
      </c>
      <c r="DN28" s="298">
        <v>226.52464516129032</v>
      </c>
      <c r="DO28" s="298">
        <f t="shared" si="50"/>
        <v>247.05528213447042</v>
      </c>
    </row>
    <row r="29" spans="1:119" x14ac:dyDescent="0.2">
      <c r="A29" s="287">
        <v>39814</v>
      </c>
      <c r="B29" s="288">
        <v>1868</v>
      </c>
      <c r="C29" s="288">
        <v>1645</v>
      </c>
      <c r="D29" s="288">
        <v>2213</v>
      </c>
      <c r="E29" s="288">
        <v>370</v>
      </c>
      <c r="F29" s="288">
        <v>2860</v>
      </c>
      <c r="G29" s="288">
        <v>2648</v>
      </c>
      <c r="H29" s="302">
        <f t="shared" si="2"/>
        <v>2280.5</v>
      </c>
      <c r="I29" s="302">
        <f t="shared" si="3"/>
        <v>1942</v>
      </c>
      <c r="J29" s="302">
        <f t="shared" si="4"/>
        <v>2455.5</v>
      </c>
      <c r="K29" s="302">
        <f t="shared" si="5"/>
        <v>385</v>
      </c>
      <c r="L29" s="302">
        <f t="shared" si="6"/>
        <v>3240</v>
      </c>
      <c r="M29" s="302">
        <f t="shared" si="7"/>
        <v>2989.5</v>
      </c>
      <c r="T29" s="270"/>
      <c r="U29" s="273">
        <v>11088.1</v>
      </c>
      <c r="V29" s="273">
        <v>8328</v>
      </c>
      <c r="W29" s="299">
        <v>1950</v>
      </c>
      <c r="X29" s="299">
        <v>7318.7069199999996</v>
      </c>
      <c r="Y29" s="300">
        <f t="shared" si="71"/>
        <v>11173.441666666666</v>
      </c>
      <c r="Z29" s="300">
        <f t="shared" si="71"/>
        <v>8378.25</v>
      </c>
      <c r="AA29" s="300">
        <f t="shared" si="71"/>
        <v>1308.9166666666667</v>
      </c>
      <c r="AB29" s="300">
        <f t="shared" si="71"/>
        <v>7184.594885333333</v>
      </c>
      <c r="AC29" s="300"/>
      <c r="AD29" s="301">
        <v>4.1771355768789311</v>
      </c>
      <c r="AE29" s="301">
        <v>3.3812369312703736</v>
      </c>
      <c r="AF29" s="301">
        <f t="shared" ref="AF29:AG29" si="74">AVERAGE(AD18:AD29)</f>
        <v>4.0421366523922551</v>
      </c>
      <c r="AG29" s="301">
        <f t="shared" si="74"/>
        <v>3.330548184027315</v>
      </c>
      <c r="AH29" s="274"/>
      <c r="AI29" s="290">
        <v>173.6</v>
      </c>
      <c r="AJ29" s="290">
        <v>666.8</v>
      </c>
      <c r="AK29" s="290">
        <v>183.5</v>
      </c>
      <c r="AL29" s="291">
        <v>715.1</v>
      </c>
      <c r="AM29" s="291">
        <v>2775.5</v>
      </c>
      <c r="AN29" s="292">
        <v>92.676000000000002</v>
      </c>
      <c r="AO29" s="292">
        <v>62.064</v>
      </c>
      <c r="AP29" s="292">
        <f t="shared" si="8"/>
        <v>152.25</v>
      </c>
      <c r="AQ29" s="292">
        <f t="shared" si="9"/>
        <v>665.63333333333333</v>
      </c>
      <c r="AR29" s="292">
        <f t="shared" si="10"/>
        <v>199.08333333333334</v>
      </c>
      <c r="AS29" s="292">
        <f t="shared" si="11"/>
        <v>689.25</v>
      </c>
      <c r="AT29" s="292">
        <f t="shared" si="12"/>
        <v>2759</v>
      </c>
      <c r="AU29" s="292">
        <f t="shared" si="13"/>
        <v>67.661833333333334</v>
      </c>
      <c r="AV29" s="292">
        <f t="shared" si="14"/>
        <v>46.832333333333338</v>
      </c>
      <c r="AW29" s="301">
        <f t="shared" si="43"/>
        <v>156.89166666666665</v>
      </c>
      <c r="AX29" s="301">
        <f t="shared" si="44"/>
        <v>679.56666666666672</v>
      </c>
      <c r="AY29" s="301">
        <f t="shared" si="45"/>
        <v>199.85000000000002</v>
      </c>
      <c r="AZ29" s="301">
        <f t="shared" si="46"/>
        <v>710.61666666666667</v>
      </c>
      <c r="BA29" s="301">
        <f t="shared" si="47"/>
        <v>2759.2250000000004</v>
      </c>
      <c r="BB29" s="301">
        <f t="shared" si="48"/>
        <v>74.186166666666679</v>
      </c>
      <c r="BC29" s="301">
        <f t="shared" si="49"/>
        <v>50.487166666666674</v>
      </c>
      <c r="BD29" s="301"/>
      <c r="BE29" s="293">
        <v>46262</v>
      </c>
      <c r="BF29" s="293">
        <v>0</v>
      </c>
      <c r="BH29" s="211">
        <v>2725.5</v>
      </c>
      <c r="BI29" s="211">
        <v>1354.5</v>
      </c>
      <c r="BJ29" s="211">
        <v>916.9</v>
      </c>
      <c r="BK29" s="211">
        <v>4541.5</v>
      </c>
      <c r="BL29" s="211">
        <v>482.5</v>
      </c>
      <c r="BM29" s="211">
        <v>4747.7</v>
      </c>
      <c r="BN29" s="211">
        <v>2515.6999999999998</v>
      </c>
      <c r="BO29" s="211">
        <v>489.3</v>
      </c>
      <c r="BP29" s="211"/>
      <c r="BQ29" s="211">
        <v>17875.900000000001</v>
      </c>
      <c r="BR29" s="211">
        <v>70201.2</v>
      </c>
      <c r="BS29" s="211">
        <v>15146.1</v>
      </c>
      <c r="BT29" s="211">
        <v>36835.1</v>
      </c>
      <c r="BU29" s="211">
        <v>6193.6</v>
      </c>
      <c r="BV29" s="211">
        <v>26848.3</v>
      </c>
      <c r="BW29" s="211">
        <v>6980.1</v>
      </c>
      <c r="BX29" s="211">
        <v>35357.9</v>
      </c>
      <c r="BY29" s="211">
        <v>1673.5</v>
      </c>
      <c r="BZ29" s="211">
        <v>2877.5</v>
      </c>
      <c r="CA29" s="213"/>
      <c r="CB29" s="213">
        <f t="shared" ref="CB29:CI44" si="75">AVERAGE(BH18:BH29)</f>
        <v>2604.8250000000003</v>
      </c>
      <c r="CC29" s="213">
        <f t="shared" si="75"/>
        <v>1412.6416666666664</v>
      </c>
      <c r="CD29" s="213">
        <f t="shared" si="75"/>
        <v>890.64166666666654</v>
      </c>
      <c r="CE29" s="213">
        <f t="shared" si="75"/>
        <v>6284.5499999999993</v>
      </c>
      <c r="CF29" s="213">
        <f t="shared" si="75"/>
        <v>5152.1750000000011</v>
      </c>
      <c r="CG29" s="213">
        <f t="shared" si="75"/>
        <v>6816.4416666666657</v>
      </c>
      <c r="CH29" s="213">
        <f t="shared" si="75"/>
        <v>2369.0250000000001</v>
      </c>
      <c r="CI29" s="213">
        <f t="shared" si="75"/>
        <v>546.31666666666672</v>
      </c>
      <c r="CJ29" s="213"/>
      <c r="CK29" s="213">
        <f t="shared" si="73"/>
        <v>18483.641666666666</v>
      </c>
      <c r="CL29" s="213">
        <f t="shared" si="73"/>
        <v>73855.474999999991</v>
      </c>
      <c r="CM29" s="213">
        <f t="shared" si="73"/>
        <v>14445.341666666669</v>
      </c>
      <c r="CN29" s="213">
        <f t="shared" si="73"/>
        <v>40482.674999999996</v>
      </c>
      <c r="CO29" s="213">
        <f t="shared" si="73"/>
        <v>8649.7500000000018</v>
      </c>
      <c r="CP29" s="213">
        <f t="shared" si="73"/>
        <v>31313.108333333326</v>
      </c>
      <c r="CQ29" s="213">
        <f t="shared" si="73"/>
        <v>12602.449999999999</v>
      </c>
      <c r="CR29" s="213">
        <f t="shared" si="73"/>
        <v>45589.391666666663</v>
      </c>
      <c r="CS29" s="213">
        <f t="shared" si="73"/>
        <v>2262.1583333333333</v>
      </c>
      <c r="CT29" s="213">
        <f t="shared" si="73"/>
        <v>3211.9500000000003</v>
      </c>
      <c r="CV29" s="296">
        <v>499837386.7060526</v>
      </c>
      <c r="CW29" s="296">
        <v>975582.7333333334</v>
      </c>
      <c r="CX29" s="268">
        <v>8.1</v>
      </c>
      <c r="CY29" s="268">
        <v>34.9</v>
      </c>
      <c r="DA29" s="297">
        <v>591.19769999999994</v>
      </c>
      <c r="DB29" s="297">
        <v>612.17809999999997</v>
      </c>
      <c r="DC29" s="297">
        <v>612.17809999999997</v>
      </c>
      <c r="DD29" s="297">
        <v>421.10659999999996</v>
      </c>
      <c r="DE29" s="297">
        <v>427.101</v>
      </c>
      <c r="DF29" s="297">
        <v>549.98619999999994</v>
      </c>
      <c r="DG29" s="297">
        <v>452.5772</v>
      </c>
      <c r="DH29" s="297">
        <v>438.34049999999996</v>
      </c>
      <c r="DI29" s="297">
        <v>681.86299999999994</v>
      </c>
      <c r="DJ29" s="297">
        <v>1954.9236999999998</v>
      </c>
      <c r="DN29" s="298">
        <v>229.16560000000001</v>
      </c>
      <c r="DO29" s="298">
        <f t="shared" si="50"/>
        <v>246.69478643554567</v>
      </c>
    </row>
    <row r="30" spans="1:119" x14ac:dyDescent="0.2">
      <c r="A30" s="287">
        <v>39845</v>
      </c>
      <c r="B30" s="288">
        <v>1813</v>
      </c>
      <c r="C30" s="288">
        <v>1633</v>
      </c>
      <c r="D30" s="288">
        <v>2143</v>
      </c>
      <c r="E30" s="288">
        <v>360</v>
      </c>
      <c r="F30" s="288">
        <v>2720</v>
      </c>
      <c r="G30" s="288">
        <v>2498</v>
      </c>
      <c r="H30" s="302">
        <f t="shared" si="2"/>
        <v>2119.6666666666665</v>
      </c>
      <c r="I30" s="302">
        <f t="shared" si="3"/>
        <v>1826.1666666666667</v>
      </c>
      <c r="J30" s="302">
        <f t="shared" si="4"/>
        <v>2344.6666666666665</v>
      </c>
      <c r="K30" s="302">
        <f t="shared" si="5"/>
        <v>380</v>
      </c>
      <c r="L30" s="302">
        <f t="shared" si="6"/>
        <v>3118.6666666666665</v>
      </c>
      <c r="M30" s="302">
        <f t="shared" si="7"/>
        <v>2835.1666666666665</v>
      </c>
      <c r="T30" s="270"/>
      <c r="U30" s="273">
        <v>10413.200000000001</v>
      </c>
      <c r="V30" s="273">
        <v>7850</v>
      </c>
      <c r="W30" s="299">
        <v>1447</v>
      </c>
      <c r="X30" s="299">
        <v>6692.2963680000003</v>
      </c>
      <c r="Y30" s="300">
        <f t="shared" si="71"/>
        <v>11136.725</v>
      </c>
      <c r="Z30" s="300">
        <f t="shared" si="71"/>
        <v>8351</v>
      </c>
      <c r="AA30" s="300">
        <f t="shared" si="71"/>
        <v>1320.6666666666667</v>
      </c>
      <c r="AB30" s="300">
        <f t="shared" si="71"/>
        <v>7168.6813659999998</v>
      </c>
      <c r="AC30" s="300"/>
      <c r="AD30" s="301">
        <v>4.14085239235619</v>
      </c>
      <c r="AE30" s="301">
        <v>3.3558338693123497</v>
      </c>
      <c r="AF30" s="301">
        <f t="shared" ref="AF30:AG30" si="76">AVERAGE(AD19:AD30)</f>
        <v>4.0458803579867357</v>
      </c>
      <c r="AG30" s="301">
        <f t="shared" si="76"/>
        <v>3.3327457239581548</v>
      </c>
      <c r="AH30" s="274"/>
      <c r="AI30" s="290">
        <v>162.19999999999999</v>
      </c>
      <c r="AJ30" s="290">
        <v>625.70000000000005</v>
      </c>
      <c r="AK30" s="290">
        <v>174</v>
      </c>
      <c r="AL30" s="291">
        <v>667.1</v>
      </c>
      <c r="AM30" s="291">
        <v>2599.1</v>
      </c>
      <c r="AN30" s="292">
        <v>94.903999999999996</v>
      </c>
      <c r="AO30" s="292">
        <v>45.948999999999991</v>
      </c>
      <c r="AP30" s="292">
        <f t="shared" si="8"/>
        <v>155.93333333333331</v>
      </c>
      <c r="AQ30" s="292">
        <f t="shared" si="9"/>
        <v>657.15</v>
      </c>
      <c r="AR30" s="292">
        <f t="shared" si="10"/>
        <v>194.91666666666666</v>
      </c>
      <c r="AS30" s="292">
        <f t="shared" si="11"/>
        <v>683.08333333333337</v>
      </c>
      <c r="AT30" s="292">
        <f t="shared" si="12"/>
        <v>2754.2999999999997</v>
      </c>
      <c r="AU30" s="292">
        <f t="shared" si="13"/>
        <v>72.317499999999995</v>
      </c>
      <c r="AV30" s="292">
        <f t="shared" si="14"/>
        <v>47.518333333333338</v>
      </c>
      <c r="AW30" s="301">
        <f t="shared" si="43"/>
        <v>156.97499999999999</v>
      </c>
      <c r="AX30" s="301">
        <f t="shared" si="44"/>
        <v>677.03333333333342</v>
      </c>
      <c r="AY30" s="301">
        <f t="shared" si="45"/>
        <v>199.2416666666667</v>
      </c>
      <c r="AZ30" s="301">
        <f t="shared" si="46"/>
        <v>707.58333333333337</v>
      </c>
      <c r="BA30" s="301">
        <f t="shared" si="47"/>
        <v>2748.5666666666671</v>
      </c>
      <c r="BB30" s="301">
        <f t="shared" si="48"/>
        <v>75.769416666666686</v>
      </c>
      <c r="BC30" s="301">
        <f t="shared" si="49"/>
        <v>50.280166666666666</v>
      </c>
      <c r="BD30" s="301"/>
      <c r="BE30" s="293">
        <v>57119</v>
      </c>
      <c r="BF30" s="293">
        <v>0</v>
      </c>
      <c r="BH30" s="211">
        <v>2098.3000000000002</v>
      </c>
      <c r="BI30" s="211">
        <v>1838.7</v>
      </c>
      <c r="BJ30" s="211">
        <v>830.1</v>
      </c>
      <c r="BK30" s="211">
        <v>4764.2</v>
      </c>
      <c r="BL30" s="211">
        <v>3679.6</v>
      </c>
      <c r="BM30" s="211">
        <v>4402.3</v>
      </c>
      <c r="BN30" s="211">
        <v>1237.5</v>
      </c>
      <c r="BO30" s="211">
        <v>565.4</v>
      </c>
      <c r="BP30" s="211"/>
      <c r="BQ30" s="211">
        <v>17533.8</v>
      </c>
      <c r="BR30" s="211">
        <v>73911.3</v>
      </c>
      <c r="BS30" s="211">
        <v>16442</v>
      </c>
      <c r="BT30" s="211">
        <v>38286.1</v>
      </c>
      <c r="BU30" s="211">
        <v>7924.2</v>
      </c>
      <c r="BV30" s="211">
        <v>28934.5</v>
      </c>
      <c r="BW30" s="211">
        <v>12238.1</v>
      </c>
      <c r="BX30" s="211">
        <v>39502.9</v>
      </c>
      <c r="BY30" s="211">
        <v>1439.6</v>
      </c>
      <c r="BZ30" s="211">
        <v>2975.4</v>
      </c>
      <c r="CA30" s="213"/>
      <c r="CB30" s="213">
        <f t="shared" si="75"/>
        <v>2635.9749999999999</v>
      </c>
      <c r="CC30" s="213">
        <f t="shared" si="75"/>
        <v>1505.9333333333332</v>
      </c>
      <c r="CD30" s="213">
        <f t="shared" si="75"/>
        <v>896.97499999999991</v>
      </c>
      <c r="CE30" s="213">
        <f t="shared" si="75"/>
        <v>6202.3250000000007</v>
      </c>
      <c r="CF30" s="213">
        <f t="shared" si="75"/>
        <v>4910.1750000000002</v>
      </c>
      <c r="CG30" s="213">
        <f t="shared" si="75"/>
        <v>6535.3499999999995</v>
      </c>
      <c r="CH30" s="213">
        <f t="shared" si="75"/>
        <v>2258.0333333333333</v>
      </c>
      <c r="CI30" s="213">
        <f t="shared" si="75"/>
        <v>557.02499999999998</v>
      </c>
      <c r="CJ30" s="213"/>
      <c r="CK30" s="213">
        <f t="shared" si="73"/>
        <v>18521.633333333331</v>
      </c>
      <c r="CL30" s="213">
        <f t="shared" si="73"/>
        <v>74677.324999999997</v>
      </c>
      <c r="CM30" s="213">
        <f t="shared" si="73"/>
        <v>14806.225</v>
      </c>
      <c r="CN30" s="213">
        <f t="shared" si="73"/>
        <v>40804.799999999996</v>
      </c>
      <c r="CO30" s="213">
        <f t="shared" si="73"/>
        <v>8466.3666666666668</v>
      </c>
      <c r="CP30" s="213">
        <f t="shared" si="73"/>
        <v>31261.324999999997</v>
      </c>
      <c r="CQ30" s="213">
        <f t="shared" si="73"/>
        <v>12592.633333333333</v>
      </c>
      <c r="CR30" s="213">
        <f t="shared" si="73"/>
        <v>45005.674999999996</v>
      </c>
      <c r="CS30" s="213">
        <f t="shared" si="73"/>
        <v>2274.3083333333334</v>
      </c>
      <c r="CT30" s="213">
        <f t="shared" si="73"/>
        <v>3160.7916666666665</v>
      </c>
      <c r="CV30" s="296">
        <v>499959828.83215576</v>
      </c>
      <c r="CW30" s="296">
        <v>975582.7333333334</v>
      </c>
      <c r="CX30" s="268">
        <v>8.4</v>
      </c>
      <c r="CY30" s="268">
        <v>35.5</v>
      </c>
      <c r="DA30" s="297">
        <v>583.81399999999996</v>
      </c>
      <c r="DB30" s="297">
        <v>628.30250000000001</v>
      </c>
      <c r="DC30" s="297">
        <v>593.17999999999995</v>
      </c>
      <c r="DD30" s="297">
        <v>446.44599999999997</v>
      </c>
      <c r="DE30" s="297">
        <v>448.78749999999997</v>
      </c>
      <c r="DF30" s="297">
        <v>525.27649999999994</v>
      </c>
      <c r="DG30" s="297">
        <v>445.66550000000001</v>
      </c>
      <c r="DH30" s="297">
        <v>430.05549999999999</v>
      </c>
      <c r="DI30" s="297">
        <v>604.88749999999993</v>
      </c>
      <c r="DJ30" s="297">
        <v>1995.7384999999999</v>
      </c>
      <c r="DN30" s="298">
        <v>228.2586</v>
      </c>
      <c r="DO30" s="298">
        <f t="shared" si="50"/>
        <v>245.59731057347673</v>
      </c>
    </row>
    <row r="31" spans="1:119" x14ac:dyDescent="0.2">
      <c r="A31" s="287">
        <v>39873</v>
      </c>
      <c r="B31" s="288">
        <v>1822</v>
      </c>
      <c r="C31" s="288">
        <v>1628</v>
      </c>
      <c r="D31" s="288">
        <v>2144</v>
      </c>
      <c r="E31" s="288">
        <v>360</v>
      </c>
      <c r="F31" s="288">
        <v>2496</v>
      </c>
      <c r="G31" s="288">
        <v>2406</v>
      </c>
      <c r="H31" s="302">
        <f t="shared" si="2"/>
        <v>2004.1666666666667</v>
      </c>
      <c r="I31" s="302">
        <f t="shared" si="3"/>
        <v>1741.1666666666667</v>
      </c>
      <c r="J31" s="302">
        <f t="shared" si="4"/>
        <v>2259.8333333333335</v>
      </c>
      <c r="K31" s="302">
        <f t="shared" si="5"/>
        <v>376.66666666666669</v>
      </c>
      <c r="L31" s="302">
        <f t="shared" si="6"/>
        <v>2963.3333333333335</v>
      </c>
      <c r="M31" s="302">
        <f t="shared" si="7"/>
        <v>2711.1666666666665</v>
      </c>
      <c r="T31" s="270"/>
      <c r="U31" s="273">
        <v>11726.199999999999</v>
      </c>
      <c r="V31" s="273">
        <v>8855</v>
      </c>
      <c r="W31" s="299">
        <v>1460</v>
      </c>
      <c r="X31" s="299">
        <v>7477.4641199999996</v>
      </c>
      <c r="Y31" s="300">
        <f t="shared" si="71"/>
        <v>11131.783333333333</v>
      </c>
      <c r="Z31" s="300">
        <f t="shared" si="71"/>
        <v>8348.0833333333339</v>
      </c>
      <c r="AA31" s="300">
        <f t="shared" si="71"/>
        <v>1347.3333333333333</v>
      </c>
      <c r="AB31" s="300">
        <f t="shared" si="71"/>
        <v>7169.6641486666667</v>
      </c>
      <c r="AC31" s="300"/>
      <c r="AD31" s="301">
        <v>4.0943974727267998</v>
      </c>
      <c r="AE31" s="301">
        <v>3.3285909063294654</v>
      </c>
      <c r="AF31" s="301">
        <f t="shared" ref="AF31:AG31" si="77">AVERAGE(AD20:AD31)</f>
        <v>4.0459601822303641</v>
      </c>
      <c r="AG31" s="301">
        <f t="shared" si="77"/>
        <v>3.3333535986604494</v>
      </c>
      <c r="AH31" s="274"/>
      <c r="AI31" s="290">
        <v>173.6</v>
      </c>
      <c r="AJ31" s="290">
        <v>709.6</v>
      </c>
      <c r="AK31" s="290">
        <v>200.6</v>
      </c>
      <c r="AL31" s="291">
        <v>748.3</v>
      </c>
      <c r="AM31" s="291">
        <v>2870.9</v>
      </c>
      <c r="AN31" s="292">
        <v>105.41500000000001</v>
      </c>
      <c r="AO31" s="292">
        <v>52.695999999999998</v>
      </c>
      <c r="AP31" s="292">
        <f t="shared" si="8"/>
        <v>161.15</v>
      </c>
      <c r="AQ31" s="292">
        <f t="shared" si="9"/>
        <v>662.49999999999989</v>
      </c>
      <c r="AR31" s="292">
        <f t="shared" si="10"/>
        <v>195.06666666666663</v>
      </c>
      <c r="AS31" s="292">
        <f t="shared" si="11"/>
        <v>687.31666666666661</v>
      </c>
      <c r="AT31" s="292">
        <f t="shared" si="12"/>
        <v>2785.2999999999997</v>
      </c>
      <c r="AU31" s="292">
        <f t="shared" si="13"/>
        <v>80.467500000000001</v>
      </c>
      <c r="AV31" s="292">
        <f t="shared" si="14"/>
        <v>50.169999999999995</v>
      </c>
      <c r="AW31" s="301">
        <f t="shared" si="43"/>
        <v>157.61666666666665</v>
      </c>
      <c r="AX31" s="301">
        <f t="shared" si="44"/>
        <v>677.4</v>
      </c>
      <c r="AY31" s="301">
        <f t="shared" si="45"/>
        <v>199.03333333333333</v>
      </c>
      <c r="AZ31" s="301">
        <f t="shared" si="46"/>
        <v>709.375</v>
      </c>
      <c r="BA31" s="301">
        <f t="shared" si="47"/>
        <v>2753.0333333333333</v>
      </c>
      <c r="BB31" s="301">
        <f t="shared" si="48"/>
        <v>77.773833333333343</v>
      </c>
      <c r="BC31" s="301">
        <f t="shared" si="49"/>
        <v>49.947833333333335</v>
      </c>
      <c r="BD31" s="301"/>
      <c r="BE31" s="293">
        <v>63724</v>
      </c>
      <c r="BF31" s="293">
        <v>6921</v>
      </c>
      <c r="BH31" s="211">
        <v>2525.3000000000002</v>
      </c>
      <c r="BI31" s="211">
        <v>2188.5</v>
      </c>
      <c r="BJ31" s="211">
        <v>980.6</v>
      </c>
      <c r="BK31" s="211">
        <v>5816.3</v>
      </c>
      <c r="BL31" s="211">
        <v>2546.5</v>
      </c>
      <c r="BM31" s="211">
        <v>7683.1</v>
      </c>
      <c r="BN31" s="211">
        <v>2068.4</v>
      </c>
      <c r="BO31" s="211">
        <v>628.9</v>
      </c>
      <c r="BP31" s="211"/>
      <c r="BQ31" s="211">
        <v>17822.900000000001</v>
      </c>
      <c r="BR31" s="211">
        <v>74128</v>
      </c>
      <c r="BS31" s="211">
        <v>13857.4</v>
      </c>
      <c r="BT31" s="211">
        <v>38199</v>
      </c>
      <c r="BU31" s="211">
        <v>8274.7999999999993</v>
      </c>
      <c r="BV31" s="211">
        <v>32660.1</v>
      </c>
      <c r="BW31" s="211">
        <v>13464.7</v>
      </c>
      <c r="BX31" s="211">
        <v>47277.1</v>
      </c>
      <c r="BY31" s="211">
        <v>2229.3000000000002</v>
      </c>
      <c r="BZ31" s="211">
        <v>2922.5</v>
      </c>
      <c r="CA31" s="213"/>
      <c r="CB31" s="213">
        <f t="shared" si="75"/>
        <v>2693.5499999999997</v>
      </c>
      <c r="CC31" s="213">
        <f t="shared" si="75"/>
        <v>1502.6583333333335</v>
      </c>
      <c r="CD31" s="213">
        <f t="shared" si="75"/>
        <v>887.74166666666667</v>
      </c>
      <c r="CE31" s="213">
        <f t="shared" si="75"/>
        <v>6207.1750000000002</v>
      </c>
      <c r="CF31" s="213">
        <f t="shared" si="75"/>
        <v>4575.2249999999995</v>
      </c>
      <c r="CG31" s="213">
        <f t="shared" si="75"/>
        <v>6613.4500000000007</v>
      </c>
      <c r="CH31" s="213">
        <f t="shared" si="75"/>
        <v>2243.5250000000001</v>
      </c>
      <c r="CI31" s="213">
        <f t="shared" si="75"/>
        <v>540.32499999999993</v>
      </c>
      <c r="CJ31" s="213"/>
      <c r="CK31" s="213">
        <f t="shared" si="73"/>
        <v>18596.141666666666</v>
      </c>
      <c r="CL31" s="213">
        <f t="shared" si="73"/>
        <v>75288.741666666669</v>
      </c>
      <c r="CM31" s="213">
        <f t="shared" si="73"/>
        <v>14693.033333333333</v>
      </c>
      <c r="CN31" s="213">
        <f t="shared" si="73"/>
        <v>41215.791666666664</v>
      </c>
      <c r="CO31" s="213">
        <f t="shared" si="73"/>
        <v>8289.0583333333343</v>
      </c>
      <c r="CP31" s="213">
        <f t="shared" si="73"/>
        <v>31312.249999999996</v>
      </c>
      <c r="CQ31" s="213">
        <f t="shared" si="73"/>
        <v>12765.383333333333</v>
      </c>
      <c r="CR31" s="213">
        <f t="shared" si="73"/>
        <v>45325.533333333333</v>
      </c>
      <c r="CS31" s="213">
        <f t="shared" si="73"/>
        <v>2307.4249999999997</v>
      </c>
      <c r="CT31" s="213">
        <f t="shared" si="73"/>
        <v>3149.3416666666672</v>
      </c>
      <c r="CV31" s="296">
        <v>500082300.95216221</v>
      </c>
      <c r="CW31" s="296">
        <v>975582.7333333334</v>
      </c>
      <c r="CX31" s="268">
        <v>8.6</v>
      </c>
      <c r="CY31" s="268">
        <v>36</v>
      </c>
      <c r="DA31" s="297">
        <v>558.28511000000003</v>
      </c>
      <c r="DB31" s="297">
        <v>581.32300999999995</v>
      </c>
      <c r="DC31" s="297">
        <v>544.46236999999996</v>
      </c>
      <c r="DD31" s="297">
        <v>459.22214000000002</v>
      </c>
      <c r="DE31" s="297">
        <v>450.77490999999998</v>
      </c>
      <c r="DF31" s="297">
        <v>479.95625000000001</v>
      </c>
      <c r="DG31" s="297">
        <v>383.96499999999997</v>
      </c>
      <c r="DH31" s="297">
        <v>368.60640000000001</v>
      </c>
      <c r="DI31" s="297">
        <v>530.63963000000001</v>
      </c>
      <c r="DJ31" s="297">
        <v>1893.7153800000001</v>
      </c>
      <c r="DN31" s="298">
        <v>233.38849999999999</v>
      </c>
      <c r="DO31" s="298">
        <f t="shared" si="50"/>
        <v>244.46543557347673</v>
      </c>
    </row>
    <row r="32" spans="1:119" x14ac:dyDescent="0.2">
      <c r="A32" s="287">
        <v>39904</v>
      </c>
      <c r="B32" s="288">
        <v>1878</v>
      </c>
      <c r="C32" s="288">
        <v>1645</v>
      </c>
      <c r="D32" s="288">
        <v>2178</v>
      </c>
      <c r="E32" s="288">
        <v>370</v>
      </c>
      <c r="F32" s="288">
        <v>2418</v>
      </c>
      <c r="G32" s="288">
        <v>2385</v>
      </c>
      <c r="H32" s="302">
        <f t="shared" si="2"/>
        <v>1919.6666666666667</v>
      </c>
      <c r="I32" s="302">
        <f t="shared" si="3"/>
        <v>1679.5</v>
      </c>
      <c r="J32" s="302">
        <f t="shared" si="4"/>
        <v>2209</v>
      </c>
      <c r="K32" s="302">
        <f t="shared" si="5"/>
        <v>371.66666666666669</v>
      </c>
      <c r="L32" s="302">
        <f t="shared" si="6"/>
        <v>2796.3333333333335</v>
      </c>
      <c r="M32" s="302">
        <f t="shared" si="7"/>
        <v>2596.1666666666665</v>
      </c>
      <c r="T32" s="270"/>
      <c r="U32" s="273">
        <v>11882.7</v>
      </c>
      <c r="V32" s="273">
        <v>9041</v>
      </c>
      <c r="W32" s="299">
        <v>1109</v>
      </c>
      <c r="X32" s="299">
        <v>7324.6036160000003</v>
      </c>
      <c r="Y32" s="300">
        <f t="shared" si="71"/>
        <v>11145.324999999999</v>
      </c>
      <c r="Z32" s="300">
        <f t="shared" si="71"/>
        <v>8362.8333333333339</v>
      </c>
      <c r="AA32" s="300">
        <f t="shared" si="71"/>
        <v>1375.9166666666667</v>
      </c>
      <c r="AB32" s="300">
        <f t="shared" si="71"/>
        <v>7170.7603293333332</v>
      </c>
      <c r="AC32" s="300"/>
      <c r="AD32" s="301">
        <v>4.0174530932997765</v>
      </c>
      <c r="AE32" s="301">
        <v>3.3145108503043219</v>
      </c>
      <c r="AF32" s="301">
        <f t="shared" ref="AF32:AG32" si="78">AVERAGE(AD21:AD32)</f>
        <v>4.0428699108536961</v>
      </c>
      <c r="AG32" s="301">
        <f t="shared" si="78"/>
        <v>3.3334057270335813</v>
      </c>
      <c r="AH32" s="274"/>
      <c r="AI32" s="290">
        <v>168.7</v>
      </c>
      <c r="AJ32" s="290">
        <v>700.3</v>
      </c>
      <c r="AK32" s="290">
        <v>204.9</v>
      </c>
      <c r="AL32" s="291">
        <v>745.9</v>
      </c>
      <c r="AM32" s="291">
        <v>2793.2</v>
      </c>
      <c r="AN32" s="292">
        <v>113.96900000000001</v>
      </c>
      <c r="AO32" s="292">
        <v>58.133999999999986</v>
      </c>
      <c r="AP32" s="292">
        <f t="shared" si="8"/>
        <v>163.64999999999998</v>
      </c>
      <c r="AQ32" s="292">
        <f t="shared" si="9"/>
        <v>665.01666666666654</v>
      </c>
      <c r="AR32" s="292">
        <f t="shared" si="10"/>
        <v>194.96666666666667</v>
      </c>
      <c r="AS32" s="292">
        <f t="shared" si="11"/>
        <v>690.61666666666667</v>
      </c>
      <c r="AT32" s="292">
        <f t="shared" si="12"/>
        <v>2780.3333333333335</v>
      </c>
      <c r="AU32" s="292">
        <f t="shared" si="13"/>
        <v>89.687666666666658</v>
      </c>
      <c r="AV32" s="292">
        <f t="shared" si="14"/>
        <v>52.534666666666659</v>
      </c>
      <c r="AW32" s="301">
        <f t="shared" si="43"/>
        <v>157.16666666666666</v>
      </c>
      <c r="AX32" s="301">
        <f t="shared" si="44"/>
        <v>677.46666666666681</v>
      </c>
      <c r="AY32" s="301">
        <f t="shared" si="45"/>
        <v>199.23333333333335</v>
      </c>
      <c r="AZ32" s="301">
        <f t="shared" si="46"/>
        <v>709.13333333333355</v>
      </c>
      <c r="BA32" s="301">
        <f t="shared" si="47"/>
        <v>2753.4916666666668</v>
      </c>
      <c r="BB32" s="301">
        <f t="shared" si="48"/>
        <v>80.133416666666662</v>
      </c>
      <c r="BC32" s="301">
        <f t="shared" si="49"/>
        <v>49.926250000000003</v>
      </c>
      <c r="BD32" s="301"/>
      <c r="BE32" s="293">
        <v>105676</v>
      </c>
      <c r="BF32" s="293">
        <v>59486.5</v>
      </c>
      <c r="BH32" s="211">
        <v>2744.2</v>
      </c>
      <c r="BI32" s="211">
        <v>2884.1</v>
      </c>
      <c r="BJ32" s="211">
        <v>1054.0999999999999</v>
      </c>
      <c r="BK32" s="211">
        <v>7617.1</v>
      </c>
      <c r="BL32" s="211">
        <v>1856.4</v>
      </c>
      <c r="BM32" s="211">
        <v>6928.3</v>
      </c>
      <c r="BN32" s="211">
        <v>2376.4</v>
      </c>
      <c r="BO32" s="211">
        <v>558.70000000000005</v>
      </c>
      <c r="BP32" s="211"/>
      <c r="BQ32" s="211">
        <v>16859.3</v>
      </c>
      <c r="BR32" s="211">
        <v>82512</v>
      </c>
      <c r="BS32" s="211">
        <v>15113.7</v>
      </c>
      <c r="BT32" s="211">
        <v>42930.1</v>
      </c>
      <c r="BU32" s="211">
        <v>8704.9</v>
      </c>
      <c r="BV32" s="211">
        <v>37275.199999999997</v>
      </c>
      <c r="BW32" s="211">
        <v>14038.1</v>
      </c>
      <c r="BX32" s="211">
        <v>46912.4</v>
      </c>
      <c r="BY32" s="211">
        <v>2216.4</v>
      </c>
      <c r="BZ32" s="211">
        <v>2161.6</v>
      </c>
      <c r="CA32" s="213"/>
      <c r="CB32" s="213">
        <f t="shared" si="75"/>
        <v>2779.5499999999997</v>
      </c>
      <c r="CC32" s="213">
        <f t="shared" si="75"/>
        <v>1528.4833333333333</v>
      </c>
      <c r="CD32" s="213">
        <f t="shared" si="75"/>
        <v>867.72500000000002</v>
      </c>
      <c r="CE32" s="213">
        <f t="shared" si="75"/>
        <v>6258.0666666666666</v>
      </c>
      <c r="CF32" s="213">
        <f t="shared" si="75"/>
        <v>3995.3166666666671</v>
      </c>
      <c r="CG32" s="213">
        <f t="shared" si="75"/>
        <v>6647.1750000000002</v>
      </c>
      <c r="CH32" s="213">
        <f t="shared" si="75"/>
        <v>2319.5916666666672</v>
      </c>
      <c r="CI32" s="213">
        <f t="shared" si="75"/>
        <v>528.24999999999989</v>
      </c>
      <c r="CJ32" s="213"/>
      <c r="CK32" s="213">
        <f t="shared" si="73"/>
        <v>18389.366666666665</v>
      </c>
      <c r="CL32" s="213">
        <f t="shared" si="73"/>
        <v>75434.941666666666</v>
      </c>
      <c r="CM32" s="213">
        <f t="shared" si="73"/>
        <v>14770.283333333333</v>
      </c>
      <c r="CN32" s="213">
        <f t="shared" si="73"/>
        <v>40866.916666666664</v>
      </c>
      <c r="CO32" s="213">
        <f t="shared" si="73"/>
        <v>8208.7166666666672</v>
      </c>
      <c r="CP32" s="213">
        <f t="shared" si="73"/>
        <v>31428.55</v>
      </c>
      <c r="CQ32" s="213">
        <f t="shared" si="73"/>
        <v>12965.79166666667</v>
      </c>
      <c r="CR32" s="213">
        <f t="shared" si="73"/>
        <v>45534.600000000006</v>
      </c>
      <c r="CS32" s="213">
        <f t="shared" si="73"/>
        <v>2296.1083333333331</v>
      </c>
      <c r="CT32" s="213">
        <f t="shared" si="73"/>
        <v>3075.3916666666669</v>
      </c>
      <c r="CV32" s="296">
        <v>500204803.07341939</v>
      </c>
      <c r="CW32" s="296">
        <v>979513.2333333334</v>
      </c>
      <c r="CX32" s="268">
        <v>8.8000000000000007</v>
      </c>
      <c r="CY32" s="268">
        <v>39.5</v>
      </c>
      <c r="DA32" s="297">
        <v>606.66939000000002</v>
      </c>
      <c r="DB32" s="297">
        <v>638.47977000000003</v>
      </c>
      <c r="DC32" s="297">
        <v>611.21373000000006</v>
      </c>
      <c r="DD32" s="297">
        <v>531.68777999999998</v>
      </c>
      <c r="DE32" s="297">
        <v>543.04863</v>
      </c>
      <c r="DF32" s="297">
        <v>565.77033000000006</v>
      </c>
      <c r="DG32" s="297">
        <v>469.58179999999999</v>
      </c>
      <c r="DH32" s="297">
        <v>454.43400000000003</v>
      </c>
      <c r="DI32" s="297">
        <v>469.58179999999999</v>
      </c>
      <c r="DJ32" s="297">
        <v>1826.06729</v>
      </c>
      <c r="DN32" s="298">
        <v>233.12909999999999</v>
      </c>
      <c r="DO32" s="298">
        <f t="shared" si="50"/>
        <v>243.2314994623656</v>
      </c>
    </row>
    <row r="33" spans="1:119" x14ac:dyDescent="0.2">
      <c r="A33" s="287">
        <v>39934</v>
      </c>
      <c r="B33" s="288">
        <v>1926</v>
      </c>
      <c r="C33" s="288">
        <v>1662</v>
      </c>
      <c r="D33" s="288">
        <v>2184</v>
      </c>
      <c r="E33" s="288">
        <v>380</v>
      </c>
      <c r="F33" s="288">
        <v>2378</v>
      </c>
      <c r="G33" s="288">
        <v>2478</v>
      </c>
      <c r="H33" s="302">
        <f t="shared" si="2"/>
        <v>1883.6666666666667</v>
      </c>
      <c r="I33" s="302">
        <f t="shared" si="3"/>
        <v>1653.5</v>
      </c>
      <c r="J33" s="302">
        <f t="shared" si="4"/>
        <v>2187</v>
      </c>
      <c r="K33" s="302">
        <f t="shared" si="5"/>
        <v>371.66666666666669</v>
      </c>
      <c r="L33" s="302">
        <f t="shared" si="6"/>
        <v>2651.6666666666665</v>
      </c>
      <c r="M33" s="302">
        <f t="shared" si="7"/>
        <v>2529.1666666666665</v>
      </c>
      <c r="T33" s="270"/>
      <c r="U33" s="273">
        <v>12381.3</v>
      </c>
      <c r="V33" s="273">
        <v>9386</v>
      </c>
      <c r="W33" s="299">
        <v>456</v>
      </c>
      <c r="X33" s="299">
        <v>7622.6135599999998</v>
      </c>
      <c r="Y33" s="300">
        <f t="shared" si="71"/>
        <v>11151.75</v>
      </c>
      <c r="Z33" s="300">
        <f t="shared" si="71"/>
        <v>8373.75</v>
      </c>
      <c r="AA33" s="300">
        <f t="shared" si="71"/>
        <v>1381.9166666666667</v>
      </c>
      <c r="AB33" s="300">
        <f t="shared" si="71"/>
        <v>7174.4646639999992</v>
      </c>
      <c r="AC33" s="300"/>
      <c r="AD33" s="301">
        <v>3.9394124795608985</v>
      </c>
      <c r="AE33" s="301">
        <v>3.2936488007690854</v>
      </c>
      <c r="AF33" s="301">
        <f t="shared" ref="AF33:AG33" si="79">AVERAGE(AD22:AD33)</f>
        <v>4.0440493466702554</v>
      </c>
      <c r="AG33" s="301">
        <f t="shared" si="79"/>
        <v>3.3341060046636031</v>
      </c>
      <c r="AH33" s="274"/>
      <c r="AI33" s="290">
        <v>166.1</v>
      </c>
      <c r="AJ33" s="290">
        <v>715.2</v>
      </c>
      <c r="AK33" s="290">
        <v>201.1</v>
      </c>
      <c r="AL33" s="291">
        <v>756.8</v>
      </c>
      <c r="AM33" s="291">
        <v>2825.2</v>
      </c>
      <c r="AN33" s="292">
        <v>119.777</v>
      </c>
      <c r="AO33" s="292">
        <v>63.070999999999991</v>
      </c>
      <c r="AP33" s="292">
        <f t="shared" si="8"/>
        <v>168.21666666666667</v>
      </c>
      <c r="AQ33" s="292">
        <f t="shared" si="9"/>
        <v>678.0333333333333</v>
      </c>
      <c r="AR33" s="292">
        <f t="shared" si="10"/>
        <v>196.58333333333334</v>
      </c>
      <c r="AS33" s="292">
        <f t="shared" si="11"/>
        <v>707.80000000000007</v>
      </c>
      <c r="AT33" s="292">
        <f t="shared" si="12"/>
        <v>2801.3833333333332</v>
      </c>
      <c r="AU33" s="292">
        <f t="shared" si="13"/>
        <v>101.70049999999999</v>
      </c>
      <c r="AV33" s="292">
        <f t="shared" si="14"/>
        <v>55.774499999999989</v>
      </c>
      <c r="AW33" s="301">
        <f t="shared" si="43"/>
        <v>156.85833333333332</v>
      </c>
      <c r="AX33" s="301">
        <f t="shared" si="44"/>
        <v>677.72500000000002</v>
      </c>
      <c r="AY33" s="301">
        <f t="shared" si="45"/>
        <v>198.55833333333331</v>
      </c>
      <c r="AZ33" s="301">
        <f t="shared" si="46"/>
        <v>708.875</v>
      </c>
      <c r="BA33" s="301">
        <f t="shared" si="47"/>
        <v>2753.4583333333335</v>
      </c>
      <c r="BB33" s="301">
        <f t="shared" si="48"/>
        <v>82.429833333333349</v>
      </c>
      <c r="BC33" s="301">
        <f t="shared" si="49"/>
        <v>49.794750000000001</v>
      </c>
      <c r="BD33" s="301"/>
      <c r="BE33" s="293">
        <v>134693</v>
      </c>
      <c r="BF33" s="293">
        <v>106118.5</v>
      </c>
      <c r="BH33" s="211">
        <v>2789.3</v>
      </c>
      <c r="BI33" s="211">
        <v>1932.9</v>
      </c>
      <c r="BJ33" s="211">
        <v>846.5</v>
      </c>
      <c r="BK33" s="211">
        <v>7315.4</v>
      </c>
      <c r="BL33" s="211">
        <v>2786.8</v>
      </c>
      <c r="BM33" s="211">
        <v>6462</v>
      </c>
      <c r="BN33" s="211">
        <v>2260.4</v>
      </c>
      <c r="BO33" s="211">
        <v>433.5</v>
      </c>
      <c r="BP33" s="211"/>
      <c r="BQ33" s="211">
        <v>17029.2</v>
      </c>
      <c r="BR33" s="211">
        <v>81281.7</v>
      </c>
      <c r="BS33" s="211">
        <v>18692.5</v>
      </c>
      <c r="BT33" s="211">
        <v>42298.6</v>
      </c>
      <c r="BU33" s="211">
        <v>7920.4</v>
      </c>
      <c r="BV33" s="211">
        <v>40524.300000000003</v>
      </c>
      <c r="BW33" s="211">
        <v>14651.8</v>
      </c>
      <c r="BX33" s="211">
        <v>44719.3</v>
      </c>
      <c r="BY33" s="211">
        <v>2530.6</v>
      </c>
      <c r="BZ33" s="211">
        <v>2459</v>
      </c>
      <c r="CA33" s="213"/>
      <c r="CB33" s="213">
        <f t="shared" si="75"/>
        <v>2812.4083333333333</v>
      </c>
      <c r="CC33" s="213">
        <f t="shared" si="75"/>
        <v>1450.2666666666667</v>
      </c>
      <c r="CD33" s="213">
        <f t="shared" si="75"/>
        <v>839.92500000000007</v>
      </c>
      <c r="CE33" s="213">
        <f t="shared" si="75"/>
        <v>6211.0166666666664</v>
      </c>
      <c r="CF33" s="213">
        <f t="shared" si="75"/>
        <v>3580.9416666666671</v>
      </c>
      <c r="CG33" s="213">
        <f t="shared" si="75"/>
        <v>6577.8083333333343</v>
      </c>
      <c r="CH33" s="213">
        <f t="shared" si="75"/>
        <v>2284.3916666666669</v>
      </c>
      <c r="CI33" s="213">
        <f t="shared" si="75"/>
        <v>522.78333333333319</v>
      </c>
      <c r="CJ33" s="213"/>
      <c r="CK33" s="213">
        <f t="shared" si="73"/>
        <v>18303.891666666666</v>
      </c>
      <c r="CL33" s="213">
        <f t="shared" si="73"/>
        <v>74682.291666666672</v>
      </c>
      <c r="CM33" s="213">
        <f t="shared" si="73"/>
        <v>14774.283333333335</v>
      </c>
      <c r="CN33" s="213">
        <f t="shared" si="73"/>
        <v>40124.724999999999</v>
      </c>
      <c r="CO33" s="213">
        <f t="shared" si="73"/>
        <v>8112.0416666666652</v>
      </c>
      <c r="CP33" s="213">
        <f t="shared" si="73"/>
        <v>32102.308333333331</v>
      </c>
      <c r="CQ33" s="213">
        <f t="shared" si="73"/>
        <v>12862.216666666665</v>
      </c>
      <c r="CR33" s="213">
        <f t="shared" si="73"/>
        <v>45450.400000000001</v>
      </c>
      <c r="CS33" s="213">
        <f t="shared" si="73"/>
        <v>2265.5333333333333</v>
      </c>
      <c r="CT33" s="213">
        <f t="shared" si="73"/>
        <v>2999.5583333333329</v>
      </c>
      <c r="CV33" s="296">
        <v>500327335.20327652</v>
      </c>
      <c r="CW33" s="296">
        <v>979513.2333333334</v>
      </c>
      <c r="CX33" s="268">
        <v>8.9</v>
      </c>
      <c r="CY33" s="268">
        <v>41.7</v>
      </c>
      <c r="DA33" s="297">
        <v>654.56744000000003</v>
      </c>
      <c r="DB33" s="297">
        <v>690.52462000000003</v>
      </c>
      <c r="DC33" s="297">
        <v>684.65406000000007</v>
      </c>
      <c r="DD33" s="297">
        <v>587.78982000000008</v>
      </c>
      <c r="DE33" s="297">
        <v>609.07060000000001</v>
      </c>
      <c r="DF33" s="297">
        <v>618.61026000000004</v>
      </c>
      <c r="DG33" s="297">
        <v>550.36500000000001</v>
      </c>
      <c r="DH33" s="297">
        <v>535.68860000000006</v>
      </c>
      <c r="DI33" s="297">
        <v>499.73142000000001</v>
      </c>
      <c r="DJ33" s="297">
        <v>1758.9665400000001</v>
      </c>
      <c r="DN33" s="298">
        <v>236.11930000000001</v>
      </c>
      <c r="DO33" s="298">
        <f t="shared" si="50"/>
        <v>241.60719112903226</v>
      </c>
    </row>
    <row r="34" spans="1:119" x14ac:dyDescent="0.2">
      <c r="A34" s="287">
        <v>39965</v>
      </c>
      <c r="B34" s="288">
        <v>1945</v>
      </c>
      <c r="C34" s="288">
        <v>1665</v>
      </c>
      <c r="D34" s="288">
        <v>2203</v>
      </c>
      <c r="E34" s="288">
        <v>400</v>
      </c>
      <c r="F34" s="288">
        <v>2248</v>
      </c>
      <c r="G34" s="288">
        <v>2430</v>
      </c>
      <c r="H34" s="302">
        <f t="shared" si="2"/>
        <v>1875.3333333333333</v>
      </c>
      <c r="I34" s="302">
        <f t="shared" si="3"/>
        <v>1646.3333333333333</v>
      </c>
      <c r="J34" s="302">
        <f t="shared" si="4"/>
        <v>2177.5</v>
      </c>
      <c r="K34" s="302">
        <f t="shared" si="5"/>
        <v>373.33333333333331</v>
      </c>
      <c r="L34" s="302">
        <f t="shared" si="6"/>
        <v>2520</v>
      </c>
      <c r="M34" s="302">
        <f t="shared" si="7"/>
        <v>2474.1666666666665</v>
      </c>
      <c r="T34" s="270"/>
      <c r="U34" s="273">
        <v>11722.1</v>
      </c>
      <c r="V34" s="273">
        <v>8841</v>
      </c>
      <c r="W34" s="299">
        <v>92</v>
      </c>
      <c r="X34" s="299">
        <v>7227.9885199999999</v>
      </c>
      <c r="Y34" s="300">
        <f t="shared" si="71"/>
        <v>11178.316666666666</v>
      </c>
      <c r="Z34" s="300">
        <f t="shared" si="71"/>
        <v>8400.5</v>
      </c>
      <c r="AA34" s="300">
        <f t="shared" si="71"/>
        <v>1381.25</v>
      </c>
      <c r="AB34" s="300">
        <f t="shared" si="71"/>
        <v>7174.2000686666661</v>
      </c>
      <c r="AC34" s="300"/>
      <c r="AD34" s="301">
        <v>3.8920156799416565</v>
      </c>
      <c r="AE34" s="301">
        <v>3.2711309179624761</v>
      </c>
      <c r="AF34" s="301">
        <f t="shared" ref="AF34:AG34" si="80">AVERAGE(AD23:AD34)</f>
        <v>4.0450544389445007</v>
      </c>
      <c r="AG34" s="301">
        <f t="shared" si="80"/>
        <v>3.3356002814638011</v>
      </c>
      <c r="AH34" s="274"/>
      <c r="AI34" s="290">
        <v>157</v>
      </c>
      <c r="AJ34" s="290">
        <v>704.1</v>
      </c>
      <c r="AK34" s="290">
        <v>208.6</v>
      </c>
      <c r="AL34" s="291">
        <v>720.6</v>
      </c>
      <c r="AM34" s="291">
        <v>2736.9</v>
      </c>
      <c r="AN34" s="292">
        <v>109.23299999999999</v>
      </c>
      <c r="AO34" s="292">
        <v>54.157999999999987</v>
      </c>
      <c r="AP34" s="292">
        <f t="shared" si="8"/>
        <v>166.86666666666665</v>
      </c>
      <c r="AQ34" s="292">
        <f t="shared" si="9"/>
        <v>686.94999999999993</v>
      </c>
      <c r="AR34" s="292">
        <f t="shared" si="10"/>
        <v>195.45000000000002</v>
      </c>
      <c r="AS34" s="292">
        <f t="shared" si="11"/>
        <v>725.63333333333333</v>
      </c>
      <c r="AT34" s="292">
        <f t="shared" si="12"/>
        <v>2766.8000000000006</v>
      </c>
      <c r="AU34" s="292">
        <f t="shared" si="13"/>
        <v>105.99566666666665</v>
      </c>
      <c r="AV34" s="292">
        <f t="shared" si="14"/>
        <v>56.012</v>
      </c>
      <c r="AW34" s="301">
        <f t="shared" si="43"/>
        <v>157.81666666666666</v>
      </c>
      <c r="AX34" s="301">
        <f t="shared" si="44"/>
        <v>679.98333333333335</v>
      </c>
      <c r="AY34" s="301">
        <f t="shared" si="45"/>
        <v>198.88333333333333</v>
      </c>
      <c r="AZ34" s="301">
        <f t="shared" si="46"/>
        <v>710.00000000000011</v>
      </c>
      <c r="BA34" s="301">
        <f t="shared" si="47"/>
        <v>2758.2000000000003</v>
      </c>
      <c r="BB34" s="301">
        <f t="shared" si="48"/>
        <v>85.273416666666662</v>
      </c>
      <c r="BC34" s="301">
        <f t="shared" si="49"/>
        <v>50.124500000000012</v>
      </c>
      <c r="BD34" s="301"/>
      <c r="BE34" s="293">
        <v>163690</v>
      </c>
      <c r="BF34" s="293">
        <v>146890</v>
      </c>
      <c r="BH34" s="211">
        <v>2968.4</v>
      </c>
      <c r="BI34" s="211">
        <v>593</v>
      </c>
      <c r="BJ34" s="211">
        <v>775.9</v>
      </c>
      <c r="BK34" s="211">
        <v>6881</v>
      </c>
      <c r="BL34" s="211">
        <v>839.2</v>
      </c>
      <c r="BM34" s="211">
        <v>10438.9</v>
      </c>
      <c r="BN34" s="211">
        <v>3403.8</v>
      </c>
      <c r="BO34" s="211">
        <v>498.5</v>
      </c>
      <c r="BP34" s="211"/>
      <c r="BQ34" s="211">
        <v>19175.2</v>
      </c>
      <c r="BR34" s="211">
        <v>84882</v>
      </c>
      <c r="BS34" s="211">
        <v>20286.8</v>
      </c>
      <c r="BT34" s="211">
        <v>46209.3</v>
      </c>
      <c r="BU34" s="211">
        <v>9292.9</v>
      </c>
      <c r="BV34" s="211">
        <v>47841.599999999999</v>
      </c>
      <c r="BW34" s="211">
        <v>14523.4</v>
      </c>
      <c r="BX34" s="211">
        <v>49843.3</v>
      </c>
      <c r="BY34" s="211">
        <v>2487.4</v>
      </c>
      <c r="BZ34" s="211">
        <v>3620.6</v>
      </c>
      <c r="CA34" s="213"/>
      <c r="CB34" s="213">
        <f t="shared" si="75"/>
        <v>2906.1</v>
      </c>
      <c r="CC34" s="213">
        <f t="shared" si="75"/>
        <v>1351.6583333333333</v>
      </c>
      <c r="CD34" s="213">
        <f t="shared" si="75"/>
        <v>829.04166666666663</v>
      </c>
      <c r="CE34" s="213">
        <f t="shared" si="75"/>
        <v>6186.6500000000005</v>
      </c>
      <c r="CF34" s="213">
        <f t="shared" si="75"/>
        <v>3116.9750000000004</v>
      </c>
      <c r="CG34" s="213">
        <f t="shared" si="75"/>
        <v>6867.9916666666659</v>
      </c>
      <c r="CH34" s="213">
        <f t="shared" si="75"/>
        <v>2257.7583333333337</v>
      </c>
      <c r="CI34" s="213">
        <f t="shared" si="75"/>
        <v>520.24166666666656</v>
      </c>
      <c r="CJ34" s="213"/>
      <c r="CK34" s="213">
        <f t="shared" si="73"/>
        <v>18249.075000000001</v>
      </c>
      <c r="CL34" s="213">
        <f t="shared" si="73"/>
        <v>74210.024999999994</v>
      </c>
      <c r="CM34" s="213">
        <f t="shared" si="73"/>
        <v>14768.724999999999</v>
      </c>
      <c r="CN34" s="213">
        <f t="shared" si="73"/>
        <v>39506.383333333324</v>
      </c>
      <c r="CO34" s="213">
        <f t="shared" si="73"/>
        <v>8188.4416666666657</v>
      </c>
      <c r="CP34" s="213">
        <f t="shared" si="73"/>
        <v>33465.424999999996</v>
      </c>
      <c r="CQ34" s="213">
        <f t="shared" si="73"/>
        <v>12732.683333333334</v>
      </c>
      <c r="CR34" s="213">
        <f t="shared" si="73"/>
        <v>45679.208333333343</v>
      </c>
      <c r="CS34" s="213">
        <f t="shared" si="73"/>
        <v>2237.5416666666665</v>
      </c>
      <c r="CT34" s="213">
        <f t="shared" si="73"/>
        <v>2987.5499999999997</v>
      </c>
      <c r="CV34" s="296">
        <v>500449897.34908462</v>
      </c>
      <c r="CW34" s="296">
        <v>979513.2333333334</v>
      </c>
      <c r="CX34" s="268">
        <v>9.1</v>
      </c>
      <c r="CY34" s="268">
        <v>45.8</v>
      </c>
      <c r="DA34" s="297">
        <v>639.47519999999997</v>
      </c>
      <c r="DB34" s="297">
        <v>647.32590000000005</v>
      </c>
      <c r="DC34" s="297">
        <v>656.60400000000004</v>
      </c>
      <c r="DD34" s="297">
        <v>518.14620000000002</v>
      </c>
      <c r="DE34" s="297">
        <v>528.85170000000005</v>
      </c>
      <c r="DF34" s="297">
        <v>533.13390000000004</v>
      </c>
      <c r="DG34" s="297">
        <v>544.55309999999997</v>
      </c>
      <c r="DH34" s="297">
        <v>530.27909999999997</v>
      </c>
      <c r="DI34" s="297">
        <v>566.67780000000005</v>
      </c>
      <c r="DJ34" s="297">
        <v>1870.6077</v>
      </c>
      <c r="DN34" s="298">
        <v>235.5479</v>
      </c>
      <c r="DO34" s="298">
        <f t="shared" si="50"/>
        <v>239.27414668458781</v>
      </c>
    </row>
    <row r="35" spans="1:119" x14ac:dyDescent="0.2">
      <c r="A35" s="287">
        <v>39995</v>
      </c>
      <c r="B35" s="288">
        <v>1950</v>
      </c>
      <c r="C35" s="288">
        <v>1670</v>
      </c>
      <c r="D35" s="288">
        <v>2243</v>
      </c>
      <c r="E35" s="288">
        <v>430</v>
      </c>
      <c r="F35" s="288">
        <v>2370</v>
      </c>
      <c r="G35" s="288">
        <v>2523</v>
      </c>
      <c r="H35" s="302">
        <f t="shared" si="2"/>
        <v>1889</v>
      </c>
      <c r="I35" s="302">
        <f t="shared" si="3"/>
        <v>1650.5</v>
      </c>
      <c r="J35" s="302">
        <f t="shared" si="4"/>
        <v>2182.5</v>
      </c>
      <c r="K35" s="302">
        <f t="shared" si="5"/>
        <v>383.33333333333331</v>
      </c>
      <c r="L35" s="302">
        <f t="shared" si="6"/>
        <v>2438.3333333333335</v>
      </c>
      <c r="M35" s="302">
        <f t="shared" si="7"/>
        <v>2453.3333333333335</v>
      </c>
      <c r="T35" s="270"/>
      <c r="U35" s="273">
        <v>11494.9</v>
      </c>
      <c r="V35" s="273">
        <v>8624</v>
      </c>
      <c r="W35" s="299">
        <v>141</v>
      </c>
      <c r="X35" s="299">
        <v>7265.6366559999997</v>
      </c>
      <c r="Y35" s="300">
        <f t="shared" si="71"/>
        <v>11177.608333333332</v>
      </c>
      <c r="Z35" s="300">
        <f t="shared" si="71"/>
        <v>8403.75</v>
      </c>
      <c r="AA35" s="300">
        <f t="shared" si="71"/>
        <v>1380.0833333333333</v>
      </c>
      <c r="AB35" s="300">
        <f t="shared" si="71"/>
        <v>7177.8288046666667</v>
      </c>
      <c r="AC35" s="300"/>
      <c r="AD35" s="301">
        <v>3.8784310198225009</v>
      </c>
      <c r="AE35" s="301">
        <v>3.2396199447308285</v>
      </c>
      <c r="AF35" s="301">
        <f t="shared" ref="AF35:AG35" si="81">AVERAGE(AD24:AD35)</f>
        <v>4.0450413700385965</v>
      </c>
      <c r="AG35" s="301">
        <f t="shared" si="81"/>
        <v>3.3353199355665488</v>
      </c>
      <c r="AH35" s="274"/>
      <c r="AI35" s="290">
        <v>153</v>
      </c>
      <c r="AJ35" s="290">
        <v>704.1</v>
      </c>
      <c r="AK35" s="290">
        <v>197.9</v>
      </c>
      <c r="AL35" s="291">
        <v>750.8</v>
      </c>
      <c r="AM35" s="291">
        <v>2726.1</v>
      </c>
      <c r="AN35" s="292">
        <v>104.52100000000002</v>
      </c>
      <c r="AO35" s="292">
        <v>55.408000000000008</v>
      </c>
      <c r="AP35" s="292">
        <f t="shared" si="8"/>
        <v>163.43333333333331</v>
      </c>
      <c r="AQ35" s="292">
        <f t="shared" si="9"/>
        <v>693.16666666666663</v>
      </c>
      <c r="AR35" s="292">
        <f t="shared" si="10"/>
        <v>197.85000000000002</v>
      </c>
      <c r="AS35" s="292">
        <f t="shared" si="11"/>
        <v>731.58333333333337</v>
      </c>
      <c r="AT35" s="292">
        <f t="shared" si="12"/>
        <v>2758.5666666666671</v>
      </c>
      <c r="AU35" s="292">
        <f t="shared" si="13"/>
        <v>107.96983333333333</v>
      </c>
      <c r="AV35" s="292">
        <f t="shared" si="14"/>
        <v>54.902666666666654</v>
      </c>
      <c r="AW35" s="301">
        <f t="shared" si="43"/>
        <v>157.84166666666667</v>
      </c>
      <c r="AX35" s="301">
        <f t="shared" si="44"/>
        <v>679.40000000000009</v>
      </c>
      <c r="AY35" s="301">
        <f t="shared" si="45"/>
        <v>198.46666666666667</v>
      </c>
      <c r="AZ35" s="301">
        <f t="shared" si="46"/>
        <v>710.41666666666663</v>
      </c>
      <c r="BA35" s="301">
        <f t="shared" si="47"/>
        <v>2758.7833333333333</v>
      </c>
      <c r="BB35" s="301">
        <f t="shared" si="48"/>
        <v>87.81583333333333</v>
      </c>
      <c r="BC35" s="301">
        <f t="shared" si="49"/>
        <v>50.8675</v>
      </c>
      <c r="BD35" s="301"/>
      <c r="BE35" s="293">
        <v>189999.5</v>
      </c>
      <c r="BF35" s="293">
        <v>196139.5</v>
      </c>
      <c r="BH35" s="211">
        <v>2992.2</v>
      </c>
      <c r="BI35" s="211">
        <v>691.8</v>
      </c>
      <c r="BJ35" s="211">
        <v>631.5</v>
      </c>
      <c r="BK35" s="211">
        <v>5887.9</v>
      </c>
      <c r="BL35" s="211">
        <v>11206</v>
      </c>
      <c r="BM35" s="211">
        <v>5404.1</v>
      </c>
      <c r="BN35" s="211">
        <v>3503.4</v>
      </c>
      <c r="BO35" s="211">
        <v>320.39999999999998</v>
      </c>
      <c r="BP35" s="211"/>
      <c r="BQ35" s="211">
        <v>22835.200000000001</v>
      </c>
      <c r="BR35" s="211">
        <v>76312.2</v>
      </c>
      <c r="BS35" s="211">
        <v>16628.400000000001</v>
      </c>
      <c r="BT35" s="211">
        <v>41714.1</v>
      </c>
      <c r="BU35" s="211">
        <v>10535</v>
      </c>
      <c r="BV35" s="211">
        <v>42448.2</v>
      </c>
      <c r="BW35" s="211">
        <v>14358.2</v>
      </c>
      <c r="BX35" s="211">
        <v>53188.7</v>
      </c>
      <c r="BY35" s="211">
        <v>2480.5</v>
      </c>
      <c r="BZ35" s="211">
        <v>3782.3</v>
      </c>
      <c r="CA35" s="213"/>
      <c r="CB35" s="213">
        <f t="shared" si="75"/>
        <v>2923.9749999999999</v>
      </c>
      <c r="CC35" s="213">
        <f t="shared" si="75"/>
        <v>1263.0416666666667</v>
      </c>
      <c r="CD35" s="213">
        <f t="shared" si="75"/>
        <v>785.56666666666661</v>
      </c>
      <c r="CE35" s="213">
        <f t="shared" si="75"/>
        <v>5986.125</v>
      </c>
      <c r="CF35" s="213">
        <f t="shared" si="75"/>
        <v>3587.1583333333333</v>
      </c>
      <c r="CG35" s="213">
        <f t="shared" si="75"/>
        <v>6822.916666666667</v>
      </c>
      <c r="CH35" s="213">
        <f t="shared" si="75"/>
        <v>2252.1333333333337</v>
      </c>
      <c r="CI35" s="213">
        <f t="shared" si="75"/>
        <v>494.79166666666657</v>
      </c>
      <c r="CJ35" s="213"/>
      <c r="CK35" s="213">
        <f t="shared" si="73"/>
        <v>18524.408333333336</v>
      </c>
      <c r="CL35" s="213">
        <f t="shared" si="73"/>
        <v>73907.816666666666</v>
      </c>
      <c r="CM35" s="213">
        <f t="shared" si="73"/>
        <v>14772.149999999996</v>
      </c>
      <c r="CN35" s="213">
        <f t="shared" si="73"/>
        <v>39209.683333333327</v>
      </c>
      <c r="CO35" s="213">
        <f t="shared" si="73"/>
        <v>8376.9833333333318</v>
      </c>
      <c r="CP35" s="213">
        <f t="shared" si="73"/>
        <v>33941.799999999996</v>
      </c>
      <c r="CQ35" s="213">
        <f t="shared" si="73"/>
        <v>12768.500000000002</v>
      </c>
      <c r="CR35" s="213">
        <f t="shared" si="73"/>
        <v>45933.066666666673</v>
      </c>
      <c r="CS35" s="213">
        <f t="shared" si="73"/>
        <v>2215.1166666666668</v>
      </c>
      <c r="CT35" s="213">
        <f t="shared" si="73"/>
        <v>2999.8166666666671</v>
      </c>
      <c r="CV35" s="296">
        <v>500572489.51819652</v>
      </c>
      <c r="CW35" s="296">
        <v>989710.1</v>
      </c>
      <c r="CX35" s="268">
        <v>9.1999999999999993</v>
      </c>
      <c r="CY35" s="268">
        <v>49.9</v>
      </c>
      <c r="DA35" s="297">
        <v>594.91449</v>
      </c>
      <c r="DB35" s="297">
        <v>571.45907999999997</v>
      </c>
      <c r="DC35" s="297">
        <v>601.31142</v>
      </c>
      <c r="DD35" s="297">
        <v>454.89280000000002</v>
      </c>
      <c r="DE35" s="297">
        <v>473.37281999999999</v>
      </c>
      <c r="DF35" s="297">
        <v>487.58822000000004</v>
      </c>
      <c r="DG35" s="297">
        <v>486.16667999999999</v>
      </c>
      <c r="DH35" s="297">
        <v>471.95128</v>
      </c>
      <c r="DI35" s="297">
        <v>562.92984000000001</v>
      </c>
      <c r="DJ35" s="297">
        <v>1997.2637</v>
      </c>
      <c r="DN35" s="298">
        <v>232.95609999999999</v>
      </c>
      <c r="DO35" s="298">
        <f t="shared" si="50"/>
        <v>237.08149103942651</v>
      </c>
    </row>
    <row r="36" spans="1:119" x14ac:dyDescent="0.2">
      <c r="A36" s="287">
        <v>40026</v>
      </c>
      <c r="B36" s="288">
        <v>1964</v>
      </c>
      <c r="C36" s="288">
        <v>1690</v>
      </c>
      <c r="D36" s="288">
        <v>2306</v>
      </c>
      <c r="E36" s="288">
        <v>480</v>
      </c>
      <c r="F36" s="288">
        <v>2334</v>
      </c>
      <c r="G36" s="288">
        <v>2448</v>
      </c>
      <c r="H36" s="302">
        <f t="shared" si="2"/>
        <v>1914.1666666666667</v>
      </c>
      <c r="I36" s="302">
        <f t="shared" si="3"/>
        <v>1660</v>
      </c>
      <c r="J36" s="302">
        <f t="shared" si="4"/>
        <v>2209.6666666666665</v>
      </c>
      <c r="K36" s="302">
        <f t="shared" si="5"/>
        <v>403.33333333333331</v>
      </c>
      <c r="L36" s="302">
        <f t="shared" si="6"/>
        <v>2374</v>
      </c>
      <c r="M36" s="302">
        <f t="shared" si="7"/>
        <v>2445</v>
      </c>
      <c r="T36" s="270"/>
      <c r="U36" s="273">
        <v>11103.4</v>
      </c>
      <c r="V36" s="273">
        <v>8300</v>
      </c>
      <c r="W36" s="299">
        <v>959</v>
      </c>
      <c r="X36" s="299">
        <v>7139.5380800000003</v>
      </c>
      <c r="Y36" s="300">
        <f t="shared" si="71"/>
        <v>11180.208333333334</v>
      </c>
      <c r="Z36" s="300">
        <f t="shared" si="71"/>
        <v>8409.1666666666661</v>
      </c>
      <c r="AA36" s="300">
        <f t="shared" si="71"/>
        <v>1382.8333333333333</v>
      </c>
      <c r="AB36" s="300">
        <f t="shared" si="71"/>
        <v>7177.3752126666659</v>
      </c>
      <c r="AC36" s="300"/>
      <c r="AD36" s="301">
        <v>3.8977560035957368</v>
      </c>
      <c r="AE36" s="301">
        <v>3.2589832688179938</v>
      </c>
      <c r="AF36" s="301">
        <f t="shared" ref="AF36:AG36" si="82">AVERAGE(AD25:AD36)</f>
        <v>4.0435227933122757</v>
      </c>
      <c r="AG36" s="301">
        <f t="shared" si="82"/>
        <v>3.3344055045922567</v>
      </c>
      <c r="AH36" s="274"/>
      <c r="AI36" s="290">
        <v>132.19999999999999</v>
      </c>
      <c r="AJ36" s="290">
        <v>683.6</v>
      </c>
      <c r="AK36" s="290">
        <v>192.1</v>
      </c>
      <c r="AL36" s="291">
        <v>714.6</v>
      </c>
      <c r="AM36" s="291">
        <v>2670.1</v>
      </c>
      <c r="AN36" s="292">
        <v>86.984000000000023</v>
      </c>
      <c r="AO36" s="292">
        <v>44.163999999999987</v>
      </c>
      <c r="AP36" s="292">
        <f t="shared" si="8"/>
        <v>158.43333333333331</v>
      </c>
      <c r="AQ36" s="292">
        <f t="shared" si="9"/>
        <v>702.81666666666672</v>
      </c>
      <c r="AR36" s="292">
        <f t="shared" si="10"/>
        <v>200.86666666666667</v>
      </c>
      <c r="AS36" s="292">
        <f t="shared" si="11"/>
        <v>739.5</v>
      </c>
      <c r="AT36" s="292">
        <f t="shared" si="12"/>
        <v>2770.3999999999996</v>
      </c>
      <c r="AU36" s="292">
        <f t="shared" si="13"/>
        <v>106.64983333333333</v>
      </c>
      <c r="AV36" s="292">
        <f t="shared" si="14"/>
        <v>54.605166666666662</v>
      </c>
      <c r="AW36" s="301">
        <f t="shared" si="43"/>
        <v>157.18333333333331</v>
      </c>
      <c r="AX36" s="301">
        <f t="shared" si="44"/>
        <v>679.98333333333346</v>
      </c>
      <c r="AY36" s="301">
        <f t="shared" si="45"/>
        <v>197.89166666666665</v>
      </c>
      <c r="AZ36" s="301">
        <f t="shared" si="46"/>
        <v>711.29166666666663</v>
      </c>
      <c r="BA36" s="301">
        <f t="shared" si="47"/>
        <v>2762.3500000000004</v>
      </c>
      <c r="BB36" s="301">
        <f t="shared" si="48"/>
        <v>89.48366666666665</v>
      </c>
      <c r="BC36" s="301">
        <f t="shared" si="49"/>
        <v>51.061749999999996</v>
      </c>
      <c r="BD36" s="301"/>
      <c r="BE36" s="293">
        <v>207435</v>
      </c>
      <c r="BF36" s="293">
        <v>232265</v>
      </c>
      <c r="BH36" s="211">
        <v>2968.5</v>
      </c>
      <c r="BI36" s="211">
        <v>369</v>
      </c>
      <c r="BJ36" s="211">
        <v>593.4</v>
      </c>
      <c r="BK36" s="211">
        <v>4184.3999999999996</v>
      </c>
      <c r="BL36" s="211">
        <v>6565.4</v>
      </c>
      <c r="BM36" s="211">
        <v>5155.5</v>
      </c>
      <c r="BN36" s="211">
        <v>3246.1</v>
      </c>
      <c r="BO36" s="211">
        <v>486.5</v>
      </c>
      <c r="BP36" s="211"/>
      <c r="BQ36" s="211">
        <v>20021.099999999999</v>
      </c>
      <c r="BR36" s="211">
        <v>71408.600000000006</v>
      </c>
      <c r="BS36" s="211">
        <v>18390.599999999999</v>
      </c>
      <c r="BT36" s="211">
        <v>34677.800000000003</v>
      </c>
      <c r="BU36" s="211">
        <v>8649.2000000000007</v>
      </c>
      <c r="BV36" s="211">
        <v>37194.6</v>
      </c>
      <c r="BW36" s="211">
        <v>12366.3</v>
      </c>
      <c r="BX36" s="211">
        <v>46200</v>
      </c>
      <c r="BY36" s="211">
        <v>2442</v>
      </c>
      <c r="BZ36" s="211">
        <v>3500.9</v>
      </c>
      <c r="CA36" s="213"/>
      <c r="CB36" s="213">
        <f t="shared" si="75"/>
        <v>2919.2249999999999</v>
      </c>
      <c r="CC36" s="213">
        <f t="shared" si="75"/>
        <v>1208.5833333333333</v>
      </c>
      <c r="CD36" s="213">
        <f t="shared" si="75"/>
        <v>785.27499999999998</v>
      </c>
      <c r="CE36" s="213">
        <f t="shared" si="75"/>
        <v>5806.75</v>
      </c>
      <c r="CF36" s="213">
        <f t="shared" si="75"/>
        <v>3856.0416666666665</v>
      </c>
      <c r="CG36" s="213">
        <f t="shared" si="75"/>
        <v>6841.8666666666677</v>
      </c>
      <c r="CH36" s="213">
        <f t="shared" si="75"/>
        <v>2292.8333333333335</v>
      </c>
      <c r="CI36" s="213">
        <f t="shared" si="75"/>
        <v>488.22499999999997</v>
      </c>
      <c r="CJ36" s="213"/>
      <c r="CK36" s="213">
        <f t="shared" si="73"/>
        <v>18380.975000000002</v>
      </c>
      <c r="CL36" s="213">
        <f t="shared" si="73"/>
        <v>74001.46666666666</v>
      </c>
      <c r="CM36" s="213">
        <f t="shared" si="73"/>
        <v>15322.508333333333</v>
      </c>
      <c r="CN36" s="213">
        <f t="shared" si="73"/>
        <v>38839.016666666656</v>
      </c>
      <c r="CO36" s="213">
        <f t="shared" si="73"/>
        <v>8350.3833333333332</v>
      </c>
      <c r="CP36" s="213">
        <f t="shared" si="73"/>
        <v>34581.524999999994</v>
      </c>
      <c r="CQ36" s="213">
        <f t="shared" si="73"/>
        <v>13033.883333333331</v>
      </c>
      <c r="CR36" s="213">
        <f t="shared" si="73"/>
        <v>46112.916666666664</v>
      </c>
      <c r="CS36" s="213">
        <f t="shared" si="73"/>
        <v>2168.2750000000001</v>
      </c>
      <c r="CT36" s="213">
        <f t="shared" si="73"/>
        <v>2928.9499999999994</v>
      </c>
      <c r="CV36" s="296">
        <v>500695111.71796685</v>
      </c>
      <c r="CW36" s="296">
        <v>989710.1</v>
      </c>
      <c r="CX36" s="268">
        <v>9.3000000000000007</v>
      </c>
      <c r="CY36" s="268">
        <v>53.5</v>
      </c>
      <c r="DA36" s="297">
        <v>621.61760000000004</v>
      </c>
      <c r="DB36" s="297">
        <v>575.31200000000001</v>
      </c>
      <c r="DC36" s="297">
        <v>622.31920000000002</v>
      </c>
      <c r="DD36" s="297">
        <v>507.2568</v>
      </c>
      <c r="DE36" s="297">
        <v>511.46640000000002</v>
      </c>
      <c r="DF36" s="297">
        <v>524.09519999999998</v>
      </c>
      <c r="DG36" s="297">
        <v>580.9248</v>
      </c>
      <c r="DH36" s="297">
        <v>566.89279999999997</v>
      </c>
      <c r="DI36" s="297">
        <v>550.75599999999997</v>
      </c>
      <c r="DJ36" s="297">
        <v>2334.2231999999999</v>
      </c>
      <c r="DN36" s="298">
        <v>232.59979999999999</v>
      </c>
      <c r="DO36" s="298">
        <f t="shared" si="50"/>
        <v>234.77473243727596</v>
      </c>
    </row>
    <row r="37" spans="1:119" x14ac:dyDescent="0.2">
      <c r="A37" s="287">
        <v>40057</v>
      </c>
      <c r="B37" s="288">
        <v>2100</v>
      </c>
      <c r="C37" s="288">
        <v>1758</v>
      </c>
      <c r="D37" s="288">
        <v>2408</v>
      </c>
      <c r="E37" s="288">
        <v>540</v>
      </c>
      <c r="F37" s="288">
        <v>2240</v>
      </c>
      <c r="G37" s="288">
        <v>2425</v>
      </c>
      <c r="H37" s="302">
        <f t="shared" si="2"/>
        <v>1960.5</v>
      </c>
      <c r="I37" s="302">
        <f t="shared" si="3"/>
        <v>1681.6666666666667</v>
      </c>
      <c r="J37" s="302">
        <f t="shared" si="4"/>
        <v>2253.6666666666665</v>
      </c>
      <c r="K37" s="302">
        <f t="shared" si="5"/>
        <v>433.33333333333331</v>
      </c>
      <c r="L37" s="302">
        <f t="shared" si="6"/>
        <v>2331.3333333333335</v>
      </c>
      <c r="M37" s="302">
        <f t="shared" si="7"/>
        <v>2448.1666666666665</v>
      </c>
      <c r="T37" s="270"/>
      <c r="U37" s="273">
        <v>10387.9</v>
      </c>
      <c r="V37" s="273">
        <v>7773</v>
      </c>
      <c r="W37" s="299">
        <v>2100</v>
      </c>
      <c r="X37" s="299">
        <v>6822.4772720000001</v>
      </c>
      <c r="Y37" s="300">
        <f t="shared" si="71"/>
        <v>11167.733333333332</v>
      </c>
      <c r="Z37" s="300">
        <f t="shared" si="71"/>
        <v>8402.5833333333339</v>
      </c>
      <c r="AA37" s="300">
        <f t="shared" si="71"/>
        <v>1393.5833333333333</v>
      </c>
      <c r="AB37" s="300">
        <f t="shared" si="71"/>
        <v>7174.1622693333329</v>
      </c>
      <c r="AC37" s="300"/>
      <c r="AD37" s="301">
        <v>4.0014905434686696</v>
      </c>
      <c r="AE37" s="301">
        <v>3.3381631484513639</v>
      </c>
      <c r="AF37" s="301">
        <f t="shared" ref="AF37:AG37" si="83">AVERAGE(AD26:AD37)</f>
        <v>4.0422746987160627</v>
      </c>
      <c r="AG37" s="301">
        <f t="shared" si="83"/>
        <v>3.3334757948403517</v>
      </c>
      <c r="AH37" s="274"/>
      <c r="AI37" s="290">
        <v>130.19999999999999</v>
      </c>
      <c r="AJ37" s="290">
        <v>677.5</v>
      </c>
      <c r="AK37" s="290">
        <v>193.4</v>
      </c>
      <c r="AL37" s="291">
        <v>742.8</v>
      </c>
      <c r="AM37" s="291">
        <v>2755.2</v>
      </c>
      <c r="AN37" s="292">
        <v>60.547999999999995</v>
      </c>
      <c r="AO37" s="292">
        <v>44.618000000000016</v>
      </c>
      <c r="AP37" s="292">
        <f t="shared" si="8"/>
        <v>151.20000000000002</v>
      </c>
      <c r="AQ37" s="292">
        <f t="shared" si="9"/>
        <v>697.46666666666658</v>
      </c>
      <c r="AR37" s="292">
        <f t="shared" si="10"/>
        <v>199.66666666666666</v>
      </c>
      <c r="AS37" s="292">
        <f t="shared" si="11"/>
        <v>738.58333333333314</v>
      </c>
      <c r="AT37" s="292">
        <f t="shared" si="12"/>
        <v>2751.1166666666668</v>
      </c>
      <c r="AU37" s="292">
        <f t="shared" si="13"/>
        <v>99.172000000000011</v>
      </c>
      <c r="AV37" s="292">
        <f t="shared" si="14"/>
        <v>53.258833333333321</v>
      </c>
      <c r="AW37" s="301">
        <f t="shared" si="43"/>
        <v>156.17499999999998</v>
      </c>
      <c r="AX37" s="301">
        <f t="shared" si="44"/>
        <v>679.98333333333335</v>
      </c>
      <c r="AY37" s="301">
        <f t="shared" si="45"/>
        <v>197.36666666666667</v>
      </c>
      <c r="AZ37" s="301">
        <f t="shared" si="46"/>
        <v>712.94999999999993</v>
      </c>
      <c r="BA37" s="301">
        <f t="shared" si="47"/>
        <v>2768.2083333333335</v>
      </c>
      <c r="BB37" s="301">
        <f t="shared" si="48"/>
        <v>89.819749999999999</v>
      </c>
      <c r="BC37" s="301">
        <f t="shared" si="49"/>
        <v>51.714416666666665</v>
      </c>
      <c r="BD37" s="301"/>
      <c r="BE37" s="293">
        <v>190322.5</v>
      </c>
      <c r="BF37" s="293">
        <v>251682</v>
      </c>
      <c r="BH37" s="211">
        <v>2933.7</v>
      </c>
      <c r="BI37" s="211">
        <v>1117.5</v>
      </c>
      <c r="BJ37" s="211">
        <v>681.9</v>
      </c>
      <c r="BK37" s="211">
        <v>4548.8999999999996</v>
      </c>
      <c r="BL37" s="211">
        <v>4584.8999999999996</v>
      </c>
      <c r="BM37" s="211">
        <v>7799.6</v>
      </c>
      <c r="BN37" s="211">
        <v>3234.3</v>
      </c>
      <c r="BO37" s="211">
        <v>830.3</v>
      </c>
      <c r="BP37" s="211"/>
      <c r="BQ37" s="211">
        <v>20124</v>
      </c>
      <c r="BR37" s="211">
        <v>74886</v>
      </c>
      <c r="BS37" s="211">
        <v>22042.9</v>
      </c>
      <c r="BT37" s="211">
        <v>36956.699999999997</v>
      </c>
      <c r="BU37" s="211">
        <v>8997.9</v>
      </c>
      <c r="BV37" s="211">
        <v>44067</v>
      </c>
      <c r="BW37" s="211">
        <v>13558.8</v>
      </c>
      <c r="BX37" s="211">
        <v>56702.400000000001</v>
      </c>
      <c r="BY37" s="211">
        <v>2756.8</v>
      </c>
      <c r="BZ37" s="211">
        <v>3563.2</v>
      </c>
      <c r="CA37" s="213"/>
      <c r="CB37" s="213">
        <f t="shared" si="75"/>
        <v>2870.4249999999997</v>
      </c>
      <c r="CC37" s="213">
        <f t="shared" si="75"/>
        <v>1279.2499999999998</v>
      </c>
      <c r="CD37" s="213">
        <f t="shared" si="75"/>
        <v>780.91666666666652</v>
      </c>
      <c r="CE37" s="213">
        <f t="shared" si="75"/>
        <v>5743.6833333333334</v>
      </c>
      <c r="CF37" s="213">
        <f t="shared" si="75"/>
        <v>3942.4250000000006</v>
      </c>
      <c r="CG37" s="213">
        <f t="shared" si="75"/>
        <v>7007.9583333333348</v>
      </c>
      <c r="CH37" s="213">
        <f t="shared" si="75"/>
        <v>2371.8416666666667</v>
      </c>
      <c r="CI37" s="213">
        <f t="shared" si="75"/>
        <v>511.39166666666665</v>
      </c>
      <c r="CJ37" s="213"/>
      <c r="CK37" s="213">
        <f t="shared" si="73"/>
        <v>18562.241666666672</v>
      </c>
      <c r="CL37" s="213">
        <f t="shared" si="73"/>
        <v>74256.283333333326</v>
      </c>
      <c r="CM37" s="213">
        <f t="shared" si="73"/>
        <v>16034.691666666666</v>
      </c>
      <c r="CN37" s="213">
        <f t="shared" si="73"/>
        <v>38924.766666666663</v>
      </c>
      <c r="CO37" s="213">
        <f t="shared" si="73"/>
        <v>8416.15</v>
      </c>
      <c r="CP37" s="213">
        <f t="shared" si="73"/>
        <v>35515.48333333333</v>
      </c>
      <c r="CQ37" s="213">
        <f t="shared" si="73"/>
        <v>13231.766666666665</v>
      </c>
      <c r="CR37" s="213">
        <f t="shared" si="73"/>
        <v>46799.491666666669</v>
      </c>
      <c r="CS37" s="213">
        <f t="shared" si="73"/>
        <v>2161.9416666666666</v>
      </c>
      <c r="CT37" s="213">
        <f t="shared" si="73"/>
        <v>2972.4749999999999</v>
      </c>
      <c r="CV37" s="296">
        <v>500817763.95575207</v>
      </c>
      <c r="CW37" s="296">
        <v>989710.1</v>
      </c>
      <c r="CX37" s="268">
        <v>9.4</v>
      </c>
      <c r="CY37" s="268">
        <v>54.4</v>
      </c>
      <c r="DA37" s="297">
        <v>581.59962000000007</v>
      </c>
      <c r="DB37" s="297">
        <v>556.16323</v>
      </c>
      <c r="DC37" s="297">
        <v>589.16179</v>
      </c>
      <c r="DD37" s="297">
        <v>463.35478000000001</v>
      </c>
      <c r="DE37" s="297">
        <v>483.97888</v>
      </c>
      <c r="DF37" s="297">
        <v>481.91647</v>
      </c>
      <c r="DG37" s="297">
        <v>591.91167000000007</v>
      </c>
      <c r="DH37" s="297">
        <v>578.16227000000003</v>
      </c>
      <c r="DI37" s="297">
        <v>549.976</v>
      </c>
      <c r="DJ37" s="297">
        <v>2519.57755</v>
      </c>
      <c r="DN37" s="298">
        <v>222.45140000000001</v>
      </c>
      <c r="DO37" s="298">
        <f t="shared" si="50"/>
        <v>231.95469632616485</v>
      </c>
    </row>
    <row r="38" spans="1:119" x14ac:dyDescent="0.2">
      <c r="A38" s="287">
        <v>40087</v>
      </c>
      <c r="B38" s="288">
        <v>2340</v>
      </c>
      <c r="C38" s="288">
        <v>1885</v>
      </c>
      <c r="D38" s="288">
        <v>2645</v>
      </c>
      <c r="E38" s="288">
        <v>620</v>
      </c>
      <c r="F38" s="288">
        <v>2293</v>
      </c>
      <c r="G38" s="288">
        <v>2458</v>
      </c>
      <c r="H38" s="302">
        <f t="shared" si="2"/>
        <v>2037.5</v>
      </c>
      <c r="I38" s="302">
        <f t="shared" si="3"/>
        <v>1721.6666666666667</v>
      </c>
      <c r="J38" s="302">
        <f t="shared" si="4"/>
        <v>2331.5</v>
      </c>
      <c r="K38" s="302">
        <f t="shared" si="5"/>
        <v>475</v>
      </c>
      <c r="L38" s="302">
        <f t="shared" si="6"/>
        <v>2310.5</v>
      </c>
      <c r="M38" s="302">
        <f t="shared" si="7"/>
        <v>2460.3333333333335</v>
      </c>
      <c r="T38" s="270"/>
      <c r="U38" s="273">
        <v>10623</v>
      </c>
      <c r="V38" s="273">
        <v>8007</v>
      </c>
      <c r="W38" s="299">
        <v>2526</v>
      </c>
      <c r="X38" s="299">
        <v>6995.2958239999998</v>
      </c>
      <c r="Y38" s="300">
        <f t="shared" si="71"/>
        <v>11158.116666666663</v>
      </c>
      <c r="Z38" s="300">
        <f t="shared" si="71"/>
        <v>8399.8333333333339</v>
      </c>
      <c r="AA38" s="300">
        <f t="shared" si="71"/>
        <v>1395.9166666666667</v>
      </c>
      <c r="AB38" s="300">
        <f t="shared" si="71"/>
        <v>7166.8669980000004</v>
      </c>
      <c r="AC38" s="300"/>
      <c r="AD38" s="301">
        <v>4.1198254911356011</v>
      </c>
      <c r="AE38" s="301">
        <v>3.4008413033061813</v>
      </c>
      <c r="AF38" s="301">
        <f t="shared" ref="AF38:AG38" si="84">AVERAGE(AD27:AD38)</f>
        <v>4.0427466998730086</v>
      </c>
      <c r="AG38" s="301">
        <f t="shared" si="84"/>
        <v>3.3333500951303301</v>
      </c>
      <c r="AH38" s="274"/>
      <c r="AI38" s="290">
        <v>137.80000000000001</v>
      </c>
      <c r="AJ38" s="290">
        <v>689.4</v>
      </c>
      <c r="AK38" s="290">
        <v>204.4</v>
      </c>
      <c r="AL38" s="291">
        <v>731.2</v>
      </c>
      <c r="AM38" s="291">
        <v>2824</v>
      </c>
      <c r="AN38" s="292">
        <v>62.220000000000013</v>
      </c>
      <c r="AO38" s="292">
        <v>49.506000000000007</v>
      </c>
      <c r="AP38" s="292">
        <f t="shared" si="8"/>
        <v>146.04999999999998</v>
      </c>
      <c r="AQ38" s="292">
        <f t="shared" si="9"/>
        <v>695.65</v>
      </c>
      <c r="AR38" s="292">
        <f t="shared" si="10"/>
        <v>199.58333333333334</v>
      </c>
      <c r="AS38" s="292">
        <f t="shared" si="11"/>
        <v>736.13333333333321</v>
      </c>
      <c r="AT38" s="292">
        <f t="shared" si="12"/>
        <v>2756.25</v>
      </c>
      <c r="AU38" s="292">
        <f t="shared" si="13"/>
        <v>90.547166666666669</v>
      </c>
      <c r="AV38" s="292">
        <f t="shared" si="14"/>
        <v>51.820833333333333</v>
      </c>
      <c r="AW38" s="301">
        <f t="shared" si="43"/>
        <v>154.85</v>
      </c>
      <c r="AX38" s="301">
        <f t="shared" si="44"/>
        <v>680.33333333333337</v>
      </c>
      <c r="AY38" s="301">
        <f t="shared" si="45"/>
        <v>197.27499999999998</v>
      </c>
      <c r="AZ38" s="301">
        <f t="shared" si="46"/>
        <v>713.37500000000011</v>
      </c>
      <c r="BA38" s="301">
        <f t="shared" si="47"/>
        <v>2768.2916666666665</v>
      </c>
      <c r="BB38" s="301">
        <f t="shared" si="48"/>
        <v>90.117416666666657</v>
      </c>
      <c r="BC38" s="301">
        <f t="shared" si="49"/>
        <v>52.177749999999996</v>
      </c>
      <c r="BD38" s="301"/>
      <c r="BE38" s="293">
        <v>154900.5</v>
      </c>
      <c r="BF38" s="293">
        <v>265125.5</v>
      </c>
      <c r="BH38" s="211">
        <v>3108.5</v>
      </c>
      <c r="BI38" s="211">
        <v>626.20000000000005</v>
      </c>
      <c r="BJ38" s="211">
        <v>538.9</v>
      </c>
      <c r="BK38" s="211">
        <v>5377.1</v>
      </c>
      <c r="BL38" s="211">
        <v>3106.9</v>
      </c>
      <c r="BM38" s="211">
        <v>7427.5</v>
      </c>
      <c r="BN38" s="211">
        <v>1615</v>
      </c>
      <c r="BO38" s="211">
        <v>569.6</v>
      </c>
      <c r="BP38" s="211"/>
      <c r="BQ38" s="211">
        <v>19484.400000000001</v>
      </c>
      <c r="BR38" s="211">
        <v>73924.3</v>
      </c>
      <c r="BS38" s="211">
        <v>20943</v>
      </c>
      <c r="BT38" s="211">
        <v>33319.699999999997</v>
      </c>
      <c r="BU38" s="211">
        <v>8681.7000000000007</v>
      </c>
      <c r="BV38" s="211">
        <v>38910.6</v>
      </c>
      <c r="BW38" s="211">
        <v>11768.3</v>
      </c>
      <c r="BX38" s="211">
        <v>55494</v>
      </c>
      <c r="BY38" s="211">
        <v>2550.5</v>
      </c>
      <c r="BZ38" s="211">
        <v>3630.2</v>
      </c>
      <c r="CA38" s="213"/>
      <c r="CB38" s="213">
        <f t="shared" si="75"/>
        <v>2788.8250000000003</v>
      </c>
      <c r="CC38" s="213">
        <f t="shared" si="75"/>
        <v>1207.6166666666666</v>
      </c>
      <c r="CD38" s="213">
        <f t="shared" si="75"/>
        <v>771.94166666666661</v>
      </c>
      <c r="CE38" s="213">
        <f t="shared" si="75"/>
        <v>5638.4833333333336</v>
      </c>
      <c r="CF38" s="213">
        <f t="shared" si="75"/>
        <v>3773.8833333333337</v>
      </c>
      <c r="CG38" s="213">
        <f t="shared" si="75"/>
        <v>7164.4000000000015</v>
      </c>
      <c r="CH38" s="213">
        <f t="shared" si="75"/>
        <v>2377.8833333333332</v>
      </c>
      <c r="CI38" s="213">
        <f t="shared" si="75"/>
        <v>522.85833333333335</v>
      </c>
      <c r="CJ38" s="213"/>
      <c r="CK38" s="213">
        <f t="shared" si="73"/>
        <v>18675.758333333335</v>
      </c>
      <c r="CL38" s="213">
        <f t="shared" si="73"/>
        <v>75169.633333333331</v>
      </c>
      <c r="CM38" s="213">
        <f t="shared" si="73"/>
        <v>16970.066666666666</v>
      </c>
      <c r="CN38" s="213">
        <f t="shared" si="73"/>
        <v>38884.741666666661</v>
      </c>
      <c r="CO38" s="213">
        <f t="shared" si="73"/>
        <v>8428.4916666666668</v>
      </c>
      <c r="CP38" s="213">
        <f t="shared" si="73"/>
        <v>35977.124999999993</v>
      </c>
      <c r="CQ38" s="213">
        <f t="shared" si="73"/>
        <v>13028.441666666666</v>
      </c>
      <c r="CR38" s="213">
        <f t="shared" si="73"/>
        <v>47226.266666666663</v>
      </c>
      <c r="CS38" s="213">
        <f t="shared" si="73"/>
        <v>2148.2833333333333</v>
      </c>
      <c r="CT38" s="213">
        <f t="shared" si="73"/>
        <v>2964.1416666666664</v>
      </c>
      <c r="CV38" s="296">
        <v>500940446.23891038</v>
      </c>
      <c r="CW38" s="296">
        <v>992915.7666666666</v>
      </c>
      <c r="CX38" s="268">
        <v>9.4</v>
      </c>
      <c r="CY38" s="268">
        <v>56</v>
      </c>
      <c r="DA38" s="297">
        <v>605.86070999999993</v>
      </c>
      <c r="DB38" s="297">
        <v>571.41377999999997</v>
      </c>
      <c r="DC38" s="297">
        <v>605.18527999999992</v>
      </c>
      <c r="DD38" s="297">
        <v>459.29239999999999</v>
      </c>
      <c r="DE38" s="297">
        <v>490.36217999999997</v>
      </c>
      <c r="DF38" s="297">
        <v>476.85357999999997</v>
      </c>
      <c r="DG38" s="297">
        <v>649.76365999999996</v>
      </c>
      <c r="DH38" s="297">
        <v>459.29239999999999</v>
      </c>
      <c r="DI38" s="297">
        <v>550.47545000000002</v>
      </c>
      <c r="DJ38" s="297">
        <v>2441.6794500000001</v>
      </c>
      <c r="DN38" s="298">
        <v>216.41130000000001</v>
      </c>
      <c r="DO38" s="298">
        <f t="shared" si="50"/>
        <v>229.53333154121867</v>
      </c>
    </row>
    <row r="39" spans="1:119" x14ac:dyDescent="0.2">
      <c r="A39" s="287">
        <v>40118</v>
      </c>
      <c r="B39" s="288">
        <v>2500</v>
      </c>
      <c r="C39" s="288">
        <v>2062</v>
      </c>
      <c r="D39" s="288">
        <v>2898</v>
      </c>
      <c r="E39" s="288">
        <v>680</v>
      </c>
      <c r="F39" s="288">
        <v>2384</v>
      </c>
      <c r="G39" s="288">
        <v>2566</v>
      </c>
      <c r="H39" s="302">
        <f t="shared" si="2"/>
        <v>2133.1666666666665</v>
      </c>
      <c r="I39" s="302">
        <f t="shared" si="3"/>
        <v>1788.3333333333333</v>
      </c>
      <c r="J39" s="302">
        <f t="shared" si="4"/>
        <v>2450.5</v>
      </c>
      <c r="K39" s="302">
        <f t="shared" si="5"/>
        <v>525</v>
      </c>
      <c r="L39" s="302">
        <f t="shared" si="6"/>
        <v>2311.5</v>
      </c>
      <c r="M39" s="302">
        <f t="shared" si="7"/>
        <v>2475</v>
      </c>
      <c r="N39" s="303">
        <f t="shared" si="35"/>
        <v>2008.4166666666667</v>
      </c>
      <c r="O39" s="303">
        <f t="shared" si="36"/>
        <v>1720.9166666666667</v>
      </c>
      <c r="P39" s="303">
        <f t="shared" si="37"/>
        <v>2318.75</v>
      </c>
      <c r="Q39" s="303">
        <f t="shared" si="38"/>
        <v>448.33333333333331</v>
      </c>
      <c r="R39" s="303">
        <f t="shared" si="39"/>
        <v>2481.5833333333335</v>
      </c>
      <c r="S39" s="303">
        <f t="shared" si="40"/>
        <v>2502.0833333333335</v>
      </c>
      <c r="T39" s="270"/>
      <c r="U39" s="273">
        <v>10118.799999999999</v>
      </c>
      <c r="V39" s="273">
        <v>7612</v>
      </c>
      <c r="W39" s="299">
        <v>2447</v>
      </c>
      <c r="X39" s="299">
        <v>6836.085032</v>
      </c>
      <c r="Y39" s="300">
        <f t="shared" si="71"/>
        <v>11147.183333333332</v>
      </c>
      <c r="Z39" s="300">
        <f t="shared" si="71"/>
        <v>8394.0833333333339</v>
      </c>
      <c r="AA39" s="300">
        <f t="shared" si="71"/>
        <v>1403.75</v>
      </c>
      <c r="AB39" s="300">
        <f t="shared" si="71"/>
        <v>7161.537292</v>
      </c>
      <c r="AC39" s="300"/>
      <c r="AD39" s="301">
        <v>4.1824291636480728</v>
      </c>
      <c r="AE39" s="301">
        <v>3.4164854302503413</v>
      </c>
      <c r="AF39" s="301">
        <f t="shared" ref="AF39:AG39" si="85">AVERAGE(AD28:AD39)</f>
        <v>4.0437229078775019</v>
      </c>
      <c r="AG39" s="301">
        <f t="shared" si="85"/>
        <v>3.3334606832966251</v>
      </c>
      <c r="AH39" s="274"/>
      <c r="AI39" s="290">
        <v>131.19999999999999</v>
      </c>
      <c r="AJ39" s="290">
        <v>648.79999999999995</v>
      </c>
      <c r="AK39" s="290">
        <v>195.9</v>
      </c>
      <c r="AL39" s="291">
        <v>677.9</v>
      </c>
      <c r="AM39" s="291">
        <v>2711.7</v>
      </c>
      <c r="AN39" s="292">
        <v>60.474000000000011</v>
      </c>
      <c r="AO39" s="292">
        <v>47.887999999999998</v>
      </c>
      <c r="AP39" s="292">
        <f t="shared" si="8"/>
        <v>140.23333333333335</v>
      </c>
      <c r="AQ39" s="292">
        <f t="shared" si="9"/>
        <v>684.58333333333337</v>
      </c>
      <c r="AR39" s="292">
        <f t="shared" si="10"/>
        <v>198.71666666666667</v>
      </c>
      <c r="AS39" s="292">
        <f t="shared" si="11"/>
        <v>722.98333333333323</v>
      </c>
      <c r="AT39" s="292">
        <f t="shared" si="12"/>
        <v>2737.3333333333335</v>
      </c>
      <c r="AU39" s="292">
        <f t="shared" si="13"/>
        <v>80.663333333333341</v>
      </c>
      <c r="AV39" s="292">
        <f t="shared" si="14"/>
        <v>49.290333333333336</v>
      </c>
      <c r="AW39" s="301">
        <f t="shared" si="43"/>
        <v>154.22500000000002</v>
      </c>
      <c r="AX39" s="301">
        <f t="shared" si="44"/>
        <v>681.30833333333339</v>
      </c>
      <c r="AY39" s="301">
        <f t="shared" si="45"/>
        <v>197.65</v>
      </c>
      <c r="AZ39" s="301">
        <f t="shared" si="46"/>
        <v>715.39166666666677</v>
      </c>
      <c r="BA39" s="301">
        <f t="shared" si="47"/>
        <v>2769.3583333333331</v>
      </c>
      <c r="BB39" s="301">
        <f t="shared" si="48"/>
        <v>91.181916666666652</v>
      </c>
      <c r="BC39" s="301">
        <f t="shared" si="49"/>
        <v>52.53241666666667</v>
      </c>
      <c r="BD39" s="301"/>
      <c r="BE39" s="293">
        <v>132896.5</v>
      </c>
      <c r="BF39" s="293">
        <v>266893.5</v>
      </c>
      <c r="BH39" s="211">
        <v>3080.4</v>
      </c>
      <c r="BI39" s="211">
        <v>667.5</v>
      </c>
      <c r="BJ39" s="211">
        <v>603.79999999999995</v>
      </c>
      <c r="BK39" s="211">
        <v>3944.3</v>
      </c>
      <c r="BL39" s="211">
        <v>11989.5</v>
      </c>
      <c r="BM39" s="211">
        <v>7263.7</v>
      </c>
      <c r="BN39" s="211">
        <v>1921.8</v>
      </c>
      <c r="BO39" s="211">
        <v>592.20000000000005</v>
      </c>
      <c r="BP39" s="211"/>
      <c r="BQ39" s="211">
        <v>21153</v>
      </c>
      <c r="BR39" s="211">
        <v>74479.8</v>
      </c>
      <c r="BS39" s="211">
        <v>26167.200000000001</v>
      </c>
      <c r="BT39" s="211">
        <v>30736.799999999999</v>
      </c>
      <c r="BU39" s="211">
        <v>9983.6</v>
      </c>
      <c r="BV39" s="211">
        <v>33383.9</v>
      </c>
      <c r="BW39" s="211">
        <v>10391.200000000001</v>
      </c>
      <c r="BX39" s="211">
        <v>53858.8</v>
      </c>
      <c r="BY39" s="211">
        <v>1802.2</v>
      </c>
      <c r="BZ39" s="211">
        <v>2948.9</v>
      </c>
      <c r="CA39" s="213"/>
      <c r="CB39" s="213">
        <f t="shared" si="75"/>
        <v>2831.1916666666671</v>
      </c>
      <c r="CC39" s="213">
        <f t="shared" si="75"/>
        <v>1229.05</v>
      </c>
      <c r="CD39" s="213">
        <f t="shared" si="75"/>
        <v>776.63333333333321</v>
      </c>
      <c r="CE39" s="213">
        <f t="shared" si="75"/>
        <v>5526.4500000000007</v>
      </c>
      <c r="CF39" s="213">
        <f t="shared" si="75"/>
        <v>4542.3</v>
      </c>
      <c r="CG39" s="213">
        <f t="shared" si="75"/>
        <v>7051.3250000000007</v>
      </c>
      <c r="CH39" s="213">
        <f t="shared" si="75"/>
        <v>2394.8749999999995</v>
      </c>
      <c r="CI39" s="213">
        <f t="shared" si="75"/>
        <v>527.875</v>
      </c>
      <c r="CJ39" s="213"/>
      <c r="CK39" s="213">
        <f t="shared" si="73"/>
        <v>19011</v>
      </c>
      <c r="CL39" s="213">
        <f t="shared" si="73"/>
        <v>76909.46666666666</v>
      </c>
      <c r="CM39" s="213">
        <f t="shared" si="73"/>
        <v>18711.525000000001</v>
      </c>
      <c r="CN39" s="213">
        <f t="shared" si="73"/>
        <v>39011.25</v>
      </c>
      <c r="CO39" s="213">
        <f t="shared" si="73"/>
        <v>8523.7749999999996</v>
      </c>
      <c r="CP39" s="213">
        <f t="shared" si="73"/>
        <v>36536.98333333333</v>
      </c>
      <c r="CQ39" s="213">
        <f t="shared" si="73"/>
        <v>12657.058333333334</v>
      </c>
      <c r="CR39" s="213">
        <f t="shared" si="73"/>
        <v>47843.416666666664</v>
      </c>
      <c r="CS39" s="213">
        <f t="shared" si="73"/>
        <v>2177.7583333333332</v>
      </c>
      <c r="CT39" s="213">
        <f t="shared" si="73"/>
        <v>3028.5083333333332</v>
      </c>
      <c r="CV39" s="296">
        <v>501063158.5748018</v>
      </c>
      <c r="CW39" s="296">
        <v>992915.7666666666</v>
      </c>
      <c r="CX39" s="268">
        <v>9.5</v>
      </c>
      <c r="CY39" s="268">
        <v>54.4</v>
      </c>
      <c r="DA39" s="297">
        <v>625.06409000000008</v>
      </c>
      <c r="DB39" s="297">
        <v>618.35019</v>
      </c>
      <c r="DC39" s="297">
        <v>623.04992000000004</v>
      </c>
      <c r="DD39" s="297">
        <v>486.75775000000004</v>
      </c>
      <c r="DE39" s="297">
        <v>505.55667000000005</v>
      </c>
      <c r="DF39" s="297">
        <v>489.44331000000005</v>
      </c>
      <c r="DG39" s="297">
        <v>502.19972000000001</v>
      </c>
      <c r="DH39" s="297">
        <v>492.12887000000001</v>
      </c>
      <c r="DI39" s="297">
        <v>594.85154</v>
      </c>
      <c r="DJ39" s="297">
        <v>2188.0600100000001</v>
      </c>
      <c r="DN39" s="298">
        <v>212.21430000000001</v>
      </c>
      <c r="DO39" s="298">
        <f t="shared" si="50"/>
        <v>228.23054543010755</v>
      </c>
    </row>
    <row r="40" spans="1:119" x14ac:dyDescent="0.2">
      <c r="A40" s="287">
        <v>40148</v>
      </c>
      <c r="B40" s="288">
        <v>2548</v>
      </c>
      <c r="C40" s="288">
        <v>2080</v>
      </c>
      <c r="D40" s="288">
        <v>3040</v>
      </c>
      <c r="E40" s="288">
        <v>670</v>
      </c>
      <c r="F40" s="288">
        <v>2340</v>
      </c>
      <c r="G40" s="288">
        <v>2640</v>
      </c>
      <c r="H40" s="302">
        <f t="shared" si="2"/>
        <v>2233.6666666666665</v>
      </c>
      <c r="I40" s="302">
        <f t="shared" si="3"/>
        <v>1857.5</v>
      </c>
      <c r="J40" s="302">
        <f t="shared" si="4"/>
        <v>2590</v>
      </c>
      <c r="K40" s="302">
        <f t="shared" si="5"/>
        <v>570</v>
      </c>
      <c r="L40" s="302">
        <f t="shared" si="6"/>
        <v>2326.8333333333335</v>
      </c>
      <c r="M40" s="302">
        <f t="shared" si="7"/>
        <v>2510</v>
      </c>
      <c r="N40" s="303">
        <f t="shared" si="35"/>
        <v>2054.5</v>
      </c>
      <c r="O40" s="303">
        <f t="shared" si="36"/>
        <v>1751.9166666666667</v>
      </c>
      <c r="P40" s="303">
        <f t="shared" si="37"/>
        <v>2383.75</v>
      </c>
      <c r="Q40" s="303">
        <f t="shared" si="38"/>
        <v>471.66666666666669</v>
      </c>
      <c r="R40" s="303">
        <f t="shared" si="39"/>
        <v>2423.4166666666665</v>
      </c>
      <c r="S40" s="303">
        <f t="shared" si="40"/>
        <v>2492.0833333333335</v>
      </c>
      <c r="T40" s="270"/>
      <c r="U40" s="273">
        <v>10698</v>
      </c>
      <c r="V40" s="273">
        <v>8041</v>
      </c>
      <c r="W40" s="299">
        <v>2247</v>
      </c>
      <c r="X40" s="299">
        <v>7157.6817599999995</v>
      </c>
      <c r="Y40" s="300">
        <f t="shared" ref="Y40:AB43" si="86">AVERAGE(U29:U40)</f>
        <v>11136.633333333331</v>
      </c>
      <c r="Z40" s="300">
        <f t="shared" si="86"/>
        <v>8388.1666666666661</v>
      </c>
      <c r="AA40" s="300">
        <f t="shared" si="86"/>
        <v>1411.1666666666667</v>
      </c>
      <c r="AB40" s="300">
        <f t="shared" si="86"/>
        <v>7156.6989773333335</v>
      </c>
      <c r="AC40" s="300"/>
      <c r="AD40" s="301">
        <v>4.1724850829360189</v>
      </c>
      <c r="AE40" s="301">
        <v>3.3879763515764028</v>
      </c>
      <c r="AF40" s="301">
        <f t="shared" ref="AF40:AG40" si="87">AVERAGE(AD29:AD40)</f>
        <v>4.0428069999475715</v>
      </c>
      <c r="AG40" s="301">
        <f t="shared" si="87"/>
        <v>3.3322518102567655</v>
      </c>
      <c r="AH40" s="274"/>
      <c r="AI40" s="290">
        <v>156</v>
      </c>
      <c r="AJ40" s="290">
        <v>655.20000000000005</v>
      </c>
      <c r="AK40" s="290">
        <v>214</v>
      </c>
      <c r="AL40" s="291">
        <v>626.70000000000005</v>
      </c>
      <c r="AM40" s="291">
        <v>2915.9</v>
      </c>
      <c r="AN40" s="292">
        <v>90.759</v>
      </c>
      <c r="AO40" s="292">
        <v>55.227999999999994</v>
      </c>
      <c r="AP40" s="292">
        <f t="shared" si="8"/>
        <v>140.06666666666669</v>
      </c>
      <c r="AQ40" s="292">
        <f t="shared" si="9"/>
        <v>676.43333333333328</v>
      </c>
      <c r="AR40" s="292">
        <f t="shared" si="10"/>
        <v>199.61666666666665</v>
      </c>
      <c r="AS40" s="292">
        <f t="shared" si="11"/>
        <v>707.33333333333337</v>
      </c>
      <c r="AT40" s="292">
        <f t="shared" si="12"/>
        <v>2767.1666666666665</v>
      </c>
      <c r="AU40" s="292">
        <f t="shared" si="13"/>
        <v>77.584333333333348</v>
      </c>
      <c r="AV40" s="292">
        <f t="shared" si="14"/>
        <v>49.468666666666671</v>
      </c>
      <c r="AW40" s="301">
        <f t="shared" si="43"/>
        <v>153.46666666666667</v>
      </c>
      <c r="AX40" s="301">
        <f t="shared" si="44"/>
        <v>681.69166666666672</v>
      </c>
      <c r="AY40" s="301">
        <f t="shared" si="45"/>
        <v>197.53333333333333</v>
      </c>
      <c r="AZ40" s="301">
        <f t="shared" si="46"/>
        <v>716.48333333333346</v>
      </c>
      <c r="BA40" s="301">
        <f t="shared" si="47"/>
        <v>2766.9833333333336</v>
      </c>
      <c r="BB40" s="301">
        <f t="shared" si="48"/>
        <v>91.79</v>
      </c>
      <c r="BC40" s="301">
        <f t="shared" si="49"/>
        <v>52.740333333333332</v>
      </c>
      <c r="BD40" s="301"/>
      <c r="BE40" s="293">
        <v>114658</v>
      </c>
      <c r="BF40" s="293">
        <v>259271</v>
      </c>
      <c r="BH40" s="211">
        <v>2738.3</v>
      </c>
      <c r="BI40" s="211">
        <v>701.1</v>
      </c>
      <c r="BJ40" s="211">
        <v>658.7</v>
      </c>
      <c r="BK40" s="211">
        <v>4458.2</v>
      </c>
      <c r="BL40" s="211">
        <v>12515.5</v>
      </c>
      <c r="BM40" s="211">
        <v>9964.1</v>
      </c>
      <c r="BN40" s="211">
        <v>2670.8</v>
      </c>
      <c r="BO40" s="211">
        <v>353.5</v>
      </c>
      <c r="BP40" s="211"/>
      <c r="BQ40" s="211">
        <v>20802.2</v>
      </c>
      <c r="BR40" s="211">
        <v>82134.100000000006</v>
      </c>
      <c r="BS40" s="211">
        <v>27211.8</v>
      </c>
      <c r="BT40" s="211">
        <v>33340.5</v>
      </c>
      <c r="BU40" s="211">
        <v>8273.7999999999993</v>
      </c>
      <c r="BV40" s="211">
        <v>39799.4</v>
      </c>
      <c r="BW40" s="211">
        <v>11048.4</v>
      </c>
      <c r="BX40" s="211">
        <v>48844.800000000003</v>
      </c>
      <c r="BY40" s="211">
        <v>1922.7</v>
      </c>
      <c r="BZ40" s="211">
        <v>4315.7</v>
      </c>
      <c r="CA40" s="213"/>
      <c r="CB40" s="213">
        <f t="shared" si="75"/>
        <v>2806.0499999999997</v>
      </c>
      <c r="CC40" s="213">
        <f t="shared" si="75"/>
        <v>1247.0666666666666</v>
      </c>
      <c r="CD40" s="213">
        <f t="shared" si="75"/>
        <v>759.35833333333323</v>
      </c>
      <c r="CE40" s="213">
        <f t="shared" si="75"/>
        <v>5444.6916666666666</v>
      </c>
      <c r="CF40" s="213">
        <f t="shared" si="75"/>
        <v>5179.9333333333334</v>
      </c>
      <c r="CG40" s="213">
        <f t="shared" si="75"/>
        <v>6973.0666666666666</v>
      </c>
      <c r="CH40" s="213">
        <f t="shared" si="75"/>
        <v>2504.4666666666667</v>
      </c>
      <c r="CI40" s="213">
        <f t="shared" si="75"/>
        <v>527.23333333333335</v>
      </c>
      <c r="CJ40" s="213"/>
      <c r="CK40" s="213">
        <f t="shared" si="73"/>
        <v>19226.349999999999</v>
      </c>
      <c r="CL40" s="213">
        <f t="shared" si="73"/>
        <v>76671.766666666677</v>
      </c>
      <c r="CM40" s="213">
        <f t="shared" si="73"/>
        <v>19243.533333333333</v>
      </c>
      <c r="CN40" s="213">
        <f t="shared" si="73"/>
        <v>37958.65</v>
      </c>
      <c r="CO40" s="213">
        <f t="shared" si="73"/>
        <v>8619.3333333333339</v>
      </c>
      <c r="CP40" s="213">
        <f t="shared" si="73"/>
        <v>37490.64166666667</v>
      </c>
      <c r="CQ40" s="213">
        <f t="shared" si="73"/>
        <v>12448.949999999999</v>
      </c>
      <c r="CR40" s="213">
        <f t="shared" si="73"/>
        <v>48158.466666666674</v>
      </c>
      <c r="CS40" s="213">
        <f t="shared" si="73"/>
        <v>2210.9583333333335</v>
      </c>
      <c r="CT40" s="213">
        <f t="shared" si="73"/>
        <v>3229.8166666666662</v>
      </c>
      <c r="CV40" s="296">
        <v>501185900.97078818</v>
      </c>
      <c r="CW40" s="296">
        <v>992915.7666666666</v>
      </c>
      <c r="CX40" s="268">
        <v>9.5</v>
      </c>
      <c r="CY40" s="268">
        <v>55.3</v>
      </c>
      <c r="DA40" s="297">
        <v>640.49369999999999</v>
      </c>
      <c r="DB40" s="297">
        <v>675.42971999999997</v>
      </c>
      <c r="DC40" s="297">
        <v>646.65887999999995</v>
      </c>
      <c r="DD40" s="297">
        <v>542.53584000000001</v>
      </c>
      <c r="DE40" s="297">
        <v>567.88157999999999</v>
      </c>
      <c r="DF40" s="297">
        <v>526.09536000000003</v>
      </c>
      <c r="DG40" s="297">
        <v>511.02491999999995</v>
      </c>
      <c r="DH40" s="297">
        <v>516.50508000000002</v>
      </c>
      <c r="DI40" s="297">
        <v>632.95848000000001</v>
      </c>
      <c r="DJ40" s="297">
        <v>2053.0049399999998</v>
      </c>
      <c r="DN40" s="298">
        <v>211.4195</v>
      </c>
      <c r="DO40" s="298">
        <f t="shared" si="50"/>
        <v>226.97178333333338</v>
      </c>
    </row>
    <row r="41" spans="1:119" x14ac:dyDescent="0.2">
      <c r="A41" s="287">
        <v>40179</v>
      </c>
      <c r="B41" s="288">
        <v>2476</v>
      </c>
      <c r="C41" s="288">
        <v>2022</v>
      </c>
      <c r="D41" s="288">
        <v>2936</v>
      </c>
      <c r="E41" s="288">
        <v>730</v>
      </c>
      <c r="F41" s="288">
        <v>2434</v>
      </c>
      <c r="G41" s="288">
        <v>2630</v>
      </c>
      <c r="H41" s="302">
        <f>AVERAGE(B36:B41)</f>
        <v>2321.3333333333335</v>
      </c>
      <c r="I41" s="302">
        <f t="shared" si="3"/>
        <v>1916.1666666666667</v>
      </c>
      <c r="J41" s="302">
        <f t="shared" si="4"/>
        <v>2705.5</v>
      </c>
      <c r="K41" s="302">
        <f t="shared" si="5"/>
        <v>620</v>
      </c>
      <c r="L41" s="302">
        <f t="shared" si="6"/>
        <v>2337.5</v>
      </c>
      <c r="M41" s="302">
        <f t="shared" si="7"/>
        <v>2527.8333333333335</v>
      </c>
      <c r="N41" s="303">
        <f t="shared" si="35"/>
        <v>2105.1666666666665</v>
      </c>
      <c r="O41" s="303">
        <f t="shared" si="36"/>
        <v>1783.3333333333333</v>
      </c>
      <c r="P41" s="303">
        <f t="shared" si="37"/>
        <v>2444</v>
      </c>
      <c r="Q41" s="303">
        <f t="shared" si="38"/>
        <v>501.66666666666669</v>
      </c>
      <c r="R41" s="303">
        <f t="shared" si="39"/>
        <v>2387.9166666666665</v>
      </c>
      <c r="S41" s="303">
        <f t="shared" si="40"/>
        <v>2490.5833333333335</v>
      </c>
      <c r="T41" s="270"/>
      <c r="U41" s="273">
        <v>10934.1</v>
      </c>
      <c r="V41" s="273">
        <v>8231</v>
      </c>
      <c r="W41" s="299">
        <v>1975</v>
      </c>
      <c r="X41" s="299">
        <v>7267.451024</v>
      </c>
      <c r="Y41" s="300">
        <f t="shared" si="86"/>
        <v>11123.800000000001</v>
      </c>
      <c r="Z41" s="300">
        <f t="shared" si="86"/>
        <v>8380.0833333333339</v>
      </c>
      <c r="AA41" s="300">
        <f t="shared" si="86"/>
        <v>1413.25</v>
      </c>
      <c r="AB41" s="300">
        <f t="shared" si="86"/>
        <v>7152.4276526666663</v>
      </c>
      <c r="AC41" s="300"/>
      <c r="AD41" s="301">
        <v>4.1961134766297734</v>
      </c>
      <c r="AE41" s="301">
        <v>3.3326645781091986</v>
      </c>
      <c r="AF41" s="301">
        <f t="shared" ref="AF41:AG41" si="88">AVERAGE(AD30:AD41)</f>
        <v>4.0443884915934749</v>
      </c>
      <c r="AG41" s="301">
        <f t="shared" si="88"/>
        <v>3.3282041141600005</v>
      </c>
      <c r="AH41" s="274"/>
      <c r="AI41" s="290">
        <v>158.5</v>
      </c>
      <c r="AJ41" s="290">
        <v>649.70000000000005</v>
      </c>
      <c r="AK41" s="290">
        <v>182.5</v>
      </c>
      <c r="AL41" s="291">
        <v>711.3</v>
      </c>
      <c r="AM41" s="291">
        <v>2733.6</v>
      </c>
      <c r="AN41" s="292">
        <v>86.522999999999996</v>
      </c>
      <c r="AO41" s="292">
        <v>58.495000000000005</v>
      </c>
      <c r="AP41" s="292">
        <f t="shared" si="8"/>
        <v>140.98333333333332</v>
      </c>
      <c r="AQ41" s="292">
        <f t="shared" si="9"/>
        <v>667.36666666666667</v>
      </c>
      <c r="AR41" s="292">
        <f t="shared" si="10"/>
        <v>197.04999999999998</v>
      </c>
      <c r="AS41" s="292">
        <f t="shared" si="11"/>
        <v>700.75000000000011</v>
      </c>
      <c r="AT41" s="292">
        <f t="shared" si="12"/>
        <v>2768.4166666666665</v>
      </c>
      <c r="AU41" s="292">
        <f t="shared" si="13"/>
        <v>74.584666666666678</v>
      </c>
      <c r="AV41" s="292">
        <f t="shared" si="14"/>
        <v>49.983166666666669</v>
      </c>
      <c r="AW41" s="301">
        <f t="shared" si="43"/>
        <v>152.20833333333334</v>
      </c>
      <c r="AX41" s="301">
        <f t="shared" si="44"/>
        <v>680.26666666666665</v>
      </c>
      <c r="AY41" s="301">
        <f t="shared" si="45"/>
        <v>197.45000000000005</v>
      </c>
      <c r="AZ41" s="301">
        <f t="shared" si="46"/>
        <v>716.16666666666663</v>
      </c>
      <c r="BA41" s="301">
        <f t="shared" si="47"/>
        <v>2763.4916666666668</v>
      </c>
      <c r="BB41" s="301">
        <f t="shared" si="48"/>
        <v>91.277249999999995</v>
      </c>
      <c r="BC41" s="301">
        <f t="shared" si="49"/>
        <v>52.442916666666662</v>
      </c>
      <c r="BD41" s="301"/>
      <c r="BE41" s="293">
        <v>101732</v>
      </c>
      <c r="BF41" s="293">
        <v>257569</v>
      </c>
      <c r="BH41" s="211">
        <v>2211.9</v>
      </c>
      <c r="BI41" s="211">
        <v>337.5</v>
      </c>
      <c r="BJ41" s="211">
        <v>907.8</v>
      </c>
      <c r="BK41" s="211">
        <v>4183.1000000000004</v>
      </c>
      <c r="BL41" s="211">
        <v>1355</v>
      </c>
      <c r="BM41" s="211">
        <v>5369.4</v>
      </c>
      <c r="BN41" s="211">
        <v>1268.0999999999999</v>
      </c>
      <c r="BO41" s="211">
        <v>667.8</v>
      </c>
      <c r="BP41" s="211"/>
      <c r="BQ41" s="211">
        <v>21469.7</v>
      </c>
      <c r="BR41" s="211">
        <v>91486.399999999994</v>
      </c>
      <c r="BS41" s="211">
        <v>31929.7</v>
      </c>
      <c r="BT41" s="211">
        <v>40079.599999999999</v>
      </c>
      <c r="BU41" s="211">
        <v>8526.5</v>
      </c>
      <c r="BV41" s="211">
        <v>30979.5</v>
      </c>
      <c r="BW41" s="211">
        <v>12844</v>
      </c>
      <c r="BX41" s="211">
        <v>43462.400000000001</v>
      </c>
      <c r="BY41" s="211">
        <v>1913.9</v>
      </c>
      <c r="BZ41" s="211">
        <v>1936</v>
      </c>
      <c r="CA41" s="213"/>
      <c r="CB41" s="213">
        <f t="shared" si="75"/>
        <v>2763.25</v>
      </c>
      <c r="CC41" s="213">
        <f t="shared" si="75"/>
        <v>1162.3166666666666</v>
      </c>
      <c r="CD41" s="213">
        <f t="shared" si="75"/>
        <v>758.59999999999991</v>
      </c>
      <c r="CE41" s="213">
        <f t="shared" si="75"/>
        <v>5414.8249999999998</v>
      </c>
      <c r="CF41" s="213">
        <f t="shared" si="75"/>
        <v>5252.6416666666673</v>
      </c>
      <c r="CG41" s="213">
        <f t="shared" si="75"/>
        <v>7024.875</v>
      </c>
      <c r="CH41" s="213">
        <f t="shared" si="75"/>
        <v>2400.4999999999995</v>
      </c>
      <c r="CI41" s="213">
        <f t="shared" si="75"/>
        <v>542.10833333333335</v>
      </c>
      <c r="CJ41" s="213"/>
      <c r="CK41" s="213">
        <f t="shared" si="73"/>
        <v>19525.833333333332</v>
      </c>
      <c r="CL41" s="213">
        <f t="shared" si="73"/>
        <v>78445.53333333334</v>
      </c>
      <c r="CM41" s="213">
        <f t="shared" si="73"/>
        <v>20642.166666666668</v>
      </c>
      <c r="CN41" s="213">
        <f t="shared" si="73"/>
        <v>38229.025000000001</v>
      </c>
      <c r="CO41" s="213">
        <f t="shared" si="73"/>
        <v>8813.7416666666668</v>
      </c>
      <c r="CP41" s="213">
        <f t="shared" si="73"/>
        <v>37834.908333333333</v>
      </c>
      <c r="CQ41" s="213">
        <f t="shared" si="73"/>
        <v>12937.608333333332</v>
      </c>
      <c r="CR41" s="213">
        <f t="shared" si="73"/>
        <v>48833.841666666674</v>
      </c>
      <c r="CS41" s="213">
        <f t="shared" si="73"/>
        <v>2230.9916666666668</v>
      </c>
      <c r="CT41" s="213">
        <f t="shared" si="73"/>
        <v>3151.3583333333336</v>
      </c>
      <c r="CV41" s="296">
        <v>501284687.05271518</v>
      </c>
      <c r="CW41" s="296">
        <v>1006825.1333333333</v>
      </c>
      <c r="CX41" s="268">
        <v>9.6</v>
      </c>
      <c r="CY41" s="268">
        <v>57.2</v>
      </c>
      <c r="DA41" s="297">
        <v>646.42304999999999</v>
      </c>
      <c r="DB41" s="297">
        <v>677.93880000000001</v>
      </c>
      <c r="DC41" s="297">
        <v>641.52060000000006</v>
      </c>
      <c r="DD41" s="297">
        <v>555.37755000000004</v>
      </c>
      <c r="DE41" s="297">
        <v>614.90730000000008</v>
      </c>
      <c r="DF41" s="297">
        <v>549.07439999999997</v>
      </c>
      <c r="DG41" s="297">
        <v>509.85480000000001</v>
      </c>
      <c r="DH41" s="297">
        <v>516.85829999999999</v>
      </c>
      <c r="DI41" s="297">
        <v>648.52409999999998</v>
      </c>
      <c r="DJ41" s="297">
        <v>2108.7538500000001</v>
      </c>
      <c r="DN41" s="298">
        <v>221.03620000000001</v>
      </c>
      <c r="DO41" s="298">
        <f t="shared" si="50"/>
        <v>226.29433333333336</v>
      </c>
    </row>
    <row r="42" spans="1:119" x14ac:dyDescent="0.2">
      <c r="A42" s="287">
        <v>40210</v>
      </c>
      <c r="B42" s="288">
        <v>2373</v>
      </c>
      <c r="C42" s="288">
        <v>1950</v>
      </c>
      <c r="D42" s="288">
        <v>2830</v>
      </c>
      <c r="E42" s="288">
        <v>720</v>
      </c>
      <c r="F42" s="288">
        <v>2433</v>
      </c>
      <c r="G42" s="288">
        <v>2653</v>
      </c>
      <c r="H42" s="302">
        <f t="shared" si="2"/>
        <v>2389.5</v>
      </c>
      <c r="I42" s="302">
        <f t="shared" si="3"/>
        <v>1959.5</v>
      </c>
      <c r="J42" s="302">
        <f t="shared" si="4"/>
        <v>2792.8333333333335</v>
      </c>
      <c r="K42" s="302">
        <f t="shared" si="5"/>
        <v>660</v>
      </c>
      <c r="L42" s="302">
        <f t="shared" si="6"/>
        <v>2354</v>
      </c>
      <c r="M42" s="302">
        <f t="shared" si="7"/>
        <v>2562</v>
      </c>
      <c r="N42" s="303">
        <f t="shared" si="35"/>
        <v>2151.8333333333335</v>
      </c>
      <c r="O42" s="303">
        <f t="shared" si="36"/>
        <v>1809.75</v>
      </c>
      <c r="P42" s="303">
        <f t="shared" si="37"/>
        <v>2501.25</v>
      </c>
      <c r="Q42" s="303">
        <f t="shared" si="38"/>
        <v>531.66666666666663</v>
      </c>
      <c r="R42" s="303">
        <f t="shared" si="39"/>
        <v>2364</v>
      </c>
      <c r="S42" s="303">
        <f t="shared" si="40"/>
        <v>2503.5</v>
      </c>
      <c r="T42" s="270"/>
      <c r="U42" s="273">
        <v>10206</v>
      </c>
      <c r="V42" s="273">
        <v>7704</v>
      </c>
      <c r="W42" s="299">
        <v>1613</v>
      </c>
      <c r="X42" s="299">
        <v>6694.1107359999996</v>
      </c>
      <c r="Y42" s="300">
        <f t="shared" si="86"/>
        <v>11106.533333333333</v>
      </c>
      <c r="Z42" s="300">
        <f t="shared" si="86"/>
        <v>8367.9166666666661</v>
      </c>
      <c r="AA42" s="300">
        <f t="shared" si="86"/>
        <v>1427.0833333333333</v>
      </c>
      <c r="AB42" s="300">
        <f t="shared" si="86"/>
        <v>7152.578849999999</v>
      </c>
      <c r="AC42" s="300"/>
      <c r="AD42" s="301">
        <v>4.1671371712297365</v>
      </c>
      <c r="AE42" s="301">
        <v>3.333906427876649</v>
      </c>
      <c r="AF42" s="301">
        <f t="shared" ref="AF42:AG42" si="89">AVERAGE(AD31:AD42)</f>
        <v>4.0465788898329365</v>
      </c>
      <c r="AG42" s="301">
        <f t="shared" si="89"/>
        <v>3.3263768273736916</v>
      </c>
      <c r="AH42" s="274"/>
      <c r="AI42" s="290">
        <v>151.4</v>
      </c>
      <c r="AJ42" s="290">
        <v>633</v>
      </c>
      <c r="AK42" s="290">
        <v>181.2</v>
      </c>
      <c r="AL42" s="291">
        <v>670.1</v>
      </c>
      <c r="AM42" s="291">
        <v>2614.6</v>
      </c>
      <c r="AN42" s="292">
        <v>71.10499999999999</v>
      </c>
      <c r="AO42" s="292">
        <v>53.353000000000009</v>
      </c>
      <c r="AP42" s="292">
        <f t="shared" si="8"/>
        <v>144.18333333333334</v>
      </c>
      <c r="AQ42" s="292">
        <f t="shared" si="9"/>
        <v>658.93333333333339</v>
      </c>
      <c r="AR42" s="292">
        <f t="shared" si="10"/>
        <v>195.23333333333335</v>
      </c>
      <c r="AS42" s="292">
        <f t="shared" si="11"/>
        <v>693.33333333333348</v>
      </c>
      <c r="AT42" s="292">
        <f t="shared" si="12"/>
        <v>2759.1666666666665</v>
      </c>
      <c r="AU42" s="292">
        <f t="shared" si="13"/>
        <v>71.938166666666675</v>
      </c>
      <c r="AV42" s="292">
        <f t="shared" si="14"/>
        <v>51.51466666666667</v>
      </c>
      <c r="AW42" s="301">
        <f t="shared" si="43"/>
        <v>151.30833333333334</v>
      </c>
      <c r="AX42" s="301">
        <f t="shared" si="44"/>
        <v>680.875</v>
      </c>
      <c r="AY42" s="301">
        <f t="shared" si="45"/>
        <v>198.05000000000004</v>
      </c>
      <c r="AZ42" s="301">
        <f t="shared" si="46"/>
        <v>716.41666666666663</v>
      </c>
      <c r="BA42" s="301">
        <f t="shared" si="47"/>
        <v>2764.7833333333333</v>
      </c>
      <c r="BB42" s="301">
        <f t="shared" si="48"/>
        <v>89.293999999999997</v>
      </c>
      <c r="BC42" s="301">
        <f t="shared" si="49"/>
        <v>53.059916666666673</v>
      </c>
      <c r="BD42" s="301"/>
      <c r="BE42" s="293">
        <v>98178</v>
      </c>
      <c r="BF42" s="293">
        <v>257421</v>
      </c>
      <c r="BH42" s="211">
        <v>2691.1</v>
      </c>
      <c r="BI42" s="211">
        <v>278.7</v>
      </c>
      <c r="BJ42" s="211">
        <v>560.70000000000005</v>
      </c>
      <c r="BK42" s="211">
        <v>4849.7</v>
      </c>
      <c r="BL42" s="211">
        <v>3266.9</v>
      </c>
      <c r="BM42" s="211">
        <v>5559.6</v>
      </c>
      <c r="BN42" s="211">
        <v>2429.9</v>
      </c>
      <c r="BO42" s="211">
        <v>717.4</v>
      </c>
      <c r="BP42" s="211"/>
      <c r="BQ42" s="211">
        <v>22819.1</v>
      </c>
      <c r="BR42" s="211">
        <v>90116.3</v>
      </c>
      <c r="BS42" s="211">
        <v>33085.699999999997</v>
      </c>
      <c r="BT42" s="211">
        <v>38671.9</v>
      </c>
      <c r="BU42" s="211">
        <v>9178.7999999999993</v>
      </c>
      <c r="BV42" s="211">
        <v>28312.6</v>
      </c>
      <c r="BW42" s="211">
        <v>12322</v>
      </c>
      <c r="BX42" s="211">
        <v>46880.3</v>
      </c>
      <c r="BY42" s="211">
        <v>1703.7</v>
      </c>
      <c r="BZ42" s="211">
        <v>1850.3</v>
      </c>
      <c r="CA42" s="213"/>
      <c r="CB42" s="213">
        <f t="shared" si="75"/>
        <v>2812.65</v>
      </c>
      <c r="CC42" s="213">
        <f t="shared" si="75"/>
        <v>1032.3166666666668</v>
      </c>
      <c r="CD42" s="213">
        <f t="shared" si="75"/>
        <v>736.15</v>
      </c>
      <c r="CE42" s="213">
        <f t="shared" si="75"/>
        <v>5421.95</v>
      </c>
      <c r="CF42" s="213">
        <f t="shared" si="75"/>
        <v>5218.2500000000009</v>
      </c>
      <c r="CG42" s="213">
        <f t="shared" si="75"/>
        <v>7121.3166666666666</v>
      </c>
      <c r="CH42" s="213">
        <f t="shared" si="75"/>
        <v>2499.8666666666663</v>
      </c>
      <c r="CI42" s="213">
        <f t="shared" si="75"/>
        <v>554.77499999999998</v>
      </c>
      <c r="CJ42" s="213"/>
      <c r="CK42" s="213">
        <f t="shared" si="73"/>
        <v>19966.275000000001</v>
      </c>
      <c r="CL42" s="213">
        <f t="shared" si="73"/>
        <v>79795.950000000012</v>
      </c>
      <c r="CM42" s="213">
        <f t="shared" si="73"/>
        <v>22029.141666666666</v>
      </c>
      <c r="CN42" s="213">
        <f t="shared" si="73"/>
        <v>38261.175000000003</v>
      </c>
      <c r="CO42" s="213">
        <f t="shared" si="73"/>
        <v>8918.2916666666679</v>
      </c>
      <c r="CP42" s="213">
        <f t="shared" si="73"/>
        <v>37783.083333333336</v>
      </c>
      <c r="CQ42" s="213">
        <f t="shared" si="73"/>
        <v>12944.6</v>
      </c>
      <c r="CR42" s="213">
        <f t="shared" si="73"/>
        <v>49448.625</v>
      </c>
      <c r="CS42" s="213">
        <f t="shared" si="73"/>
        <v>2253.0000000000005</v>
      </c>
      <c r="CT42" s="213">
        <f t="shared" si="73"/>
        <v>3057.6000000000004</v>
      </c>
      <c r="CV42" s="296">
        <v>501383492.60584033</v>
      </c>
      <c r="CW42" s="296">
        <v>1006825.1333333333</v>
      </c>
      <c r="CX42" s="268">
        <v>9.6999999999999993</v>
      </c>
      <c r="CY42" s="268">
        <v>55.8</v>
      </c>
      <c r="DA42" s="297">
        <v>668.15228000000002</v>
      </c>
      <c r="DB42" s="297">
        <v>693.00696000000005</v>
      </c>
      <c r="DC42" s="297">
        <v>652.80086000000006</v>
      </c>
      <c r="DD42" s="297">
        <v>583.35396000000003</v>
      </c>
      <c r="DE42" s="297">
        <v>653.53188</v>
      </c>
      <c r="DF42" s="297">
        <v>583.35396000000003</v>
      </c>
      <c r="DG42" s="297">
        <v>537.29970000000003</v>
      </c>
      <c r="DH42" s="297">
        <v>550.45806000000005</v>
      </c>
      <c r="DI42" s="297">
        <v>649.14576</v>
      </c>
      <c r="DJ42" s="297">
        <v>2128.7302399999999</v>
      </c>
      <c r="DN42" s="298">
        <v>223.26159999999999</v>
      </c>
      <c r="DO42" s="298">
        <f t="shared" si="50"/>
        <v>225.87791666666661</v>
      </c>
    </row>
    <row r="43" spans="1:119" x14ac:dyDescent="0.2">
      <c r="A43" s="287">
        <v>40238</v>
      </c>
      <c r="B43" s="288">
        <v>2423</v>
      </c>
      <c r="C43" s="288">
        <v>2018</v>
      </c>
      <c r="D43" s="288">
        <v>2798</v>
      </c>
      <c r="E43" s="288">
        <v>710</v>
      </c>
      <c r="F43" s="288">
        <v>2390</v>
      </c>
      <c r="G43" s="288">
        <v>2648</v>
      </c>
      <c r="H43" s="302">
        <f t="shared" si="2"/>
        <v>2443.3333333333335</v>
      </c>
      <c r="I43" s="302">
        <f t="shared" si="3"/>
        <v>2002.8333333333333</v>
      </c>
      <c r="J43" s="302">
        <f t="shared" si="4"/>
        <v>2857.8333333333335</v>
      </c>
      <c r="K43" s="302">
        <f t="shared" si="5"/>
        <v>688.33333333333337</v>
      </c>
      <c r="L43" s="302">
        <f t="shared" si="6"/>
        <v>2379</v>
      </c>
      <c r="M43" s="302">
        <f t="shared" si="7"/>
        <v>2599.1666666666665</v>
      </c>
      <c r="N43" s="303">
        <f t="shared" si="35"/>
        <v>2201.9166666666665</v>
      </c>
      <c r="O43" s="303">
        <f t="shared" si="36"/>
        <v>1842.25</v>
      </c>
      <c r="P43" s="303">
        <f t="shared" si="37"/>
        <v>2555.75</v>
      </c>
      <c r="Q43" s="303">
        <f t="shared" si="38"/>
        <v>560.83333333333337</v>
      </c>
      <c r="R43" s="303">
        <f t="shared" si="39"/>
        <v>2355.1666666666665</v>
      </c>
      <c r="S43" s="303">
        <f t="shared" si="40"/>
        <v>2523.6666666666665</v>
      </c>
      <c r="T43" s="270"/>
      <c r="U43" s="273">
        <v>11692.5</v>
      </c>
      <c r="V43" s="273">
        <v>8860</v>
      </c>
      <c r="W43" s="299">
        <v>1468</v>
      </c>
      <c r="X43" s="299">
        <v>7535.9774879999995</v>
      </c>
      <c r="Y43" s="300">
        <f t="shared" si="86"/>
        <v>11103.725</v>
      </c>
      <c r="Z43" s="300">
        <f t="shared" si="86"/>
        <v>8368.3333333333339</v>
      </c>
      <c r="AA43" s="300">
        <f t="shared" si="86"/>
        <v>1427.75</v>
      </c>
      <c r="AB43" s="300">
        <f t="shared" si="86"/>
        <v>7157.4549640000005</v>
      </c>
      <c r="AC43" s="300"/>
      <c r="AD43" s="301">
        <v>4.124703355984999</v>
      </c>
      <c r="AE43" s="301">
        <v>3.3351138564676783</v>
      </c>
      <c r="AF43" s="301">
        <f t="shared" ref="AF43:AG43" si="90">AVERAGE(AD32:AD43)</f>
        <v>4.0491043801044535</v>
      </c>
      <c r="AG43" s="301">
        <f t="shared" si="90"/>
        <v>3.3269204065518765</v>
      </c>
      <c r="AH43" s="274"/>
      <c r="AI43" s="290">
        <v>166.6</v>
      </c>
      <c r="AJ43" s="290">
        <v>741.3</v>
      </c>
      <c r="AK43" s="290">
        <v>220</v>
      </c>
      <c r="AL43" s="291">
        <v>811.9</v>
      </c>
      <c r="AM43" s="291">
        <v>2910.6</v>
      </c>
      <c r="AN43" s="292">
        <v>87.685000000000002</v>
      </c>
      <c r="AO43" s="292">
        <v>51.224000000000004</v>
      </c>
      <c r="AP43" s="292">
        <f t="shared" si="8"/>
        <v>150.25</v>
      </c>
      <c r="AQ43" s="292">
        <f t="shared" si="9"/>
        <v>669.56666666666661</v>
      </c>
      <c r="AR43" s="292">
        <f t="shared" si="10"/>
        <v>199.66666666666666</v>
      </c>
      <c r="AS43" s="292">
        <f t="shared" si="11"/>
        <v>704.84999999999991</v>
      </c>
      <c r="AT43" s="292">
        <f t="shared" si="12"/>
        <v>2785.0666666666671</v>
      </c>
      <c r="AU43" s="292">
        <f t="shared" si="13"/>
        <v>76.460999999999999</v>
      </c>
      <c r="AV43" s="292">
        <f t="shared" si="14"/>
        <v>52.615666666666669</v>
      </c>
      <c r="AW43" s="301">
        <f t="shared" si="43"/>
        <v>150.72499999999999</v>
      </c>
      <c r="AX43" s="301">
        <f t="shared" si="44"/>
        <v>683.51666666666654</v>
      </c>
      <c r="AY43" s="301">
        <f t="shared" si="45"/>
        <v>199.66666666666666</v>
      </c>
      <c r="AZ43" s="301">
        <f t="shared" si="46"/>
        <v>721.71666666666658</v>
      </c>
      <c r="BA43" s="301">
        <f t="shared" si="47"/>
        <v>2768.0916666666667</v>
      </c>
      <c r="BB43" s="301">
        <f t="shared" si="48"/>
        <v>87.816500000000019</v>
      </c>
      <c r="BC43" s="301">
        <f t="shared" si="49"/>
        <v>52.937249999999999</v>
      </c>
      <c r="BD43" s="301"/>
      <c r="BE43" s="293">
        <v>93653</v>
      </c>
      <c r="BF43" s="293">
        <v>257351</v>
      </c>
      <c r="BH43" s="211">
        <v>3194.4</v>
      </c>
      <c r="BI43" s="211">
        <v>704</v>
      </c>
      <c r="BJ43" s="211">
        <v>913.5</v>
      </c>
      <c r="BK43" s="211">
        <v>6249.7</v>
      </c>
      <c r="BL43" s="211">
        <v>3037.2</v>
      </c>
      <c r="BM43" s="211">
        <v>7420.6</v>
      </c>
      <c r="BN43" s="211">
        <v>1671.7</v>
      </c>
      <c r="BO43" s="211">
        <v>686.4</v>
      </c>
      <c r="BP43" s="211"/>
      <c r="BQ43" s="211">
        <v>25742.400000000001</v>
      </c>
      <c r="BR43" s="211">
        <v>87952.7</v>
      </c>
      <c r="BS43" s="211">
        <v>28551.4</v>
      </c>
      <c r="BT43" s="211">
        <v>37609.5</v>
      </c>
      <c r="BU43" s="211">
        <v>11087.5</v>
      </c>
      <c r="BV43" s="211">
        <v>36732.5</v>
      </c>
      <c r="BW43" s="211">
        <v>13663.6</v>
      </c>
      <c r="BX43" s="211">
        <v>57176.4</v>
      </c>
      <c r="BY43" s="211">
        <v>2578.1999999999998</v>
      </c>
      <c r="BZ43" s="211">
        <v>2366.8000000000002</v>
      </c>
      <c r="CA43" s="213"/>
      <c r="CB43" s="213">
        <f t="shared" si="75"/>
        <v>2868.4083333333333</v>
      </c>
      <c r="CC43" s="213">
        <f t="shared" si="75"/>
        <v>908.60833333333346</v>
      </c>
      <c r="CD43" s="213">
        <f t="shared" si="75"/>
        <v>730.55833333333339</v>
      </c>
      <c r="CE43" s="213">
        <f t="shared" si="75"/>
        <v>5458.0666666666666</v>
      </c>
      <c r="CF43" s="213">
        <f t="shared" si="75"/>
        <v>5259.1416666666673</v>
      </c>
      <c r="CG43" s="213">
        <f t="shared" si="75"/>
        <v>7099.4416666666666</v>
      </c>
      <c r="CH43" s="213">
        <f t="shared" si="75"/>
        <v>2466.8083333333334</v>
      </c>
      <c r="CI43" s="213">
        <f t="shared" si="75"/>
        <v>559.56666666666661</v>
      </c>
      <c r="CJ43" s="213"/>
      <c r="CK43" s="213">
        <f t="shared" si="73"/>
        <v>20626.233333333334</v>
      </c>
      <c r="CL43" s="213">
        <f t="shared" si="73"/>
        <v>80948.008333333346</v>
      </c>
      <c r="CM43" s="213">
        <f t="shared" si="73"/>
        <v>23253.641666666666</v>
      </c>
      <c r="CN43" s="213">
        <f t="shared" si="73"/>
        <v>38212.050000000003</v>
      </c>
      <c r="CO43" s="213">
        <f t="shared" si="73"/>
        <v>9152.6833333333343</v>
      </c>
      <c r="CP43" s="213">
        <f t="shared" si="73"/>
        <v>38122.450000000004</v>
      </c>
      <c r="CQ43" s="213">
        <f t="shared" si="73"/>
        <v>12961.175000000001</v>
      </c>
      <c r="CR43" s="213">
        <f t="shared" si="73"/>
        <v>50273.566666666673</v>
      </c>
      <c r="CS43" s="213">
        <f t="shared" si="73"/>
        <v>2282.0750000000003</v>
      </c>
      <c r="CT43" s="213">
        <f t="shared" si="73"/>
        <v>3011.2916666666674</v>
      </c>
      <c r="CV43" s="296">
        <v>501482317.63400143</v>
      </c>
      <c r="CW43" s="296">
        <v>1006825.1333333333</v>
      </c>
      <c r="CX43" s="268">
        <v>9.6999999999999993</v>
      </c>
      <c r="CY43" s="268">
        <v>58.8</v>
      </c>
      <c r="DA43" s="297">
        <v>673.91579999999999</v>
      </c>
      <c r="DB43" s="297">
        <v>698.95747999999992</v>
      </c>
      <c r="DC43" s="297">
        <v>660.65843999999993</v>
      </c>
      <c r="DD43" s="297">
        <v>612.78463999999997</v>
      </c>
      <c r="DE43" s="297">
        <v>732.8374</v>
      </c>
      <c r="DF43" s="297">
        <v>678.33492000000001</v>
      </c>
      <c r="DG43" s="297">
        <v>607.62899999999991</v>
      </c>
      <c r="DH43" s="297">
        <v>615.73071999999991</v>
      </c>
      <c r="DI43" s="297">
        <v>703.37659999999994</v>
      </c>
      <c r="DJ43" s="297">
        <v>2154.3209999999999</v>
      </c>
      <c r="DN43" s="298">
        <v>229.7353</v>
      </c>
      <c r="DO43" s="298">
        <f t="shared" si="50"/>
        <v>225.57348333333331</v>
      </c>
    </row>
    <row r="44" spans="1:119" x14ac:dyDescent="0.2">
      <c r="A44" s="287">
        <v>40269</v>
      </c>
      <c r="B44" s="288">
        <v>2595</v>
      </c>
      <c r="C44" s="288">
        <v>2173</v>
      </c>
      <c r="D44" s="288">
        <v>2903</v>
      </c>
      <c r="E44" s="288">
        <v>730</v>
      </c>
      <c r="F44" s="288">
        <v>2565</v>
      </c>
      <c r="G44" s="288">
        <v>2700</v>
      </c>
      <c r="H44" s="302">
        <f t="shared" si="2"/>
        <v>2485.8333333333335</v>
      </c>
      <c r="I44" s="302">
        <f t="shared" si="3"/>
        <v>2050.8333333333335</v>
      </c>
      <c r="J44" s="302">
        <f t="shared" si="4"/>
        <v>2900.8333333333335</v>
      </c>
      <c r="K44" s="302">
        <f t="shared" si="5"/>
        <v>706.66666666666663</v>
      </c>
      <c r="L44" s="302">
        <f t="shared" si="6"/>
        <v>2424.3333333333335</v>
      </c>
      <c r="M44" s="302">
        <f t="shared" si="7"/>
        <v>2639.5</v>
      </c>
      <c r="N44" s="303">
        <f t="shared" si="35"/>
        <v>2261.6666666666665</v>
      </c>
      <c r="O44" s="303">
        <f t="shared" si="36"/>
        <v>1886.25</v>
      </c>
      <c r="P44" s="303">
        <f t="shared" si="37"/>
        <v>2616.1666666666665</v>
      </c>
      <c r="Q44" s="303">
        <f t="shared" si="38"/>
        <v>590.83333333333337</v>
      </c>
      <c r="R44" s="303">
        <f t="shared" si="39"/>
        <v>2367.4166666666665</v>
      </c>
      <c r="S44" s="303">
        <f t="shared" si="40"/>
        <v>2549.9166666666665</v>
      </c>
      <c r="T44" s="270"/>
      <c r="U44" s="273">
        <v>11849.8</v>
      </c>
      <c r="V44" s="273">
        <v>9018</v>
      </c>
      <c r="W44" s="299">
        <v>952</v>
      </c>
      <c r="X44" s="299">
        <v>7447.9806399999998</v>
      </c>
      <c r="Y44" s="300">
        <f t="shared" ref="Y44:AB59" si="91">AVERAGE(U33:U44)</f>
        <v>11100.983333333335</v>
      </c>
      <c r="Z44" s="300">
        <f t="shared" si="91"/>
        <v>8366.4166666666661</v>
      </c>
      <c r="AA44" s="300">
        <f t="shared" si="91"/>
        <v>1414.6666666666667</v>
      </c>
      <c r="AB44" s="300">
        <f t="shared" si="91"/>
        <v>7167.7363826666669</v>
      </c>
      <c r="AC44" s="300"/>
      <c r="AD44" s="301">
        <v>4.0282859374329503</v>
      </c>
      <c r="AE44" s="301">
        <v>3.3353855305559872</v>
      </c>
      <c r="AF44" s="301">
        <f t="shared" ref="AF44:AG44" si="92">AVERAGE(AD33:AD44)</f>
        <v>4.0500071171155509</v>
      </c>
      <c r="AG44" s="301">
        <f t="shared" si="92"/>
        <v>3.3286599632395153</v>
      </c>
      <c r="AH44" s="274"/>
      <c r="AI44" s="290">
        <v>170.1</v>
      </c>
      <c r="AJ44" s="290">
        <v>704.7</v>
      </c>
      <c r="AK44" s="290">
        <v>195.1</v>
      </c>
      <c r="AL44" s="291">
        <v>739.1</v>
      </c>
      <c r="AM44" s="291">
        <v>2730.4</v>
      </c>
      <c r="AN44" s="292">
        <v>106.22500000000001</v>
      </c>
      <c r="AO44" s="292">
        <v>56.717000000000006</v>
      </c>
      <c r="AP44" s="292">
        <f t="shared" si="8"/>
        <v>155.63333333333335</v>
      </c>
      <c r="AQ44" s="292">
        <f t="shared" si="9"/>
        <v>672.11666666666667</v>
      </c>
      <c r="AR44" s="292">
        <f t="shared" si="10"/>
        <v>198.11666666666665</v>
      </c>
      <c r="AS44" s="292">
        <f t="shared" si="11"/>
        <v>706.16666666666663</v>
      </c>
      <c r="AT44" s="292">
        <f t="shared" si="12"/>
        <v>2769.4666666666672</v>
      </c>
      <c r="AU44" s="292">
        <f t="shared" si="13"/>
        <v>83.795166666666674</v>
      </c>
      <c r="AV44" s="292">
        <f t="shared" si="14"/>
        <v>53.817499999999995</v>
      </c>
      <c r="AW44" s="301">
        <f t="shared" si="43"/>
        <v>150.84166666666667</v>
      </c>
      <c r="AX44" s="301">
        <f t="shared" si="44"/>
        <v>683.88333333333333</v>
      </c>
      <c r="AY44" s="301">
        <f t="shared" si="45"/>
        <v>198.85000000000002</v>
      </c>
      <c r="AZ44" s="301">
        <f t="shared" si="46"/>
        <v>721.15</v>
      </c>
      <c r="BA44" s="301">
        <f t="shared" si="47"/>
        <v>2762.8583333333331</v>
      </c>
      <c r="BB44" s="301">
        <f t="shared" si="48"/>
        <v>87.171166666666679</v>
      </c>
      <c r="BC44" s="301">
        <f t="shared" si="49"/>
        <v>52.819166666666668</v>
      </c>
      <c r="BD44" s="301"/>
      <c r="BE44" s="293">
        <v>103465.5</v>
      </c>
      <c r="BF44" s="293">
        <v>257129.5</v>
      </c>
      <c r="BH44" s="211">
        <v>2548.6</v>
      </c>
      <c r="BI44" s="211">
        <v>1414.7</v>
      </c>
      <c r="BJ44" s="211">
        <v>967.8</v>
      </c>
      <c r="BK44" s="211">
        <v>6889.2</v>
      </c>
      <c r="BL44" s="211">
        <v>2252.6</v>
      </c>
      <c r="BM44" s="211">
        <v>6539.7</v>
      </c>
      <c r="BN44" s="211">
        <v>1375.8</v>
      </c>
      <c r="BO44" s="211">
        <v>652.9</v>
      </c>
      <c r="BP44" s="211"/>
      <c r="BQ44" s="211">
        <v>24731.599999999999</v>
      </c>
      <c r="BR44" s="211">
        <v>78055.399999999994</v>
      </c>
      <c r="BS44" s="211">
        <v>26693.8</v>
      </c>
      <c r="BT44" s="211">
        <v>31974.400000000001</v>
      </c>
      <c r="BU44" s="211">
        <v>9232.9</v>
      </c>
      <c r="BV44" s="211">
        <v>37911.4</v>
      </c>
      <c r="BW44" s="211">
        <v>12564.9</v>
      </c>
      <c r="BX44" s="211">
        <v>54994.6</v>
      </c>
      <c r="BY44" s="211">
        <v>2609.9</v>
      </c>
      <c r="BZ44" s="211">
        <v>1903.3</v>
      </c>
      <c r="CA44" s="213"/>
      <c r="CB44" s="213">
        <f t="shared" si="75"/>
        <v>2852.1083333333336</v>
      </c>
      <c r="CC44" s="213">
        <f t="shared" si="75"/>
        <v>786.1583333333333</v>
      </c>
      <c r="CD44" s="213">
        <f t="shared" si="75"/>
        <v>723.36666666666667</v>
      </c>
      <c r="CE44" s="213">
        <f t="shared" si="75"/>
        <v>5397.4083333333319</v>
      </c>
      <c r="CF44" s="213">
        <f t="shared" si="75"/>
        <v>5292.1583333333338</v>
      </c>
      <c r="CG44" s="213">
        <f t="shared" si="75"/>
        <v>7067.0583333333334</v>
      </c>
      <c r="CH44" s="213">
        <f t="shared" si="75"/>
        <v>2383.4249999999997</v>
      </c>
      <c r="CI44" s="213">
        <f t="shared" si="75"/>
        <v>567.41666666666663</v>
      </c>
      <c r="CJ44" s="213"/>
      <c r="CK44" s="213">
        <f t="shared" ref="CK44:CT59" si="93">AVERAGE(BQ33:BQ44)</f>
        <v>21282.258333333335</v>
      </c>
      <c r="CL44" s="213">
        <f t="shared" si="93"/>
        <v>80576.625</v>
      </c>
      <c r="CM44" s="213">
        <f t="shared" si="93"/>
        <v>24218.650000000005</v>
      </c>
      <c r="CN44" s="213">
        <f t="shared" si="93"/>
        <v>37299.075000000004</v>
      </c>
      <c r="CO44" s="213">
        <f t="shared" si="93"/>
        <v>9196.6833333333325</v>
      </c>
      <c r="CP44" s="213">
        <f t="shared" si="93"/>
        <v>38175.466666666667</v>
      </c>
      <c r="CQ44" s="213">
        <f t="shared" si="93"/>
        <v>12838.408333333333</v>
      </c>
      <c r="CR44" s="213">
        <f t="shared" si="93"/>
        <v>50947.083333333321</v>
      </c>
      <c r="CS44" s="213">
        <f t="shared" si="93"/>
        <v>2314.8666666666672</v>
      </c>
      <c r="CT44" s="213">
        <f t="shared" si="93"/>
        <v>2989.7666666666669</v>
      </c>
      <c r="CV44" s="296">
        <v>501581162.14103717</v>
      </c>
      <c r="CW44" s="296">
        <v>1024703.1333333333</v>
      </c>
      <c r="CX44" s="268">
        <v>9.6999999999999993</v>
      </c>
      <c r="CY44" s="268">
        <v>58.1</v>
      </c>
      <c r="DA44" s="297">
        <v>671.09701999999993</v>
      </c>
      <c r="DB44" s="297">
        <v>687.46523999999999</v>
      </c>
      <c r="DC44" s="297">
        <v>676.30508999999995</v>
      </c>
      <c r="DD44" s="297">
        <v>617.52829999999994</v>
      </c>
      <c r="DE44" s="297">
        <v>758.89019999999994</v>
      </c>
      <c r="DF44" s="297">
        <v>699.36939999999993</v>
      </c>
      <c r="DG44" s="297">
        <v>625.71240999999998</v>
      </c>
      <c r="DH44" s="297">
        <v>634.64053000000001</v>
      </c>
      <c r="DI44" s="297">
        <v>810.97089999999992</v>
      </c>
      <c r="DJ44" s="297">
        <v>2154.6529599999999</v>
      </c>
      <c r="DN44" s="298">
        <v>231.36349999999999</v>
      </c>
      <c r="DO44" s="298">
        <f t="shared" si="50"/>
        <v>225.42634999999996</v>
      </c>
    </row>
    <row r="45" spans="1:119" x14ac:dyDescent="0.2">
      <c r="A45" s="287">
        <v>40299</v>
      </c>
      <c r="B45" s="288">
        <v>2860</v>
      </c>
      <c r="C45" s="288">
        <v>2382</v>
      </c>
      <c r="D45" s="288">
        <v>3256</v>
      </c>
      <c r="E45" s="288">
        <v>770</v>
      </c>
      <c r="F45" s="288">
        <v>2790</v>
      </c>
      <c r="G45" s="288">
        <v>2730</v>
      </c>
      <c r="H45" s="302">
        <f t="shared" si="2"/>
        <v>2545.8333333333335</v>
      </c>
      <c r="I45" s="302">
        <f t="shared" si="3"/>
        <v>2104.1666666666665</v>
      </c>
      <c r="J45" s="302">
        <f t="shared" si="4"/>
        <v>2960.5</v>
      </c>
      <c r="K45" s="302">
        <f t="shared" si="5"/>
        <v>721.66666666666663</v>
      </c>
      <c r="L45" s="302">
        <f t="shared" si="6"/>
        <v>2492</v>
      </c>
      <c r="M45" s="302">
        <f t="shared" si="7"/>
        <v>2666.8333333333335</v>
      </c>
      <c r="N45" s="303">
        <f t="shared" si="35"/>
        <v>2339.5</v>
      </c>
      <c r="O45" s="303">
        <f t="shared" si="36"/>
        <v>1946.25</v>
      </c>
      <c r="P45" s="303">
        <f t="shared" si="37"/>
        <v>2705.5</v>
      </c>
      <c r="Q45" s="303">
        <f t="shared" si="38"/>
        <v>623.33333333333337</v>
      </c>
      <c r="R45" s="303">
        <f t="shared" si="39"/>
        <v>2401.75</v>
      </c>
      <c r="S45" s="303">
        <f t="shared" si="40"/>
        <v>2570.9166666666665</v>
      </c>
      <c r="T45" s="270"/>
      <c r="U45" s="273">
        <v>12597.6</v>
      </c>
      <c r="V45" s="273">
        <v>9597</v>
      </c>
      <c r="W45" s="299">
        <v>493</v>
      </c>
      <c r="X45" s="299">
        <v>7730.568456</v>
      </c>
      <c r="Y45" s="300">
        <f t="shared" si="91"/>
        <v>11119.008333333333</v>
      </c>
      <c r="Z45" s="300">
        <f t="shared" si="91"/>
        <v>8384</v>
      </c>
      <c r="AA45" s="300">
        <f t="shared" si="91"/>
        <v>1417.75</v>
      </c>
      <c r="AB45" s="300">
        <f t="shared" si="91"/>
        <v>7176.7326239999993</v>
      </c>
      <c r="AC45" s="300"/>
      <c r="AD45" s="301">
        <v>3.9340914989428151</v>
      </c>
      <c r="AE45" s="301">
        <v>3.3370973552230279</v>
      </c>
      <c r="AF45" s="301">
        <f t="shared" ref="AF45:AG45" si="94">AVERAGE(AD34:AD45)</f>
        <v>4.0495637020640443</v>
      </c>
      <c r="AG45" s="301">
        <f t="shared" si="94"/>
        <v>3.3322806761106776</v>
      </c>
      <c r="AH45" s="274"/>
      <c r="AI45" s="290">
        <v>168.3</v>
      </c>
      <c r="AJ45" s="290">
        <v>737.4</v>
      </c>
      <c r="AK45" s="290">
        <v>203.4</v>
      </c>
      <c r="AL45" s="291">
        <v>767.5</v>
      </c>
      <c r="AM45" s="291">
        <v>2784.1</v>
      </c>
      <c r="AN45" s="292">
        <v>118.12199999999999</v>
      </c>
      <c r="AO45" s="292">
        <v>56.932000000000009</v>
      </c>
      <c r="AP45" s="292">
        <f t="shared" si="8"/>
        <v>161.81666666666669</v>
      </c>
      <c r="AQ45" s="292">
        <f t="shared" si="9"/>
        <v>686.88333333333321</v>
      </c>
      <c r="AR45" s="292">
        <f t="shared" si="10"/>
        <v>199.36666666666667</v>
      </c>
      <c r="AS45" s="292">
        <f t="shared" si="11"/>
        <v>721.1</v>
      </c>
      <c r="AT45" s="292">
        <f t="shared" si="12"/>
        <v>2781.5333333333333</v>
      </c>
      <c r="AU45" s="292">
        <f t="shared" si="13"/>
        <v>93.403166666666664</v>
      </c>
      <c r="AV45" s="292">
        <f t="shared" si="14"/>
        <v>55.324833333333338</v>
      </c>
      <c r="AW45" s="301">
        <f t="shared" si="43"/>
        <v>151.02500000000001</v>
      </c>
      <c r="AX45" s="301">
        <f t="shared" si="44"/>
        <v>685.73333333333323</v>
      </c>
      <c r="AY45" s="301">
        <f t="shared" si="45"/>
        <v>199.04166666666666</v>
      </c>
      <c r="AZ45" s="301">
        <f t="shared" si="46"/>
        <v>722.04166666666663</v>
      </c>
      <c r="BA45" s="301">
        <f t="shared" si="47"/>
        <v>2759.4333333333329</v>
      </c>
      <c r="BB45" s="301">
        <f t="shared" si="48"/>
        <v>87.03325000000001</v>
      </c>
      <c r="BC45" s="301">
        <f t="shared" si="49"/>
        <v>52.307583333333334</v>
      </c>
      <c r="BD45" s="301"/>
      <c r="BE45" s="293">
        <v>110664</v>
      </c>
      <c r="BF45" s="293">
        <v>253486</v>
      </c>
      <c r="BH45" s="211">
        <v>3000</v>
      </c>
      <c r="BI45" s="211">
        <v>1590.3</v>
      </c>
      <c r="BJ45" s="211">
        <v>1004.5</v>
      </c>
      <c r="BK45" s="211">
        <v>7821.3</v>
      </c>
      <c r="BL45" s="211">
        <v>4197.6000000000004</v>
      </c>
      <c r="BM45" s="211">
        <v>7764.3</v>
      </c>
      <c r="BN45" s="211">
        <v>1321.8</v>
      </c>
      <c r="BO45" s="211">
        <v>551.29999999999995</v>
      </c>
      <c r="BP45" s="211"/>
      <c r="BQ45" s="211">
        <v>21409.7</v>
      </c>
      <c r="BR45" s="211">
        <v>86242.4</v>
      </c>
      <c r="BS45" s="211">
        <v>25811.9</v>
      </c>
      <c r="BT45" s="211">
        <v>41466.699999999997</v>
      </c>
      <c r="BU45" s="211">
        <v>9852.7999999999993</v>
      </c>
      <c r="BV45" s="211">
        <v>33922.800000000003</v>
      </c>
      <c r="BW45" s="211">
        <v>13220.9</v>
      </c>
      <c r="BX45" s="211">
        <v>56522.7</v>
      </c>
      <c r="BY45" s="211">
        <v>2273.5</v>
      </c>
      <c r="BZ45" s="211">
        <v>2163.3000000000002</v>
      </c>
      <c r="CA45" s="213"/>
      <c r="CB45" s="213">
        <f t="shared" ref="CB45:CI60" si="95">AVERAGE(BH34:BH45)</f>
        <v>2869.6666666666665</v>
      </c>
      <c r="CC45" s="213">
        <f t="shared" si="95"/>
        <v>757.60833333333323</v>
      </c>
      <c r="CD45" s="213">
        <f t="shared" si="95"/>
        <v>736.53333333333342</v>
      </c>
      <c r="CE45" s="213">
        <f t="shared" si="95"/>
        <v>5439.5666666666657</v>
      </c>
      <c r="CF45" s="213">
        <f t="shared" si="95"/>
        <v>5409.7249999999995</v>
      </c>
      <c r="CG45" s="213">
        <f t="shared" si="95"/>
        <v>7175.583333333333</v>
      </c>
      <c r="CH45" s="213">
        <f t="shared" si="95"/>
        <v>2305.2083333333335</v>
      </c>
      <c r="CI45" s="213">
        <f t="shared" si="95"/>
        <v>577.23333333333323</v>
      </c>
      <c r="CJ45" s="213"/>
      <c r="CK45" s="213">
        <f t="shared" si="93"/>
        <v>21647.300000000003</v>
      </c>
      <c r="CL45" s="213">
        <f t="shared" si="93"/>
        <v>80990.016666666677</v>
      </c>
      <c r="CM45" s="213">
        <f t="shared" si="93"/>
        <v>24811.933333333334</v>
      </c>
      <c r="CN45" s="213">
        <f t="shared" si="93"/>
        <v>37229.75</v>
      </c>
      <c r="CO45" s="213">
        <f t="shared" si="93"/>
        <v>9357.7166666666653</v>
      </c>
      <c r="CP45" s="213">
        <f t="shared" si="93"/>
        <v>37625.341666666667</v>
      </c>
      <c r="CQ45" s="213">
        <f t="shared" si="93"/>
        <v>12719.166666666666</v>
      </c>
      <c r="CR45" s="213">
        <f t="shared" si="93"/>
        <v>51930.700000000004</v>
      </c>
      <c r="CS45" s="213">
        <f t="shared" si="93"/>
        <v>2293.4416666666671</v>
      </c>
      <c r="CT45" s="213">
        <f t="shared" si="93"/>
        <v>2965.1250000000005</v>
      </c>
      <c r="CV45" s="296">
        <v>501680026.1307869</v>
      </c>
      <c r="CW45" s="296">
        <v>1024703.1333333333</v>
      </c>
      <c r="CX45" s="268">
        <v>9.6999999999999993</v>
      </c>
      <c r="CY45" s="268">
        <v>58.3</v>
      </c>
      <c r="DA45" s="297">
        <v>685.85850000000005</v>
      </c>
      <c r="DB45" s="297">
        <v>721.5390000000001</v>
      </c>
      <c r="DC45" s="297">
        <v>685.06560000000002</v>
      </c>
      <c r="DD45" s="297">
        <v>643.04190000000006</v>
      </c>
      <c r="DE45" s="297">
        <v>816.68700000000001</v>
      </c>
      <c r="DF45" s="297">
        <v>738.9828</v>
      </c>
      <c r="DG45" s="297">
        <v>674.75790000000006</v>
      </c>
      <c r="DH45" s="297">
        <v>682.68690000000004</v>
      </c>
      <c r="DI45" s="297">
        <v>931.65750000000003</v>
      </c>
      <c r="DJ45" s="297">
        <v>2084.5341000000003</v>
      </c>
      <c r="DN45" s="298">
        <v>233.53989999999999</v>
      </c>
      <c r="DO45" s="298">
        <f t="shared" si="50"/>
        <v>225.2114</v>
      </c>
    </row>
    <row r="46" spans="1:119" x14ac:dyDescent="0.2">
      <c r="A46" s="287">
        <v>40330</v>
      </c>
      <c r="B46" s="288">
        <v>2913</v>
      </c>
      <c r="C46" s="288">
        <v>2338</v>
      </c>
      <c r="D46" s="288">
        <v>3478</v>
      </c>
      <c r="E46" s="288">
        <v>710</v>
      </c>
      <c r="F46" s="288">
        <v>3033</v>
      </c>
      <c r="G46" s="288">
        <v>2848</v>
      </c>
      <c r="H46" s="302">
        <f t="shared" si="2"/>
        <v>2606.6666666666665</v>
      </c>
      <c r="I46" s="302">
        <f t="shared" si="3"/>
        <v>2147.1666666666665</v>
      </c>
      <c r="J46" s="302">
        <f t="shared" si="4"/>
        <v>3033.5</v>
      </c>
      <c r="K46" s="302">
        <f t="shared" si="5"/>
        <v>728.33333333333337</v>
      </c>
      <c r="L46" s="302">
        <f t="shared" si="6"/>
        <v>2607.5</v>
      </c>
      <c r="M46" s="302">
        <f t="shared" si="7"/>
        <v>2701.5</v>
      </c>
      <c r="N46" s="303">
        <f t="shared" si="35"/>
        <v>2420.1666666666665</v>
      </c>
      <c r="O46" s="303">
        <f t="shared" si="36"/>
        <v>2002.3333333333333</v>
      </c>
      <c r="P46" s="303">
        <f t="shared" si="37"/>
        <v>2811.75</v>
      </c>
      <c r="Q46" s="303">
        <f t="shared" si="38"/>
        <v>649.16666666666663</v>
      </c>
      <c r="R46" s="303">
        <f t="shared" si="39"/>
        <v>2467.1666666666665</v>
      </c>
      <c r="S46" s="303">
        <f t="shared" si="40"/>
        <v>2605.75</v>
      </c>
      <c r="T46" s="270"/>
      <c r="U46" s="273">
        <v>11917.6</v>
      </c>
      <c r="V46" s="273">
        <v>9034</v>
      </c>
      <c r="W46" s="299">
        <v>96</v>
      </c>
      <c r="X46" s="299">
        <v>7419.4043439999996</v>
      </c>
      <c r="Y46" s="300">
        <f t="shared" si="91"/>
        <v>11135.300000000001</v>
      </c>
      <c r="Z46" s="300">
        <f t="shared" si="91"/>
        <v>8400.0833333333339</v>
      </c>
      <c r="AA46" s="300">
        <f t="shared" si="91"/>
        <v>1418.0833333333333</v>
      </c>
      <c r="AB46" s="300">
        <f t="shared" si="91"/>
        <v>7192.6839426666656</v>
      </c>
      <c r="AC46" s="300"/>
      <c r="AD46" s="301">
        <v>3.8807597624755772</v>
      </c>
      <c r="AE46" s="301">
        <v>3.3375772310833405</v>
      </c>
      <c r="AF46" s="301">
        <f t="shared" ref="AF46:AG46" si="96">AVERAGE(AD35:AD46)</f>
        <v>4.0486257089418709</v>
      </c>
      <c r="AG46" s="301">
        <f t="shared" si="96"/>
        <v>3.3378178688707494</v>
      </c>
      <c r="AH46" s="274"/>
      <c r="AI46" s="290">
        <v>160</v>
      </c>
      <c r="AJ46" s="290">
        <v>723.9</v>
      </c>
      <c r="AK46" s="290">
        <v>205.4</v>
      </c>
      <c r="AL46" s="291">
        <v>767.1</v>
      </c>
      <c r="AM46" s="291">
        <v>2622.2</v>
      </c>
      <c r="AN46" s="292">
        <v>100.53699999999999</v>
      </c>
      <c r="AO46" s="292">
        <v>55.428000000000004</v>
      </c>
      <c r="AP46" s="292">
        <f t="shared" si="8"/>
        <v>162.48333333333335</v>
      </c>
      <c r="AQ46" s="292">
        <f t="shared" si="9"/>
        <v>698.33333333333337</v>
      </c>
      <c r="AR46" s="292">
        <f t="shared" si="10"/>
        <v>197.93333333333337</v>
      </c>
      <c r="AS46" s="292">
        <f t="shared" si="11"/>
        <v>744.5</v>
      </c>
      <c r="AT46" s="292">
        <f t="shared" si="12"/>
        <v>2732.5833333333335</v>
      </c>
      <c r="AU46" s="292">
        <f t="shared" si="13"/>
        <v>95.032833333333329</v>
      </c>
      <c r="AV46" s="292">
        <f t="shared" si="14"/>
        <v>55.358166666666669</v>
      </c>
      <c r="AW46" s="301">
        <f t="shared" si="43"/>
        <v>151.27500000000001</v>
      </c>
      <c r="AX46" s="301">
        <f t="shared" si="44"/>
        <v>687.38333333333321</v>
      </c>
      <c r="AY46" s="301">
        <f t="shared" si="45"/>
        <v>198.77499999999998</v>
      </c>
      <c r="AZ46" s="301">
        <f t="shared" si="46"/>
        <v>725.91666666666663</v>
      </c>
      <c r="BA46" s="301">
        <f t="shared" si="47"/>
        <v>2749.8749999999995</v>
      </c>
      <c r="BB46" s="301">
        <f t="shared" si="48"/>
        <v>86.308583333333345</v>
      </c>
      <c r="BC46" s="301">
        <f t="shared" si="49"/>
        <v>52.41341666666667</v>
      </c>
      <c r="BD46" s="301"/>
      <c r="BE46" s="293">
        <v>120869</v>
      </c>
      <c r="BF46" s="293">
        <v>245975</v>
      </c>
      <c r="BH46" s="211">
        <v>3684.6</v>
      </c>
      <c r="BI46" s="211">
        <v>1435.2</v>
      </c>
      <c r="BJ46" s="211">
        <v>651.79999999999995</v>
      </c>
      <c r="BK46" s="211">
        <v>7459.3</v>
      </c>
      <c r="BL46" s="211">
        <v>4863.6000000000004</v>
      </c>
      <c r="BM46" s="211">
        <v>5261.1</v>
      </c>
      <c r="BN46" s="211">
        <v>2300.6</v>
      </c>
      <c r="BO46" s="211">
        <v>598.20000000000005</v>
      </c>
      <c r="BP46" s="211"/>
      <c r="BQ46" s="211">
        <v>26579.9</v>
      </c>
      <c r="BR46" s="211">
        <v>105320.8</v>
      </c>
      <c r="BS46" s="211">
        <v>37278.400000000001</v>
      </c>
      <c r="BT46" s="211">
        <v>46925</v>
      </c>
      <c r="BU46" s="211">
        <v>10672</v>
      </c>
      <c r="BV46" s="211">
        <v>43299.5</v>
      </c>
      <c r="BW46" s="211">
        <v>12865.3</v>
      </c>
      <c r="BX46" s="211">
        <v>61072.7</v>
      </c>
      <c r="BY46" s="211">
        <v>2720.2</v>
      </c>
      <c r="BZ46" s="211">
        <v>2550.6</v>
      </c>
      <c r="CA46" s="213"/>
      <c r="CB46" s="213">
        <f t="shared" si="95"/>
        <v>2929.35</v>
      </c>
      <c r="CC46" s="213">
        <f t="shared" si="95"/>
        <v>827.79166666666663</v>
      </c>
      <c r="CD46" s="213">
        <f t="shared" si="95"/>
        <v>726.19166666666661</v>
      </c>
      <c r="CE46" s="213">
        <f t="shared" si="95"/>
        <v>5487.7583333333323</v>
      </c>
      <c r="CF46" s="213">
        <f t="shared" si="95"/>
        <v>5745.0916666666672</v>
      </c>
      <c r="CG46" s="213">
        <f t="shared" si="95"/>
        <v>6744.1000000000013</v>
      </c>
      <c r="CH46" s="213">
        <f t="shared" si="95"/>
        <v>2213.2749999999996</v>
      </c>
      <c r="CI46" s="213">
        <f t="shared" si="95"/>
        <v>585.54166666666663</v>
      </c>
      <c r="CJ46" s="213"/>
      <c r="CK46" s="213">
        <f t="shared" si="93"/>
        <v>22264.358333333337</v>
      </c>
      <c r="CL46" s="213">
        <f t="shared" si="93"/>
        <v>82693.250000000015</v>
      </c>
      <c r="CM46" s="213">
        <f t="shared" si="93"/>
        <v>26227.899999999998</v>
      </c>
      <c r="CN46" s="213">
        <f t="shared" si="93"/>
        <v>37289.39166666667</v>
      </c>
      <c r="CO46" s="213">
        <f t="shared" si="93"/>
        <v>9472.6416666666664</v>
      </c>
      <c r="CP46" s="213">
        <f t="shared" si="93"/>
        <v>37246.833333333328</v>
      </c>
      <c r="CQ46" s="213">
        <f t="shared" si="93"/>
        <v>12580.991666666667</v>
      </c>
      <c r="CR46" s="213">
        <f t="shared" si="93"/>
        <v>52866.48333333333</v>
      </c>
      <c r="CS46" s="213">
        <f t="shared" si="93"/>
        <v>2312.8416666666667</v>
      </c>
      <c r="CT46" s="213">
        <f t="shared" si="93"/>
        <v>2875.9583333333335</v>
      </c>
      <c r="CV46" s="296">
        <v>501778909.60709077</v>
      </c>
      <c r="CW46" s="296">
        <v>1024703.1333333333</v>
      </c>
      <c r="CX46" s="268">
        <v>9.6999999999999993</v>
      </c>
      <c r="CY46" s="268">
        <v>56.4</v>
      </c>
      <c r="DA46" s="297">
        <v>703.43509999999992</v>
      </c>
      <c r="DB46" s="297">
        <v>728.00209999999993</v>
      </c>
      <c r="DC46" s="297">
        <v>720.63199999999995</v>
      </c>
      <c r="DD46" s="297">
        <v>653.48219999999992</v>
      </c>
      <c r="DE46" s="297">
        <v>860.66390000000001</v>
      </c>
      <c r="DF46" s="297">
        <v>813.16769999999997</v>
      </c>
      <c r="DG46" s="297">
        <v>693.60829999999999</v>
      </c>
      <c r="DH46" s="297">
        <v>702.61619999999994</v>
      </c>
      <c r="DI46" s="297">
        <v>803.34089999999992</v>
      </c>
      <c r="DJ46" s="297">
        <v>2026.7774999999999</v>
      </c>
      <c r="DN46" s="298">
        <v>234.5102</v>
      </c>
      <c r="DO46" s="298">
        <f t="shared" si="50"/>
        <v>225.12492500000005</v>
      </c>
    </row>
    <row r="47" spans="1:119" x14ac:dyDescent="0.2">
      <c r="A47" s="287">
        <v>40360</v>
      </c>
      <c r="B47" s="288">
        <v>2870</v>
      </c>
      <c r="C47" s="288">
        <v>2255</v>
      </c>
      <c r="D47" s="288">
        <v>3633</v>
      </c>
      <c r="E47" s="288">
        <v>640</v>
      </c>
      <c r="F47" s="288">
        <v>3118</v>
      </c>
      <c r="G47" s="288">
        <v>2918</v>
      </c>
      <c r="H47" s="302">
        <f t="shared" si="2"/>
        <v>2672.3333333333335</v>
      </c>
      <c r="I47" s="302">
        <f t="shared" si="3"/>
        <v>2186</v>
      </c>
      <c r="J47" s="302">
        <f t="shared" si="4"/>
        <v>3149.6666666666665</v>
      </c>
      <c r="K47" s="302">
        <f t="shared" si="5"/>
        <v>713.33333333333337</v>
      </c>
      <c r="L47" s="302">
        <f t="shared" si="6"/>
        <v>2721.5</v>
      </c>
      <c r="M47" s="302">
        <f t="shared" si="7"/>
        <v>2749.5</v>
      </c>
      <c r="N47" s="303">
        <f t="shared" si="35"/>
        <v>2496.8333333333335</v>
      </c>
      <c r="O47" s="303">
        <f t="shared" si="36"/>
        <v>2051.0833333333335</v>
      </c>
      <c r="P47" s="303">
        <f t="shared" si="37"/>
        <v>2927.5833333333335</v>
      </c>
      <c r="Q47" s="303">
        <f t="shared" si="38"/>
        <v>666.66666666666663</v>
      </c>
      <c r="R47" s="303">
        <f t="shared" si="39"/>
        <v>2529.5</v>
      </c>
      <c r="S47" s="303">
        <f t="shared" si="40"/>
        <v>2638.6666666666665</v>
      </c>
      <c r="T47" s="270"/>
      <c r="U47" s="273">
        <v>11649.9</v>
      </c>
      <c r="V47" s="273">
        <v>8783</v>
      </c>
      <c r="W47" s="299">
        <v>149</v>
      </c>
      <c r="X47" s="299">
        <v>7456.1452959999997</v>
      </c>
      <c r="Y47" s="300">
        <f t="shared" si="91"/>
        <v>11148.216666666667</v>
      </c>
      <c r="Z47" s="300">
        <f t="shared" si="91"/>
        <v>8413.3333333333339</v>
      </c>
      <c r="AA47" s="300">
        <f t="shared" si="91"/>
        <v>1418.75</v>
      </c>
      <c r="AB47" s="300">
        <f t="shared" si="91"/>
        <v>7208.5596626666666</v>
      </c>
      <c r="AC47" s="300"/>
      <c r="AD47" s="301">
        <v>3.8517872883058351</v>
      </c>
      <c r="AE47" s="301">
        <v>3.3368826745514517</v>
      </c>
      <c r="AF47" s="301">
        <f t="shared" ref="AF47:AG47" si="97">AVERAGE(AD36:AD47)</f>
        <v>4.0464053979821486</v>
      </c>
      <c r="AG47" s="301">
        <f t="shared" si="97"/>
        <v>3.3459230963558011</v>
      </c>
      <c r="AH47" s="274"/>
      <c r="AI47" s="290">
        <v>147.69999999999999</v>
      </c>
      <c r="AJ47" s="290">
        <v>709.2</v>
      </c>
      <c r="AK47" s="290">
        <v>194.3</v>
      </c>
      <c r="AL47" s="291">
        <v>779.7</v>
      </c>
      <c r="AM47" s="291">
        <v>2635.3</v>
      </c>
      <c r="AN47" s="292">
        <v>83.279000000000011</v>
      </c>
      <c r="AO47" s="292">
        <v>50.5</v>
      </c>
      <c r="AP47" s="292">
        <f t="shared" si="8"/>
        <v>160.68333333333337</v>
      </c>
      <c r="AQ47" s="292">
        <f t="shared" si="9"/>
        <v>708.25</v>
      </c>
      <c r="AR47" s="292">
        <f t="shared" si="10"/>
        <v>199.89999999999998</v>
      </c>
      <c r="AS47" s="292">
        <f t="shared" si="11"/>
        <v>755.9</v>
      </c>
      <c r="AT47" s="292">
        <f t="shared" si="12"/>
        <v>2716.2000000000003</v>
      </c>
      <c r="AU47" s="292">
        <f t="shared" si="13"/>
        <v>94.492166666666662</v>
      </c>
      <c r="AV47" s="292">
        <f t="shared" si="14"/>
        <v>54.025666666666673</v>
      </c>
      <c r="AW47" s="301">
        <f t="shared" si="43"/>
        <v>150.83333333333331</v>
      </c>
      <c r="AX47" s="301">
        <f t="shared" si="44"/>
        <v>687.80833333333328</v>
      </c>
      <c r="AY47" s="301">
        <f t="shared" si="45"/>
        <v>198.47500000000002</v>
      </c>
      <c r="AZ47" s="301">
        <f t="shared" si="46"/>
        <v>728.32500000000016</v>
      </c>
      <c r="BA47" s="301">
        <f t="shared" si="47"/>
        <v>2742.3083333333329</v>
      </c>
      <c r="BB47" s="301">
        <f t="shared" si="48"/>
        <v>84.538416666666663</v>
      </c>
      <c r="BC47" s="301">
        <f t="shared" si="49"/>
        <v>52.004416666666664</v>
      </c>
      <c r="BD47" s="301"/>
      <c r="BE47" s="293">
        <v>122265.5</v>
      </c>
      <c r="BF47" s="293">
        <v>233677</v>
      </c>
      <c r="BH47" s="211">
        <v>2846.9</v>
      </c>
      <c r="BI47" s="211">
        <v>1176.0999999999999</v>
      </c>
      <c r="BJ47" s="211">
        <v>739.2</v>
      </c>
      <c r="BK47" s="211">
        <v>6392.6</v>
      </c>
      <c r="BL47" s="211">
        <v>2810.5</v>
      </c>
      <c r="BM47" s="211">
        <v>7346.8</v>
      </c>
      <c r="BN47" s="211">
        <v>2164.4</v>
      </c>
      <c r="BO47" s="211">
        <v>425.9</v>
      </c>
      <c r="BP47" s="211"/>
      <c r="BQ47" s="211">
        <v>23887.9</v>
      </c>
      <c r="BR47" s="211">
        <v>91355.7</v>
      </c>
      <c r="BS47" s="211">
        <v>30579.200000000001</v>
      </c>
      <c r="BT47" s="211">
        <v>41132.300000000003</v>
      </c>
      <c r="BU47" s="211">
        <v>10324.700000000001</v>
      </c>
      <c r="BV47" s="211">
        <v>41869.300000000003</v>
      </c>
      <c r="BW47" s="211">
        <v>10290.799999999999</v>
      </c>
      <c r="BX47" s="211">
        <v>57039.9</v>
      </c>
      <c r="BY47" s="211">
        <v>2642.4</v>
      </c>
      <c r="BZ47" s="211">
        <v>2474</v>
      </c>
      <c r="CA47" s="213"/>
      <c r="CB47" s="213">
        <f t="shared" si="95"/>
        <v>2917.2416666666668</v>
      </c>
      <c r="CC47" s="213">
        <f t="shared" si="95"/>
        <v>868.15000000000009</v>
      </c>
      <c r="CD47" s="213">
        <f t="shared" si="95"/>
        <v>735.16666666666663</v>
      </c>
      <c r="CE47" s="213">
        <f t="shared" si="95"/>
        <v>5529.8166666666666</v>
      </c>
      <c r="CF47" s="213">
        <f t="shared" si="95"/>
        <v>5045.4666666666662</v>
      </c>
      <c r="CG47" s="213">
        <f t="shared" si="95"/>
        <v>6905.9916666666677</v>
      </c>
      <c r="CH47" s="213">
        <f t="shared" si="95"/>
        <v>2101.6916666666666</v>
      </c>
      <c r="CI47" s="213">
        <f t="shared" si="95"/>
        <v>594.33333333333326</v>
      </c>
      <c r="CJ47" s="213"/>
      <c r="CK47" s="213">
        <f t="shared" si="93"/>
        <v>22352.083333333332</v>
      </c>
      <c r="CL47" s="213">
        <f t="shared" si="93"/>
        <v>83946.875000000015</v>
      </c>
      <c r="CM47" s="213">
        <f t="shared" si="93"/>
        <v>27390.466666666671</v>
      </c>
      <c r="CN47" s="213">
        <f t="shared" si="93"/>
        <v>37240.908333333333</v>
      </c>
      <c r="CO47" s="213">
        <f t="shared" si="93"/>
        <v>9455.1166666666668</v>
      </c>
      <c r="CP47" s="213">
        <f t="shared" si="93"/>
        <v>37198.591666666667</v>
      </c>
      <c r="CQ47" s="213">
        <f t="shared" si="93"/>
        <v>12242.041666666664</v>
      </c>
      <c r="CR47" s="213">
        <f t="shared" si="93"/>
        <v>53187.416666666664</v>
      </c>
      <c r="CS47" s="213">
        <f t="shared" si="93"/>
        <v>2326.3333333333335</v>
      </c>
      <c r="CT47" s="213">
        <f t="shared" si="93"/>
        <v>2766.9333333333329</v>
      </c>
      <c r="CV47" s="296">
        <v>501877812.57378966</v>
      </c>
      <c r="CW47" s="296">
        <v>1037523.9666666667</v>
      </c>
      <c r="CX47" s="268">
        <v>9.6999999999999993</v>
      </c>
      <c r="CY47" s="268">
        <v>56.4</v>
      </c>
      <c r="DA47" s="297">
        <v>711.24219000000005</v>
      </c>
      <c r="DB47" s="297">
        <v>734.76729</v>
      </c>
      <c r="DC47" s="297">
        <v>741.82482000000005</v>
      </c>
      <c r="DD47" s="297">
        <v>632.82519000000002</v>
      </c>
      <c r="DE47" s="297">
        <v>830.43603000000007</v>
      </c>
      <c r="DF47" s="297">
        <v>808.47927000000004</v>
      </c>
      <c r="DG47" s="297">
        <v>629.68851000000006</v>
      </c>
      <c r="DH47" s="297">
        <v>639.88272000000006</v>
      </c>
      <c r="DI47" s="297">
        <v>795.93254999999999</v>
      </c>
      <c r="DJ47" s="297">
        <v>2004.33852</v>
      </c>
      <c r="DN47" s="298">
        <v>232.54130000000001</v>
      </c>
      <c r="DO47" s="298">
        <f t="shared" si="50"/>
        <v>225.09035833333334</v>
      </c>
    </row>
    <row r="48" spans="1:119" x14ac:dyDescent="0.2">
      <c r="A48" s="287">
        <v>40391</v>
      </c>
      <c r="B48" s="288">
        <v>2736</v>
      </c>
      <c r="C48" s="288">
        <v>2230</v>
      </c>
      <c r="D48" s="288">
        <v>3636</v>
      </c>
      <c r="E48" s="288">
        <v>690</v>
      </c>
      <c r="F48" s="288">
        <v>3180</v>
      </c>
      <c r="G48" s="288">
        <v>2962</v>
      </c>
      <c r="H48" s="302">
        <f t="shared" si="2"/>
        <v>2732.8333333333335</v>
      </c>
      <c r="I48" s="302">
        <f t="shared" si="3"/>
        <v>2232.6666666666665</v>
      </c>
      <c r="J48" s="302">
        <f t="shared" si="4"/>
        <v>3284</v>
      </c>
      <c r="K48" s="302">
        <f t="shared" si="5"/>
        <v>708.33333333333337</v>
      </c>
      <c r="L48" s="302">
        <f t="shared" si="6"/>
        <v>2846</v>
      </c>
      <c r="M48" s="302">
        <f t="shared" si="7"/>
        <v>2801</v>
      </c>
      <c r="N48" s="303">
        <f t="shared" si="35"/>
        <v>2561.1666666666665</v>
      </c>
      <c r="O48" s="303">
        <f t="shared" si="36"/>
        <v>2096.0833333333335</v>
      </c>
      <c r="P48" s="303">
        <f t="shared" si="37"/>
        <v>3038.4166666666665</v>
      </c>
      <c r="Q48" s="303">
        <f t="shared" si="38"/>
        <v>684.16666666666663</v>
      </c>
      <c r="R48" s="303">
        <f t="shared" si="39"/>
        <v>2600</v>
      </c>
      <c r="S48" s="303">
        <f t="shared" si="40"/>
        <v>2681.5</v>
      </c>
      <c r="T48" s="270"/>
      <c r="U48" s="273">
        <v>11390.5</v>
      </c>
      <c r="V48" s="273">
        <v>8581</v>
      </c>
      <c r="W48" s="299">
        <v>1003</v>
      </c>
      <c r="X48" s="299">
        <v>7301.0168320000002</v>
      </c>
      <c r="Y48" s="300">
        <f t="shared" si="91"/>
        <v>11172.141666666668</v>
      </c>
      <c r="Z48" s="300">
        <f t="shared" si="91"/>
        <v>8436.75</v>
      </c>
      <c r="AA48" s="300">
        <f t="shared" si="91"/>
        <v>1422.4166666666667</v>
      </c>
      <c r="AB48" s="300">
        <f t="shared" si="91"/>
        <v>7222.0162253333328</v>
      </c>
      <c r="AC48" s="300"/>
      <c r="AD48" s="301">
        <v>3.8995484499240596</v>
      </c>
      <c r="AE48" s="301">
        <v>3.3382282273680945</v>
      </c>
      <c r="AF48" s="301">
        <f t="shared" ref="AF48:AG48" si="98">AVERAGE(AD37:AD48)</f>
        <v>4.0465547685095089</v>
      </c>
      <c r="AG48" s="301">
        <f t="shared" si="98"/>
        <v>3.3525268429016433</v>
      </c>
      <c r="AH48" s="274"/>
      <c r="AI48" s="290">
        <v>146.5</v>
      </c>
      <c r="AJ48" s="290">
        <v>706.1</v>
      </c>
      <c r="AK48" s="290">
        <v>191.8</v>
      </c>
      <c r="AL48" s="291">
        <v>743.7</v>
      </c>
      <c r="AM48" s="291">
        <v>2658.4</v>
      </c>
      <c r="AN48" s="292">
        <v>81.817999999999998</v>
      </c>
      <c r="AO48" s="292">
        <v>48.048999999999999</v>
      </c>
      <c r="AP48" s="292">
        <f t="shared" si="8"/>
        <v>159.86666666666667</v>
      </c>
      <c r="AQ48" s="292">
        <f t="shared" si="9"/>
        <v>720.43333333333339</v>
      </c>
      <c r="AR48" s="292">
        <f t="shared" si="10"/>
        <v>201.66666666666666</v>
      </c>
      <c r="AS48" s="292">
        <f t="shared" si="11"/>
        <v>768.16666666666663</v>
      </c>
      <c r="AT48" s="292">
        <f t="shared" si="12"/>
        <v>2723.4999999999995</v>
      </c>
      <c r="AU48" s="292">
        <f t="shared" si="13"/>
        <v>96.277666666666676</v>
      </c>
      <c r="AV48" s="292">
        <f t="shared" si="14"/>
        <v>53.141666666666673</v>
      </c>
      <c r="AW48" s="301">
        <f t="shared" si="43"/>
        <v>152.02500000000001</v>
      </c>
      <c r="AX48" s="301">
        <f t="shared" si="44"/>
        <v>689.68333333333328</v>
      </c>
      <c r="AY48" s="301">
        <f t="shared" si="45"/>
        <v>198.45000000000005</v>
      </c>
      <c r="AZ48" s="301">
        <f t="shared" si="46"/>
        <v>730.75000000000011</v>
      </c>
      <c r="BA48" s="301">
        <f t="shared" si="47"/>
        <v>2741.3333333333335</v>
      </c>
      <c r="BB48" s="301">
        <f t="shared" si="48"/>
        <v>84.107916666666668</v>
      </c>
      <c r="BC48" s="301">
        <f t="shared" si="49"/>
        <v>52.328166666666668</v>
      </c>
      <c r="BD48" s="301"/>
      <c r="BE48" s="293">
        <v>114818</v>
      </c>
      <c r="BF48" s="293">
        <v>224897</v>
      </c>
      <c r="BH48" s="211">
        <v>2823.8</v>
      </c>
      <c r="BI48" s="211">
        <v>652.20000000000005</v>
      </c>
      <c r="BJ48" s="211">
        <v>1077.0999999999999</v>
      </c>
      <c r="BK48" s="211">
        <v>5169.5</v>
      </c>
      <c r="BL48" s="211">
        <v>3956.1</v>
      </c>
      <c r="BM48" s="211">
        <v>8490.7999999999993</v>
      </c>
      <c r="BN48" s="211">
        <v>3033.2</v>
      </c>
      <c r="BO48" s="211">
        <v>516.9</v>
      </c>
      <c r="BP48" s="211"/>
      <c r="BQ48" s="211">
        <v>24714.1</v>
      </c>
      <c r="BR48" s="211">
        <v>92922.3</v>
      </c>
      <c r="BS48" s="211">
        <v>38343.4</v>
      </c>
      <c r="BT48" s="211">
        <v>36179.800000000003</v>
      </c>
      <c r="BU48" s="211">
        <v>11221.6</v>
      </c>
      <c r="BV48" s="211">
        <v>40622.6</v>
      </c>
      <c r="BW48" s="211">
        <v>10839.2</v>
      </c>
      <c r="BX48" s="211">
        <v>56860.2</v>
      </c>
      <c r="BY48" s="211">
        <v>2783</v>
      </c>
      <c r="BZ48" s="211">
        <v>1924.5</v>
      </c>
      <c r="CA48" s="213"/>
      <c r="CB48" s="213">
        <f t="shared" si="95"/>
        <v>2905.1833333333338</v>
      </c>
      <c r="CC48" s="213">
        <f t="shared" si="95"/>
        <v>891.75000000000011</v>
      </c>
      <c r="CD48" s="213">
        <f t="shared" si="95"/>
        <v>775.47500000000002</v>
      </c>
      <c r="CE48" s="213">
        <f t="shared" si="95"/>
        <v>5611.9083333333328</v>
      </c>
      <c r="CF48" s="213">
        <f t="shared" si="95"/>
        <v>4828.0249999999996</v>
      </c>
      <c r="CG48" s="213">
        <f t="shared" si="95"/>
        <v>7183.9333333333343</v>
      </c>
      <c r="CH48" s="213">
        <f t="shared" si="95"/>
        <v>2083.9500000000003</v>
      </c>
      <c r="CI48" s="213">
        <f t="shared" si="95"/>
        <v>596.86666666666667</v>
      </c>
      <c r="CJ48" s="213"/>
      <c r="CK48" s="213">
        <f t="shared" si="93"/>
        <v>22743.166666666668</v>
      </c>
      <c r="CL48" s="213">
        <f t="shared" si="93"/>
        <v>85739.683333333334</v>
      </c>
      <c r="CM48" s="213">
        <f t="shared" si="93"/>
        <v>29053.200000000001</v>
      </c>
      <c r="CN48" s="213">
        <f t="shared" si="93"/>
        <v>37366.075000000004</v>
      </c>
      <c r="CO48" s="213">
        <f t="shared" si="93"/>
        <v>9669.4833333333336</v>
      </c>
      <c r="CP48" s="213">
        <f t="shared" si="93"/>
        <v>37484.258333333331</v>
      </c>
      <c r="CQ48" s="213">
        <f t="shared" si="93"/>
        <v>12114.783333333335</v>
      </c>
      <c r="CR48" s="213">
        <f t="shared" si="93"/>
        <v>54075.766666666663</v>
      </c>
      <c r="CS48" s="213">
        <f t="shared" si="93"/>
        <v>2354.7500000000005</v>
      </c>
      <c r="CT48" s="213">
        <f t="shared" si="93"/>
        <v>2635.5666666666662</v>
      </c>
      <c r="CV48" s="296">
        <v>501976735.03472525</v>
      </c>
      <c r="CW48" s="296">
        <v>1037523.9666666667</v>
      </c>
      <c r="CX48" s="268">
        <v>9.6</v>
      </c>
      <c r="CY48" s="268">
        <v>58</v>
      </c>
      <c r="DA48" s="297">
        <v>776.24940000000004</v>
      </c>
      <c r="DB48" s="297">
        <v>832.02780000000007</v>
      </c>
      <c r="DC48" s="297">
        <v>784.77110000000005</v>
      </c>
      <c r="DD48" s="297">
        <v>701.10350000000005</v>
      </c>
      <c r="DE48" s="297">
        <v>902.52550000000008</v>
      </c>
      <c r="DF48" s="297">
        <v>906.39900000000011</v>
      </c>
      <c r="DG48" s="297">
        <v>645.32510000000002</v>
      </c>
      <c r="DH48" s="297">
        <v>649.19860000000006</v>
      </c>
      <c r="DI48" s="297">
        <v>852.17000000000007</v>
      </c>
      <c r="DJ48" s="297">
        <v>1990.979</v>
      </c>
      <c r="DN48" s="298">
        <v>234.37719999999999</v>
      </c>
      <c r="DO48" s="298">
        <f t="shared" si="50"/>
        <v>225.23847499999999</v>
      </c>
    </row>
    <row r="49" spans="1:119" x14ac:dyDescent="0.2">
      <c r="A49" s="287">
        <v>40422</v>
      </c>
      <c r="B49" s="288">
        <v>2758</v>
      </c>
      <c r="C49" s="288">
        <v>2270</v>
      </c>
      <c r="D49" s="288">
        <v>3578</v>
      </c>
      <c r="E49" s="288">
        <v>770</v>
      </c>
      <c r="F49" s="288">
        <v>3160</v>
      </c>
      <c r="G49" s="288">
        <v>2998</v>
      </c>
      <c r="H49" s="302">
        <f t="shared" si="2"/>
        <v>2788.6666666666665</v>
      </c>
      <c r="I49" s="302">
        <f t="shared" si="3"/>
        <v>2274.6666666666665</v>
      </c>
      <c r="J49" s="302">
        <f t="shared" si="4"/>
        <v>3414</v>
      </c>
      <c r="K49" s="302">
        <f t="shared" si="5"/>
        <v>718.33333333333337</v>
      </c>
      <c r="L49" s="302">
        <f t="shared" si="6"/>
        <v>2974.3333333333335</v>
      </c>
      <c r="M49" s="302">
        <f t="shared" si="7"/>
        <v>2859.3333333333335</v>
      </c>
      <c r="N49" s="303">
        <f t="shared" si="35"/>
        <v>2616</v>
      </c>
      <c r="O49" s="303">
        <f t="shared" si="36"/>
        <v>2138.75</v>
      </c>
      <c r="P49" s="303">
        <f t="shared" si="37"/>
        <v>3135.9166666666665</v>
      </c>
      <c r="Q49" s="303">
        <f t="shared" si="38"/>
        <v>703.33333333333337</v>
      </c>
      <c r="R49" s="303">
        <f t="shared" si="39"/>
        <v>2676.6666666666665</v>
      </c>
      <c r="S49" s="303">
        <f t="shared" si="40"/>
        <v>2729.25</v>
      </c>
      <c r="T49" s="270"/>
      <c r="U49" s="273">
        <v>10873.8</v>
      </c>
      <c r="V49" s="273">
        <v>8203</v>
      </c>
      <c r="W49" s="299">
        <v>2061</v>
      </c>
      <c r="X49" s="299">
        <v>7049.2732720000004</v>
      </c>
      <c r="Y49" s="300">
        <f t="shared" si="91"/>
        <v>11212.633333333333</v>
      </c>
      <c r="Z49" s="300">
        <f t="shared" si="91"/>
        <v>8472.5833333333339</v>
      </c>
      <c r="AA49" s="300">
        <f t="shared" si="91"/>
        <v>1419.1666666666667</v>
      </c>
      <c r="AB49" s="300">
        <f t="shared" si="91"/>
        <v>7240.915892</v>
      </c>
      <c r="AC49" s="300"/>
      <c r="AD49" s="301">
        <v>4.0152189146445316</v>
      </c>
      <c r="AE49" s="301">
        <v>3.3408855001291129</v>
      </c>
      <c r="AF49" s="301">
        <f t="shared" ref="AF49:AG49" si="99">AVERAGE(AD38:AD49)</f>
        <v>4.0476987994408313</v>
      </c>
      <c r="AG49" s="301">
        <f t="shared" si="99"/>
        <v>3.3527537055414549</v>
      </c>
      <c r="AH49" s="274"/>
      <c r="AI49" s="290">
        <v>146.4</v>
      </c>
      <c r="AJ49" s="290">
        <v>690.8</v>
      </c>
      <c r="AK49" s="290">
        <v>195.7</v>
      </c>
      <c r="AL49" s="291">
        <v>746.6</v>
      </c>
      <c r="AM49" s="291">
        <v>2655.7</v>
      </c>
      <c r="AN49" s="292">
        <v>72.614999999999995</v>
      </c>
      <c r="AO49" s="292">
        <v>47.564000000000007</v>
      </c>
      <c r="AP49" s="292">
        <f t="shared" si="8"/>
        <v>156.49999999999997</v>
      </c>
      <c r="AQ49" s="292">
        <f t="shared" si="9"/>
        <v>712.01666666666654</v>
      </c>
      <c r="AR49" s="292">
        <f t="shared" si="10"/>
        <v>197.61666666666667</v>
      </c>
      <c r="AS49" s="292">
        <f t="shared" si="11"/>
        <v>757.2833333333333</v>
      </c>
      <c r="AT49" s="292">
        <f t="shared" si="12"/>
        <v>2681.0166666666664</v>
      </c>
      <c r="AU49" s="292">
        <f t="shared" si="13"/>
        <v>93.765999999999977</v>
      </c>
      <c r="AV49" s="292">
        <f t="shared" si="14"/>
        <v>52.531666666666673</v>
      </c>
      <c r="AW49" s="301">
        <f t="shared" ref="AW49:AW80" si="100">AVERAGE(AI38:AI49)</f>
        <v>153.375</v>
      </c>
      <c r="AX49" s="301">
        <f t="shared" ref="AX49:AX80" si="101">AVERAGE(AJ38:AJ49)</f>
        <v>690.79166666666652</v>
      </c>
      <c r="AY49" s="301">
        <f t="shared" ref="AY49:AY80" si="102">AVERAGE(AK38:AK49)</f>
        <v>198.64166666666665</v>
      </c>
      <c r="AZ49" s="301">
        <f t="shared" ref="AZ49:AZ80" si="103">AVERAGE(AL38:AL49)</f>
        <v>731.06666666666661</v>
      </c>
      <c r="BA49" s="301">
        <f t="shared" si="47"/>
        <v>2733.0416666666665</v>
      </c>
      <c r="BB49" s="301">
        <f t="shared" si="48"/>
        <v>85.113500000000002</v>
      </c>
      <c r="BC49" s="301">
        <f t="shared" si="49"/>
        <v>52.573666666666661</v>
      </c>
      <c r="BD49" s="301"/>
      <c r="BE49" s="293">
        <v>101210</v>
      </c>
      <c r="BF49" s="293">
        <v>216101.5</v>
      </c>
      <c r="BH49" s="211">
        <v>3191.8</v>
      </c>
      <c r="BI49" s="211">
        <v>1172.7</v>
      </c>
      <c r="BJ49" s="211">
        <v>723.1</v>
      </c>
      <c r="BK49" s="211">
        <v>4969</v>
      </c>
      <c r="BL49" s="211">
        <v>3147.9</v>
      </c>
      <c r="BM49" s="211">
        <v>7316.8</v>
      </c>
      <c r="BN49" s="211">
        <v>1574.9</v>
      </c>
      <c r="BO49" s="211">
        <v>896.9</v>
      </c>
      <c r="BP49" s="211"/>
      <c r="BQ49" s="211">
        <v>24641.599999999999</v>
      </c>
      <c r="BR49" s="211">
        <v>91612.6</v>
      </c>
      <c r="BS49" s="211">
        <v>40223.800000000003</v>
      </c>
      <c r="BT49" s="211">
        <v>30246.5</v>
      </c>
      <c r="BU49" s="211">
        <v>11523.3</v>
      </c>
      <c r="BV49" s="211">
        <v>41912.800000000003</v>
      </c>
      <c r="BW49" s="211">
        <v>13602.9</v>
      </c>
      <c r="BX49" s="211">
        <v>60384.6</v>
      </c>
      <c r="BY49" s="211">
        <v>3681.5</v>
      </c>
      <c r="BZ49" s="211">
        <v>2230.6</v>
      </c>
      <c r="CA49" s="213"/>
      <c r="CB49" s="213">
        <f t="shared" si="95"/>
        <v>2926.6916666666671</v>
      </c>
      <c r="CC49" s="213">
        <f t="shared" si="95"/>
        <v>896.35</v>
      </c>
      <c r="CD49" s="213">
        <f t="shared" si="95"/>
        <v>778.9083333333333</v>
      </c>
      <c r="CE49" s="213">
        <f t="shared" si="95"/>
        <v>5646.916666666667</v>
      </c>
      <c r="CF49" s="213">
        <f t="shared" si="95"/>
        <v>4708.2749999999996</v>
      </c>
      <c r="CG49" s="213">
        <f t="shared" si="95"/>
        <v>7143.7000000000007</v>
      </c>
      <c r="CH49" s="213">
        <f t="shared" si="95"/>
        <v>1945.666666666667</v>
      </c>
      <c r="CI49" s="213">
        <f t="shared" si="95"/>
        <v>602.41666666666663</v>
      </c>
      <c r="CJ49" s="213"/>
      <c r="CK49" s="213">
        <f t="shared" si="93"/>
        <v>23119.633333333331</v>
      </c>
      <c r="CL49" s="213">
        <f t="shared" si="93"/>
        <v>87133.566666666666</v>
      </c>
      <c r="CM49" s="213">
        <f t="shared" si="93"/>
        <v>30568.274999999998</v>
      </c>
      <c r="CN49" s="213">
        <f t="shared" si="93"/>
        <v>36806.891666666663</v>
      </c>
      <c r="CO49" s="213">
        <f t="shared" si="93"/>
        <v>9879.9333333333343</v>
      </c>
      <c r="CP49" s="213">
        <f t="shared" si="93"/>
        <v>37304.741666666661</v>
      </c>
      <c r="CQ49" s="213">
        <f t="shared" si="93"/>
        <v>12118.458333333334</v>
      </c>
      <c r="CR49" s="213">
        <f t="shared" si="93"/>
        <v>54382.616666666661</v>
      </c>
      <c r="CS49" s="213">
        <f t="shared" si="93"/>
        <v>2431.8083333333334</v>
      </c>
      <c r="CT49" s="213">
        <f t="shared" si="93"/>
        <v>2524.516666666666</v>
      </c>
      <c r="CV49" s="296">
        <v>502075676.9937399</v>
      </c>
      <c r="CW49" s="296">
        <v>1037523.9666666667</v>
      </c>
      <c r="CX49" s="268">
        <v>9.6999999999999993</v>
      </c>
      <c r="CY49" s="268">
        <v>56.3</v>
      </c>
      <c r="DA49" s="297">
        <v>800.12054000000001</v>
      </c>
      <c r="DB49" s="297">
        <v>855.40718000000004</v>
      </c>
      <c r="DC49" s="297">
        <v>796.28119000000004</v>
      </c>
      <c r="DD49" s="297">
        <v>700.29744000000005</v>
      </c>
      <c r="DE49" s="297">
        <v>967.51620000000003</v>
      </c>
      <c r="DF49" s="297">
        <v>979.03425000000004</v>
      </c>
      <c r="DG49" s="297">
        <v>650.38589000000002</v>
      </c>
      <c r="DH49" s="297">
        <v>653.45737000000008</v>
      </c>
      <c r="DI49" s="297">
        <v>902.24725000000001</v>
      </c>
      <c r="DJ49" s="297">
        <v>2015.6587500000001</v>
      </c>
      <c r="DN49" s="298">
        <v>233.99299999999999</v>
      </c>
      <c r="DO49" s="298">
        <f t="shared" si="50"/>
        <v>226.200275</v>
      </c>
    </row>
    <row r="50" spans="1:119" x14ac:dyDescent="0.2">
      <c r="A50" s="287">
        <v>40452</v>
      </c>
      <c r="B50" s="288">
        <v>2726</v>
      </c>
      <c r="C50" s="288">
        <v>2218</v>
      </c>
      <c r="D50" s="288">
        <v>3606</v>
      </c>
      <c r="E50" s="288">
        <v>730</v>
      </c>
      <c r="F50" s="288">
        <v>3100</v>
      </c>
      <c r="G50" s="288">
        <v>3032</v>
      </c>
      <c r="H50" s="302">
        <f t="shared" si="2"/>
        <v>2810.5</v>
      </c>
      <c r="I50" s="302">
        <f t="shared" si="3"/>
        <v>2282.1666666666665</v>
      </c>
      <c r="J50" s="302">
        <f t="shared" si="4"/>
        <v>3531.1666666666665</v>
      </c>
      <c r="K50" s="302">
        <f t="shared" si="5"/>
        <v>718.33333333333337</v>
      </c>
      <c r="L50" s="302">
        <f t="shared" si="6"/>
        <v>3063.5</v>
      </c>
      <c r="M50" s="302">
        <f t="shared" si="7"/>
        <v>2914.6666666666665</v>
      </c>
      <c r="N50" s="303">
        <f t="shared" si="35"/>
        <v>2648.1666666666665</v>
      </c>
      <c r="O50" s="303">
        <f t="shared" si="36"/>
        <v>2166.5</v>
      </c>
      <c r="P50" s="303">
        <f t="shared" si="37"/>
        <v>3216</v>
      </c>
      <c r="Q50" s="303">
        <f t="shared" si="38"/>
        <v>712.5</v>
      </c>
      <c r="R50" s="303">
        <f t="shared" si="39"/>
        <v>2743.9166666666665</v>
      </c>
      <c r="S50" s="303">
        <f t="shared" si="40"/>
        <v>2777.0833333333335</v>
      </c>
      <c r="T50" s="270"/>
      <c r="U50" s="273">
        <v>11009.2</v>
      </c>
      <c r="V50" s="273">
        <v>8348</v>
      </c>
      <c r="W50" s="299">
        <v>2639</v>
      </c>
      <c r="X50" s="299">
        <v>7213.9271680000002</v>
      </c>
      <c r="Y50" s="300">
        <f t="shared" si="91"/>
        <v>11244.816666666668</v>
      </c>
      <c r="Z50" s="300">
        <f t="shared" si="91"/>
        <v>8501</v>
      </c>
      <c r="AA50" s="300">
        <f t="shared" si="91"/>
        <v>1428.5833333333333</v>
      </c>
      <c r="AB50" s="300">
        <f t="shared" si="91"/>
        <v>7259.1351706666655</v>
      </c>
      <c r="AC50" s="300"/>
      <c r="AD50" s="301">
        <v>4.1246027003548722</v>
      </c>
      <c r="AE50" s="301">
        <v>3.3442267335652147</v>
      </c>
      <c r="AF50" s="301">
        <f t="shared" ref="AF50:AG50" si="104">AVERAGE(AD39:AD50)</f>
        <v>4.0480969002091038</v>
      </c>
      <c r="AG50" s="301">
        <f t="shared" si="104"/>
        <v>3.348035824729708</v>
      </c>
      <c r="AH50" s="274"/>
      <c r="AI50" s="290">
        <v>145.6</v>
      </c>
      <c r="AJ50" s="290">
        <v>692.5</v>
      </c>
      <c r="AK50" s="290">
        <v>201.1</v>
      </c>
      <c r="AL50" s="291">
        <v>712.2</v>
      </c>
      <c r="AM50" s="291">
        <v>2744.1</v>
      </c>
      <c r="AN50" s="292">
        <v>66.98399999999998</v>
      </c>
      <c r="AO50" s="292">
        <v>51.37700000000001</v>
      </c>
      <c r="AP50" s="292">
        <f t="shared" si="8"/>
        <v>152.41666666666666</v>
      </c>
      <c r="AQ50" s="292">
        <f t="shared" si="9"/>
        <v>709.98333333333323</v>
      </c>
      <c r="AR50" s="292">
        <f t="shared" si="10"/>
        <v>198.61666666666667</v>
      </c>
      <c r="AS50" s="292">
        <f t="shared" si="11"/>
        <v>752.80000000000007</v>
      </c>
      <c r="AT50" s="292">
        <f t="shared" si="12"/>
        <v>2683.3</v>
      </c>
      <c r="AU50" s="292">
        <f t="shared" si="13"/>
        <v>87.225833333333341</v>
      </c>
      <c r="AV50" s="292">
        <f t="shared" si="14"/>
        <v>51.641666666666673</v>
      </c>
      <c r="AW50" s="301">
        <f t="shared" si="100"/>
        <v>154.02500000000001</v>
      </c>
      <c r="AX50" s="301">
        <f t="shared" si="101"/>
        <v>691.04999999999984</v>
      </c>
      <c r="AY50" s="301">
        <f t="shared" si="102"/>
        <v>198.36666666666665</v>
      </c>
      <c r="AZ50" s="301">
        <f t="shared" si="103"/>
        <v>729.48333333333346</v>
      </c>
      <c r="BA50" s="301">
        <f t="shared" si="47"/>
        <v>2726.3833333333337</v>
      </c>
      <c r="BB50" s="301">
        <f t="shared" si="48"/>
        <v>85.510499999999993</v>
      </c>
      <c r="BC50" s="301">
        <f t="shared" si="49"/>
        <v>52.729583333333323</v>
      </c>
      <c r="BD50" s="301"/>
      <c r="BE50" s="293">
        <v>70498.5</v>
      </c>
      <c r="BF50" s="293">
        <v>196159.5</v>
      </c>
      <c r="BH50" s="211">
        <v>2447.1</v>
      </c>
      <c r="BI50" s="211">
        <v>287.5</v>
      </c>
      <c r="BJ50" s="211">
        <v>512.79999999999995</v>
      </c>
      <c r="BK50" s="211">
        <v>4396.5</v>
      </c>
      <c r="BL50" s="211">
        <v>2023.6</v>
      </c>
      <c r="BM50" s="211">
        <v>6353.3</v>
      </c>
      <c r="BN50" s="211">
        <v>1309.7</v>
      </c>
      <c r="BO50" s="211">
        <v>395.2</v>
      </c>
      <c r="BP50" s="211"/>
      <c r="BQ50" s="211">
        <v>26578.1</v>
      </c>
      <c r="BR50" s="211">
        <v>80953.3</v>
      </c>
      <c r="BS50" s="211">
        <v>28227.7</v>
      </c>
      <c r="BT50" s="211">
        <v>30404.6</v>
      </c>
      <c r="BU50" s="211">
        <v>10537.5</v>
      </c>
      <c r="BV50" s="211">
        <v>34946.9</v>
      </c>
      <c r="BW50" s="211">
        <v>15090.2</v>
      </c>
      <c r="BX50" s="211">
        <v>62234.5</v>
      </c>
      <c r="BY50" s="211">
        <v>2264.9</v>
      </c>
      <c r="BZ50" s="211">
        <v>2138.6</v>
      </c>
      <c r="CA50" s="213"/>
      <c r="CB50" s="213">
        <f t="shared" si="95"/>
        <v>2871.5750000000003</v>
      </c>
      <c r="CC50" s="213">
        <f t="shared" si="95"/>
        <v>868.12500000000011</v>
      </c>
      <c r="CD50" s="213">
        <f t="shared" si="95"/>
        <v>776.73333333333323</v>
      </c>
      <c r="CE50" s="213">
        <f t="shared" si="95"/>
        <v>5565.2</v>
      </c>
      <c r="CF50" s="213">
        <f t="shared" si="95"/>
        <v>4618</v>
      </c>
      <c r="CG50" s="213">
        <f t="shared" si="95"/>
        <v>7054.1833333333334</v>
      </c>
      <c r="CH50" s="213">
        <f t="shared" si="95"/>
        <v>1920.2250000000004</v>
      </c>
      <c r="CI50" s="213">
        <f t="shared" si="95"/>
        <v>587.88333333333321</v>
      </c>
      <c r="CJ50" s="213"/>
      <c r="CK50" s="213">
        <f t="shared" si="93"/>
        <v>23710.774999999998</v>
      </c>
      <c r="CL50" s="213">
        <f t="shared" si="93"/>
        <v>87719.316666666666</v>
      </c>
      <c r="CM50" s="213">
        <f t="shared" si="93"/>
        <v>31175.333333333332</v>
      </c>
      <c r="CN50" s="213">
        <f t="shared" si="93"/>
        <v>36563.96666666666</v>
      </c>
      <c r="CO50" s="213">
        <f t="shared" si="93"/>
        <v>10034.583333333334</v>
      </c>
      <c r="CP50" s="213">
        <f t="shared" si="93"/>
        <v>36974.433333333327</v>
      </c>
      <c r="CQ50" s="213">
        <f t="shared" si="93"/>
        <v>12395.283333333333</v>
      </c>
      <c r="CR50" s="213">
        <f t="shared" si="93"/>
        <v>54944.325000000004</v>
      </c>
      <c r="CS50" s="213">
        <f t="shared" si="93"/>
        <v>2408.0083333333337</v>
      </c>
      <c r="CT50" s="213">
        <f t="shared" si="93"/>
        <v>2400.2166666666662</v>
      </c>
      <c r="CV50" s="296">
        <v>502174638.45467681</v>
      </c>
      <c r="CW50" s="296">
        <v>1040610.2999999999</v>
      </c>
      <c r="CX50" s="268">
        <v>9.6999999999999993</v>
      </c>
      <c r="CY50" s="268">
        <v>57.7</v>
      </c>
      <c r="DA50" s="297">
        <v>832.85488000000009</v>
      </c>
      <c r="DB50" s="297">
        <v>924.27456000000006</v>
      </c>
      <c r="DC50" s="297">
        <v>832.13504</v>
      </c>
      <c r="DD50" s="297">
        <v>710.48208</v>
      </c>
      <c r="DE50" s="297">
        <v>1016.41408</v>
      </c>
      <c r="DF50" s="297">
        <v>1016.41408</v>
      </c>
      <c r="DG50" s="297">
        <v>646.41632000000004</v>
      </c>
      <c r="DH50" s="297">
        <v>644.97664000000009</v>
      </c>
      <c r="DI50" s="297">
        <v>891.16192000000001</v>
      </c>
      <c r="DJ50" s="297">
        <v>1993.9568000000002</v>
      </c>
      <c r="DN50" s="298">
        <v>231.6789</v>
      </c>
      <c r="DO50" s="298">
        <f t="shared" si="50"/>
        <v>227.47257500000001</v>
      </c>
    </row>
    <row r="51" spans="1:119" x14ac:dyDescent="0.2">
      <c r="A51" s="287">
        <v>40483</v>
      </c>
      <c r="B51" s="288">
        <v>2693</v>
      </c>
      <c r="C51" s="288">
        <v>2158</v>
      </c>
      <c r="D51" s="288">
        <v>3570</v>
      </c>
      <c r="E51" s="288">
        <v>700</v>
      </c>
      <c r="F51" s="288">
        <v>3113</v>
      </c>
      <c r="G51" s="288">
        <v>3053</v>
      </c>
      <c r="H51" s="302">
        <f t="shared" si="2"/>
        <v>2782.6666666666665</v>
      </c>
      <c r="I51" s="302">
        <f t="shared" si="3"/>
        <v>2244.8333333333335</v>
      </c>
      <c r="J51" s="302">
        <f t="shared" si="4"/>
        <v>3583.5</v>
      </c>
      <c r="K51" s="302">
        <f t="shared" si="5"/>
        <v>706.66666666666663</v>
      </c>
      <c r="L51" s="302">
        <f t="shared" si="6"/>
        <v>3117.3333333333335</v>
      </c>
      <c r="M51" s="302">
        <f t="shared" si="7"/>
        <v>2968.5</v>
      </c>
      <c r="N51" s="303">
        <f t="shared" si="35"/>
        <v>2664.25</v>
      </c>
      <c r="O51" s="303">
        <f t="shared" si="36"/>
        <v>2174.5</v>
      </c>
      <c r="P51" s="303">
        <f t="shared" si="37"/>
        <v>3272</v>
      </c>
      <c r="Q51" s="303">
        <f t="shared" si="38"/>
        <v>714.16666666666663</v>
      </c>
      <c r="R51" s="303">
        <f t="shared" si="39"/>
        <v>2804.6666666666665</v>
      </c>
      <c r="S51" s="303">
        <f t="shared" si="40"/>
        <v>2817.6666666666665</v>
      </c>
      <c r="T51" s="270"/>
      <c r="U51" s="273">
        <v>10506.6</v>
      </c>
      <c r="V51" s="273">
        <v>7959</v>
      </c>
      <c r="W51" s="299">
        <v>2530</v>
      </c>
      <c r="X51" s="299">
        <v>7031.5831840000001</v>
      </c>
      <c r="Y51" s="300">
        <f t="shared" si="91"/>
        <v>11277.133333333333</v>
      </c>
      <c r="Z51" s="300">
        <f t="shared" si="91"/>
        <v>8529.9166666666661</v>
      </c>
      <c r="AA51" s="300">
        <f t="shared" si="91"/>
        <v>1435.5</v>
      </c>
      <c r="AB51" s="300">
        <f t="shared" si="91"/>
        <v>7275.426683333334</v>
      </c>
      <c r="AC51" s="300"/>
      <c r="AD51" s="301">
        <v>4.1810934606593548</v>
      </c>
      <c r="AE51" s="301">
        <v>3.3454769259390429</v>
      </c>
      <c r="AF51" s="301">
        <f t="shared" ref="AF51:AG51" si="105">AVERAGE(AD40:AD51)</f>
        <v>4.04798559162671</v>
      </c>
      <c r="AG51" s="301">
        <f t="shared" si="105"/>
        <v>3.3421184493704339</v>
      </c>
      <c r="AH51" s="274"/>
      <c r="AI51" s="290">
        <v>142.80000000000001</v>
      </c>
      <c r="AJ51" s="290">
        <v>683.5</v>
      </c>
      <c r="AK51" s="290">
        <v>207</v>
      </c>
      <c r="AL51" s="291">
        <v>713.1</v>
      </c>
      <c r="AM51" s="291">
        <v>2745.7</v>
      </c>
      <c r="AN51" s="292">
        <v>57.401000000000003</v>
      </c>
      <c r="AO51" s="292">
        <v>48.403999999999996</v>
      </c>
      <c r="AP51" s="292">
        <f t="shared" si="8"/>
        <v>148.16666666666666</v>
      </c>
      <c r="AQ51" s="292">
        <f t="shared" si="9"/>
        <v>701</v>
      </c>
      <c r="AR51" s="292">
        <f t="shared" si="10"/>
        <v>199.2166666666667</v>
      </c>
      <c r="AS51" s="292">
        <f t="shared" si="11"/>
        <v>743.73333333333346</v>
      </c>
      <c r="AT51" s="292">
        <f t="shared" si="12"/>
        <v>2676.8999999999996</v>
      </c>
      <c r="AU51" s="292">
        <f t="shared" si="13"/>
        <v>77.105666666666664</v>
      </c>
      <c r="AV51" s="292">
        <f t="shared" si="14"/>
        <v>50.220333333333336</v>
      </c>
      <c r="AW51" s="301">
        <f t="shared" si="100"/>
        <v>154.99166666666667</v>
      </c>
      <c r="AX51" s="301">
        <f t="shared" si="101"/>
        <v>693.94166666666661</v>
      </c>
      <c r="AY51" s="301">
        <f t="shared" si="102"/>
        <v>199.29166666666666</v>
      </c>
      <c r="AZ51" s="301">
        <f t="shared" si="103"/>
        <v>732.41666666666663</v>
      </c>
      <c r="BA51" s="301">
        <f t="shared" si="47"/>
        <v>2729.2166666666667</v>
      </c>
      <c r="BB51" s="301">
        <f t="shared" si="48"/>
        <v>85.254416666666671</v>
      </c>
      <c r="BC51" s="301">
        <f t="shared" si="49"/>
        <v>52.77258333333333</v>
      </c>
      <c r="BD51" s="301"/>
      <c r="BE51" s="293">
        <v>53699.5</v>
      </c>
      <c r="BF51" s="293">
        <v>195118</v>
      </c>
      <c r="BH51" s="211">
        <v>2159.1999999999998</v>
      </c>
      <c r="BI51" s="211">
        <v>158</v>
      </c>
      <c r="BJ51" s="211">
        <v>558.29999999999995</v>
      </c>
      <c r="BK51" s="211">
        <v>5120.3</v>
      </c>
      <c r="BL51" s="211">
        <v>3961.3</v>
      </c>
      <c r="BM51" s="211">
        <v>6625.2</v>
      </c>
      <c r="BN51" s="211">
        <v>1209.3</v>
      </c>
      <c r="BO51" s="211">
        <v>339.1</v>
      </c>
      <c r="BP51" s="211"/>
      <c r="BQ51" s="211">
        <v>27470.6</v>
      </c>
      <c r="BR51" s="211">
        <v>82723.399999999994</v>
      </c>
      <c r="BS51" s="211">
        <v>25602</v>
      </c>
      <c r="BT51" s="211">
        <v>33508</v>
      </c>
      <c r="BU51" s="211">
        <v>11943.8</v>
      </c>
      <c r="BV51" s="211">
        <v>36894.199999999997</v>
      </c>
      <c r="BW51" s="211">
        <v>15238.4</v>
      </c>
      <c r="BX51" s="211">
        <v>62410.8</v>
      </c>
      <c r="BY51" s="211">
        <v>2480.4</v>
      </c>
      <c r="BZ51" s="211">
        <v>2242.8000000000002</v>
      </c>
      <c r="CA51" s="213"/>
      <c r="CB51" s="213">
        <f t="shared" si="95"/>
        <v>2794.8083333333329</v>
      </c>
      <c r="CC51" s="213">
        <f t="shared" si="95"/>
        <v>825.66666666666686</v>
      </c>
      <c r="CD51" s="213">
        <f t="shared" si="95"/>
        <v>772.94166666666661</v>
      </c>
      <c r="CE51" s="213">
        <f t="shared" si="95"/>
        <v>5663.2000000000007</v>
      </c>
      <c r="CF51" s="213">
        <f t="shared" si="95"/>
        <v>3948.9833333333336</v>
      </c>
      <c r="CG51" s="213">
        <f t="shared" si="95"/>
        <v>7000.9749999999995</v>
      </c>
      <c r="CH51" s="213">
        <f t="shared" si="95"/>
        <v>1860.8500000000001</v>
      </c>
      <c r="CI51" s="213">
        <f t="shared" si="95"/>
        <v>566.79166666666663</v>
      </c>
      <c r="CJ51" s="213"/>
      <c r="CK51" s="213">
        <f t="shared" si="93"/>
        <v>24237.241666666665</v>
      </c>
      <c r="CL51" s="213">
        <f t="shared" si="93"/>
        <v>88406.28333333334</v>
      </c>
      <c r="CM51" s="213">
        <f t="shared" si="93"/>
        <v>31128.233333333334</v>
      </c>
      <c r="CN51" s="213">
        <f t="shared" si="93"/>
        <v>36794.899999999994</v>
      </c>
      <c r="CO51" s="213">
        <f t="shared" si="93"/>
        <v>10197.933333333334</v>
      </c>
      <c r="CP51" s="213">
        <f t="shared" si="93"/>
        <v>37266.958333333336</v>
      </c>
      <c r="CQ51" s="213">
        <f t="shared" si="93"/>
        <v>12799.216666666667</v>
      </c>
      <c r="CR51" s="213">
        <f t="shared" si="93"/>
        <v>55656.991666666676</v>
      </c>
      <c r="CS51" s="213">
        <f t="shared" si="93"/>
        <v>2464.5250000000001</v>
      </c>
      <c r="CT51" s="213">
        <f t="shared" si="93"/>
        <v>2341.3749999999995</v>
      </c>
      <c r="CV51" s="296">
        <v>502273619.42137986</v>
      </c>
      <c r="CW51" s="296">
        <v>1040610.2999999999</v>
      </c>
      <c r="CX51" s="268">
        <v>9.6</v>
      </c>
      <c r="CY51" s="268">
        <v>57.6</v>
      </c>
      <c r="DA51" s="297">
        <v>910.88361999999995</v>
      </c>
      <c r="DB51" s="297">
        <v>1052.59286</v>
      </c>
      <c r="DC51" s="297">
        <v>912.34454000000005</v>
      </c>
      <c r="DD51" s="297">
        <v>810.08014000000003</v>
      </c>
      <c r="DE51" s="297">
        <v>1187.7279599999999</v>
      </c>
      <c r="DF51" s="297">
        <v>1104.45552</v>
      </c>
      <c r="DG51" s="297">
        <v>765.52207999999996</v>
      </c>
      <c r="DH51" s="297">
        <v>776.47897999999998</v>
      </c>
      <c r="DI51" s="297">
        <v>995.61698000000001</v>
      </c>
      <c r="DJ51" s="297">
        <v>2023.3742</v>
      </c>
      <c r="DN51" s="298">
        <v>231.7276</v>
      </c>
      <c r="DO51" s="298">
        <f t="shared" si="50"/>
        <v>229.09868333333335</v>
      </c>
    </row>
    <row r="52" spans="1:119" x14ac:dyDescent="0.2">
      <c r="A52" s="287">
        <v>40513</v>
      </c>
      <c r="B52" s="288">
        <v>2710</v>
      </c>
      <c r="C52" s="288">
        <v>2168</v>
      </c>
      <c r="D52" s="288">
        <v>3538</v>
      </c>
      <c r="E52" s="288">
        <v>760</v>
      </c>
      <c r="F52" s="288">
        <v>3085</v>
      </c>
      <c r="G52" s="288">
        <v>3138</v>
      </c>
      <c r="H52" s="302">
        <f t="shared" si="2"/>
        <v>2748.8333333333335</v>
      </c>
      <c r="I52" s="302">
        <f t="shared" si="3"/>
        <v>2216.5</v>
      </c>
      <c r="J52" s="302">
        <f t="shared" si="4"/>
        <v>3593.5</v>
      </c>
      <c r="K52" s="302">
        <f t="shared" si="5"/>
        <v>715</v>
      </c>
      <c r="L52" s="302">
        <f t="shared" si="6"/>
        <v>3126</v>
      </c>
      <c r="M52" s="302">
        <f t="shared" si="7"/>
        <v>3016.8333333333335</v>
      </c>
      <c r="N52" s="303">
        <f t="shared" si="35"/>
        <v>2677.75</v>
      </c>
      <c r="O52" s="303">
        <f t="shared" si="36"/>
        <v>2181.8333333333335</v>
      </c>
      <c r="P52" s="303">
        <f t="shared" si="37"/>
        <v>3313.5</v>
      </c>
      <c r="Q52" s="303">
        <f t="shared" si="38"/>
        <v>721.66666666666663</v>
      </c>
      <c r="R52" s="303">
        <f t="shared" si="39"/>
        <v>2866.75</v>
      </c>
      <c r="S52" s="303">
        <f t="shared" si="40"/>
        <v>2859.1666666666665</v>
      </c>
      <c r="T52" s="270"/>
      <c r="U52" s="273">
        <v>10892.5</v>
      </c>
      <c r="V52" s="273">
        <v>8239</v>
      </c>
      <c r="W52" s="299">
        <v>2144</v>
      </c>
      <c r="X52" s="299">
        <v>7326.8715759999995</v>
      </c>
      <c r="Y52" s="300">
        <f t="shared" si="91"/>
        <v>11293.341666666665</v>
      </c>
      <c r="Z52" s="300">
        <f t="shared" si="91"/>
        <v>8546.4166666666661</v>
      </c>
      <c r="AA52" s="300">
        <f t="shared" si="91"/>
        <v>1426.9166666666667</v>
      </c>
      <c r="AB52" s="300">
        <f t="shared" si="91"/>
        <v>7289.5258346666678</v>
      </c>
      <c r="AC52" s="300"/>
      <c r="AD52" s="301">
        <v>4.2395819821503666</v>
      </c>
      <c r="AE52" s="301">
        <v>3.3489351268794718</v>
      </c>
      <c r="AF52" s="301">
        <f t="shared" ref="AF52:AG52" si="106">AVERAGE(AD41:AD52)</f>
        <v>4.053576999894573</v>
      </c>
      <c r="AG52" s="301">
        <f t="shared" si="106"/>
        <v>3.338865013979023</v>
      </c>
      <c r="AH52" s="274"/>
      <c r="AI52" s="290">
        <v>159.4</v>
      </c>
      <c r="AJ52" s="290">
        <v>669</v>
      </c>
      <c r="AK52" s="290">
        <v>223.3</v>
      </c>
      <c r="AL52" s="291">
        <v>631.6</v>
      </c>
      <c r="AM52" s="291">
        <v>2834.1</v>
      </c>
      <c r="AN52" s="292">
        <v>83.368000000000023</v>
      </c>
      <c r="AO52" s="292">
        <v>52.732999999999997</v>
      </c>
      <c r="AP52" s="292">
        <f t="shared" si="8"/>
        <v>148.06666666666666</v>
      </c>
      <c r="AQ52" s="292">
        <f t="shared" si="9"/>
        <v>691.85</v>
      </c>
      <c r="AR52" s="292">
        <f t="shared" si="10"/>
        <v>202.20000000000002</v>
      </c>
      <c r="AS52" s="292">
        <f t="shared" si="11"/>
        <v>721.15</v>
      </c>
      <c r="AT52" s="292">
        <f t="shared" si="12"/>
        <v>2712.2166666666667</v>
      </c>
      <c r="AU52" s="292">
        <f t="shared" si="13"/>
        <v>74.244166666666672</v>
      </c>
      <c r="AV52" s="292">
        <f t="shared" si="14"/>
        <v>49.771166666666666</v>
      </c>
      <c r="AW52" s="301">
        <f t="shared" si="100"/>
        <v>155.27500000000001</v>
      </c>
      <c r="AX52" s="301">
        <f t="shared" si="101"/>
        <v>695.0916666666667</v>
      </c>
      <c r="AY52" s="301">
        <f t="shared" si="102"/>
        <v>200.06666666666669</v>
      </c>
      <c r="AZ52" s="301">
        <f t="shared" si="103"/>
        <v>732.82499999999993</v>
      </c>
      <c r="BA52" s="301">
        <f t="shared" si="47"/>
        <v>2722.4</v>
      </c>
      <c r="BB52" s="301">
        <f t="shared" si="48"/>
        <v>84.638500000000008</v>
      </c>
      <c r="BC52" s="301">
        <f t="shared" si="49"/>
        <v>52.56466666666666</v>
      </c>
      <c r="BD52" s="301"/>
      <c r="BE52" s="293">
        <v>34494</v>
      </c>
      <c r="BF52" s="293">
        <v>195118</v>
      </c>
      <c r="BH52" s="211">
        <v>1882.6</v>
      </c>
      <c r="BI52" s="211">
        <v>69.7</v>
      </c>
      <c r="BJ52" s="211">
        <v>621.5</v>
      </c>
      <c r="BK52" s="211">
        <v>4980.8999999999996</v>
      </c>
      <c r="BL52" s="211">
        <v>5061.6000000000004</v>
      </c>
      <c r="BM52" s="211">
        <v>8118.1</v>
      </c>
      <c r="BN52" s="211">
        <v>600.70000000000005</v>
      </c>
      <c r="BO52" s="211">
        <v>283.10000000000002</v>
      </c>
      <c r="BP52" s="211"/>
      <c r="BQ52" s="211">
        <v>27512.2</v>
      </c>
      <c r="BR52" s="211">
        <v>90810.1</v>
      </c>
      <c r="BS52" s="211">
        <v>32499.1</v>
      </c>
      <c r="BT52" s="211">
        <v>33368.800000000003</v>
      </c>
      <c r="BU52" s="211">
        <v>10504.3</v>
      </c>
      <c r="BV52" s="211">
        <v>43218.1</v>
      </c>
      <c r="BW52" s="211">
        <v>13571.7</v>
      </c>
      <c r="BX52" s="211">
        <v>57042.3</v>
      </c>
      <c r="BY52" s="211">
        <v>2007.3</v>
      </c>
      <c r="BZ52" s="211">
        <v>2199.1999999999998</v>
      </c>
      <c r="CA52" s="213"/>
      <c r="CB52" s="213">
        <f t="shared" si="95"/>
        <v>2723.4999999999995</v>
      </c>
      <c r="CC52" s="213">
        <f t="shared" si="95"/>
        <v>773.05000000000007</v>
      </c>
      <c r="CD52" s="213">
        <f t="shared" si="95"/>
        <v>769.8416666666667</v>
      </c>
      <c r="CE52" s="213">
        <f t="shared" si="95"/>
        <v>5706.7583333333341</v>
      </c>
      <c r="CF52" s="213">
        <f t="shared" si="95"/>
        <v>3327.8250000000003</v>
      </c>
      <c r="CG52" s="213">
        <f t="shared" si="95"/>
        <v>6847.1416666666673</v>
      </c>
      <c r="CH52" s="213">
        <f t="shared" si="95"/>
        <v>1688.3416666666669</v>
      </c>
      <c r="CI52" s="213">
        <f t="shared" si="95"/>
        <v>560.92499999999995</v>
      </c>
      <c r="CJ52" s="213"/>
      <c r="CK52" s="213">
        <f t="shared" si="93"/>
        <v>24796.408333333336</v>
      </c>
      <c r="CL52" s="213">
        <f t="shared" si="93"/>
        <v>89129.28333333334</v>
      </c>
      <c r="CM52" s="213">
        <f t="shared" si="93"/>
        <v>31568.841666666664</v>
      </c>
      <c r="CN52" s="213">
        <f t="shared" si="93"/>
        <v>36797.258333333324</v>
      </c>
      <c r="CO52" s="213">
        <f t="shared" si="93"/>
        <v>10383.808333333334</v>
      </c>
      <c r="CP52" s="213">
        <f t="shared" si="93"/>
        <v>37551.85</v>
      </c>
      <c r="CQ52" s="213">
        <f t="shared" si="93"/>
        <v>13009.491666666667</v>
      </c>
      <c r="CR52" s="213">
        <f t="shared" si="93"/>
        <v>56340.116666666676</v>
      </c>
      <c r="CS52" s="213">
        <f t="shared" si="93"/>
        <v>2471.5750000000003</v>
      </c>
      <c r="CT52" s="213">
        <f t="shared" si="93"/>
        <v>2165</v>
      </c>
      <c r="CV52" s="296">
        <v>502372619.89769375</v>
      </c>
      <c r="CW52" s="296">
        <v>1040610.2999999999</v>
      </c>
      <c r="CX52" s="268">
        <v>9.6</v>
      </c>
      <c r="CY52" s="268">
        <v>57.5</v>
      </c>
      <c r="DA52" s="297">
        <v>1000.54248</v>
      </c>
      <c r="DB52" s="297">
        <v>1100.4453599999999</v>
      </c>
      <c r="DC52" s="297">
        <v>1056.54864</v>
      </c>
      <c r="DD52" s="297">
        <v>929.39951999999994</v>
      </c>
      <c r="DE52" s="297">
        <v>1377.4487999999999</v>
      </c>
      <c r="DF52" s="297">
        <v>1297.9805999999999</v>
      </c>
      <c r="DG52" s="297">
        <v>859.01339999999993</v>
      </c>
      <c r="DH52" s="297">
        <v>877.17755999999997</v>
      </c>
      <c r="DI52" s="297">
        <v>1176.8861999999999</v>
      </c>
      <c r="DJ52" s="297">
        <v>2051.79324</v>
      </c>
      <c r="DN52" s="298">
        <v>236.5744</v>
      </c>
      <c r="DO52" s="298">
        <f t="shared" si="50"/>
        <v>231.19492500000001</v>
      </c>
    </row>
    <row r="53" spans="1:119" x14ac:dyDescent="0.2">
      <c r="A53" s="287">
        <v>40544</v>
      </c>
      <c r="B53" s="288">
        <v>2864</v>
      </c>
      <c r="C53" s="288">
        <v>2254</v>
      </c>
      <c r="D53" s="288">
        <v>3518</v>
      </c>
      <c r="E53" s="288">
        <v>840</v>
      </c>
      <c r="F53" s="288">
        <v>3096</v>
      </c>
      <c r="G53" s="288">
        <v>3178</v>
      </c>
      <c r="H53" s="302">
        <f t="shared" si="2"/>
        <v>2747.8333333333335</v>
      </c>
      <c r="I53" s="302">
        <f t="shared" si="3"/>
        <v>2216.3333333333335</v>
      </c>
      <c r="J53" s="302">
        <f t="shared" si="4"/>
        <v>3574.3333333333335</v>
      </c>
      <c r="K53" s="302">
        <f t="shared" si="5"/>
        <v>748.33333333333337</v>
      </c>
      <c r="L53" s="302">
        <f t="shared" si="6"/>
        <v>3122.3333333333335</v>
      </c>
      <c r="M53" s="302">
        <f t="shared" si="7"/>
        <v>3060.1666666666665</v>
      </c>
      <c r="N53" s="303">
        <f t="shared" si="35"/>
        <v>2710.0833333333335</v>
      </c>
      <c r="O53" s="303">
        <f t="shared" si="36"/>
        <v>2201.1666666666665</v>
      </c>
      <c r="P53" s="303">
        <f t="shared" si="37"/>
        <v>3362</v>
      </c>
      <c r="Q53" s="303">
        <f t="shared" si="38"/>
        <v>730.83333333333337</v>
      </c>
      <c r="R53" s="303">
        <f t="shared" si="39"/>
        <v>2921.9166666666665</v>
      </c>
      <c r="S53" s="303">
        <f t="shared" si="40"/>
        <v>2904.8333333333335</v>
      </c>
      <c r="T53" s="270"/>
      <c r="U53" s="273">
        <v>11355.5</v>
      </c>
      <c r="V53" s="273">
        <v>8541</v>
      </c>
      <c r="W53" s="299">
        <v>2020</v>
      </c>
      <c r="X53" s="299">
        <v>7435.7336560000003</v>
      </c>
      <c r="Y53" s="300">
        <f t="shared" si="91"/>
        <v>11328.458333333334</v>
      </c>
      <c r="Z53" s="300">
        <f t="shared" si="91"/>
        <v>8572.25</v>
      </c>
      <c r="AA53" s="300">
        <f t="shared" si="91"/>
        <v>1430.6666666666667</v>
      </c>
      <c r="AB53" s="300">
        <f t="shared" si="91"/>
        <v>7303.5493873333335</v>
      </c>
      <c r="AC53" s="300"/>
      <c r="AD53" s="301">
        <v>4.1545325068525063</v>
      </c>
      <c r="AE53" s="301">
        <v>3.3479043955101653</v>
      </c>
      <c r="AF53" s="301">
        <f t="shared" ref="AF53:AG53" si="107">AVERAGE(AD42:AD53)</f>
        <v>4.0501119190798009</v>
      </c>
      <c r="AG53" s="301">
        <f t="shared" si="107"/>
        <v>3.3401349987624367</v>
      </c>
      <c r="AH53" s="274"/>
      <c r="AI53" s="290">
        <v>167.6</v>
      </c>
      <c r="AJ53" s="290">
        <v>677</v>
      </c>
      <c r="AK53" s="290">
        <v>183.5</v>
      </c>
      <c r="AL53" s="291">
        <v>721.8</v>
      </c>
      <c r="AM53" s="291">
        <v>2798.7</v>
      </c>
      <c r="AN53" s="292">
        <v>94.180999999999997</v>
      </c>
      <c r="AO53" s="292">
        <v>57.518999999999998</v>
      </c>
      <c r="AP53" s="292">
        <f t="shared" si="8"/>
        <v>151.38333333333333</v>
      </c>
      <c r="AQ53" s="292">
        <f t="shared" si="9"/>
        <v>686.48333333333323</v>
      </c>
      <c r="AR53" s="292">
        <f t="shared" si="10"/>
        <v>200.4</v>
      </c>
      <c r="AS53" s="292">
        <f t="shared" si="11"/>
        <v>711.5</v>
      </c>
      <c r="AT53" s="292">
        <f t="shared" si="12"/>
        <v>2739.4500000000003</v>
      </c>
      <c r="AU53" s="292">
        <f t="shared" si="13"/>
        <v>76.061166666666665</v>
      </c>
      <c r="AV53" s="292">
        <f t="shared" si="14"/>
        <v>50.941000000000003</v>
      </c>
      <c r="AW53" s="301">
        <f t="shared" si="100"/>
        <v>156.03333333333333</v>
      </c>
      <c r="AX53" s="301">
        <f t="shared" si="101"/>
        <v>697.36666666666679</v>
      </c>
      <c r="AY53" s="301">
        <f t="shared" si="102"/>
        <v>200.14999999999998</v>
      </c>
      <c r="AZ53" s="301">
        <f t="shared" si="103"/>
        <v>733.69999999999993</v>
      </c>
      <c r="BA53" s="301">
        <f t="shared" si="47"/>
        <v>2727.8250000000003</v>
      </c>
      <c r="BB53" s="301">
        <f t="shared" si="48"/>
        <v>85.276666666666657</v>
      </c>
      <c r="BC53" s="301">
        <f t="shared" si="49"/>
        <v>52.483333333333327</v>
      </c>
      <c r="BD53" s="301"/>
      <c r="BE53" s="293">
        <v>23165</v>
      </c>
      <c r="BF53" s="293">
        <v>194077.5</v>
      </c>
      <c r="BH53" s="212">
        <v>2556.5</v>
      </c>
      <c r="BI53" s="211">
        <v>55.7</v>
      </c>
      <c r="BJ53" s="211">
        <v>806.6</v>
      </c>
      <c r="BK53" s="211">
        <v>4352.5</v>
      </c>
      <c r="BL53" s="211">
        <v>987.4</v>
      </c>
      <c r="BM53" s="211">
        <v>4818.1000000000004</v>
      </c>
      <c r="BN53" s="211">
        <v>1264.3</v>
      </c>
      <c r="BO53" s="211">
        <v>435.4</v>
      </c>
      <c r="BP53" s="211"/>
      <c r="BQ53" s="211">
        <v>28572.2</v>
      </c>
      <c r="BR53" s="211">
        <v>93552</v>
      </c>
      <c r="BS53" s="211">
        <v>38154.300000000003</v>
      </c>
      <c r="BT53" s="211">
        <v>35484.800000000003</v>
      </c>
      <c r="BU53" s="211">
        <v>11724.1</v>
      </c>
      <c r="BV53" s="211">
        <v>40282.5</v>
      </c>
      <c r="BW53" s="211">
        <v>11637.8</v>
      </c>
      <c r="BX53" s="211">
        <v>51925.5</v>
      </c>
      <c r="BY53" s="211">
        <v>2308.4</v>
      </c>
      <c r="BZ53" s="211">
        <v>3306.7</v>
      </c>
      <c r="CA53" s="213"/>
      <c r="CB53" s="213">
        <f t="shared" si="95"/>
        <v>2752.2166666666667</v>
      </c>
      <c r="CC53" s="213">
        <f t="shared" si="95"/>
        <v>749.56666666666672</v>
      </c>
      <c r="CD53" s="213">
        <f t="shared" si="95"/>
        <v>761.40833333333342</v>
      </c>
      <c r="CE53" s="213">
        <f t="shared" si="95"/>
        <v>5720.875</v>
      </c>
      <c r="CF53" s="213">
        <f t="shared" si="95"/>
        <v>3297.1916666666671</v>
      </c>
      <c r="CG53" s="213">
        <f t="shared" si="95"/>
        <v>6801.2000000000016</v>
      </c>
      <c r="CH53" s="213">
        <f t="shared" si="95"/>
        <v>1688.0249999999999</v>
      </c>
      <c r="CI53" s="213">
        <f t="shared" si="95"/>
        <v>541.55833333333328</v>
      </c>
      <c r="CJ53" s="213"/>
      <c r="CK53" s="213">
        <f t="shared" si="93"/>
        <v>25388.283333333336</v>
      </c>
      <c r="CL53" s="213">
        <f t="shared" si="93"/>
        <v>89301.416666666672</v>
      </c>
      <c r="CM53" s="213">
        <f t="shared" si="93"/>
        <v>32087.558333333331</v>
      </c>
      <c r="CN53" s="213">
        <f t="shared" si="93"/>
        <v>36414.35833333333</v>
      </c>
      <c r="CO53" s="213">
        <f t="shared" si="93"/>
        <v>10650.275000000001</v>
      </c>
      <c r="CP53" s="213">
        <f t="shared" si="93"/>
        <v>38327.1</v>
      </c>
      <c r="CQ53" s="213">
        <f t="shared" si="93"/>
        <v>12908.974999999999</v>
      </c>
      <c r="CR53" s="213">
        <f t="shared" si="93"/>
        <v>57045.375000000007</v>
      </c>
      <c r="CS53" s="213">
        <f t="shared" si="93"/>
        <v>2504.4500000000003</v>
      </c>
      <c r="CT53" s="213">
        <f t="shared" si="93"/>
        <v>2279.2249999999999</v>
      </c>
      <c r="CV53" s="296">
        <v>502471311.89708441</v>
      </c>
      <c r="CW53" s="296">
        <v>1056539.5333333334</v>
      </c>
      <c r="CX53" s="268">
        <v>9.5</v>
      </c>
      <c r="CY53" s="268">
        <v>59</v>
      </c>
      <c r="DA53" s="297">
        <v>1029.31836</v>
      </c>
      <c r="DB53" s="297">
        <v>1117.7168799999999</v>
      </c>
      <c r="DC53" s="297">
        <v>1084.00558</v>
      </c>
      <c r="DD53" s="297">
        <v>959.64834000000008</v>
      </c>
      <c r="DE53" s="297">
        <v>1588.1768</v>
      </c>
      <c r="DF53" s="297">
        <v>1526.7473199999999</v>
      </c>
      <c r="DG53" s="297">
        <v>909.45596</v>
      </c>
      <c r="DH53" s="297">
        <v>916.19821999999999</v>
      </c>
      <c r="DI53" s="297">
        <v>1292.2665</v>
      </c>
      <c r="DJ53" s="297">
        <v>1941.0217400000001</v>
      </c>
      <c r="DN53" s="298">
        <v>240.8681</v>
      </c>
      <c r="DO53" s="298">
        <f t="shared" si="50"/>
        <v>232.84758333333335</v>
      </c>
    </row>
    <row r="54" spans="1:119" x14ac:dyDescent="0.2">
      <c r="A54" s="287">
        <v>40575</v>
      </c>
      <c r="B54" s="288">
        <v>3113</v>
      </c>
      <c r="C54" s="288">
        <v>2445</v>
      </c>
      <c r="D54" s="288">
        <v>3708</v>
      </c>
      <c r="E54" s="288">
        <v>1050</v>
      </c>
      <c r="F54" s="288">
        <v>3105</v>
      </c>
      <c r="G54" s="288">
        <v>3163</v>
      </c>
      <c r="H54" s="302">
        <f t="shared" si="2"/>
        <v>2810.6666666666665</v>
      </c>
      <c r="I54" s="302">
        <f t="shared" si="3"/>
        <v>2252.1666666666665</v>
      </c>
      <c r="J54" s="302">
        <f t="shared" si="4"/>
        <v>3586.3333333333335</v>
      </c>
      <c r="K54" s="302">
        <f t="shared" si="5"/>
        <v>808.33333333333337</v>
      </c>
      <c r="L54" s="302">
        <f t="shared" si="6"/>
        <v>3109.8333333333335</v>
      </c>
      <c r="M54" s="302">
        <f t="shared" si="7"/>
        <v>3093.6666666666665</v>
      </c>
      <c r="N54" s="303">
        <f t="shared" si="35"/>
        <v>2771.75</v>
      </c>
      <c r="O54" s="303">
        <f t="shared" si="36"/>
        <v>2242.4166666666665</v>
      </c>
      <c r="P54" s="303">
        <f t="shared" si="37"/>
        <v>3435.1666666666665</v>
      </c>
      <c r="Q54" s="303">
        <f t="shared" si="38"/>
        <v>758.33333333333337</v>
      </c>
      <c r="R54" s="303">
        <f t="shared" si="39"/>
        <v>2977.9166666666665</v>
      </c>
      <c r="S54" s="303">
        <f t="shared" si="40"/>
        <v>2947.3333333333335</v>
      </c>
      <c r="T54" s="270"/>
      <c r="U54" s="273">
        <v>10569.1</v>
      </c>
      <c r="V54" s="273">
        <v>7969</v>
      </c>
      <c r="W54" s="299">
        <v>1683</v>
      </c>
      <c r="X54" s="299">
        <v>6838.8065839999999</v>
      </c>
      <c r="Y54" s="300">
        <f t="shared" si="91"/>
        <v>11358.716666666667</v>
      </c>
      <c r="Z54" s="300">
        <f t="shared" si="91"/>
        <v>8594.3333333333339</v>
      </c>
      <c r="AA54" s="300">
        <f t="shared" si="91"/>
        <v>1436.5</v>
      </c>
      <c r="AB54" s="300">
        <f t="shared" si="91"/>
        <v>7315.6073746666671</v>
      </c>
      <c r="AC54" s="300"/>
      <c r="AD54" s="301">
        <v>4.1195297615611111</v>
      </c>
      <c r="AE54" s="301">
        <v>3.3460429135828478</v>
      </c>
      <c r="AF54" s="301">
        <f t="shared" ref="AF54:AG54" si="108">AVERAGE(AD43:AD54)</f>
        <v>4.0461446349407479</v>
      </c>
      <c r="AG54" s="301">
        <f t="shared" si="108"/>
        <v>3.341146372571286</v>
      </c>
      <c r="AH54" s="274"/>
      <c r="AI54" s="290">
        <v>151</v>
      </c>
      <c r="AJ54" s="290">
        <v>653.1</v>
      </c>
      <c r="AK54" s="290">
        <v>185.6</v>
      </c>
      <c r="AL54" s="291">
        <v>706.3</v>
      </c>
      <c r="AM54" s="291">
        <v>2622.8</v>
      </c>
      <c r="AN54" s="292">
        <v>85.22199999999998</v>
      </c>
      <c r="AO54" s="292">
        <v>53.423999999999999</v>
      </c>
      <c r="AP54" s="292">
        <f t="shared" si="8"/>
        <v>152.13333333333335</v>
      </c>
      <c r="AQ54" s="292">
        <f t="shared" si="9"/>
        <v>677.65</v>
      </c>
      <c r="AR54" s="292">
        <f t="shared" si="10"/>
        <v>199.36666666666665</v>
      </c>
      <c r="AS54" s="292">
        <f t="shared" si="11"/>
        <v>705.26666666666677</v>
      </c>
      <c r="AT54" s="292">
        <f t="shared" si="12"/>
        <v>2733.5166666666664</v>
      </c>
      <c r="AU54" s="292">
        <f t="shared" si="13"/>
        <v>76.628500000000003</v>
      </c>
      <c r="AV54" s="292">
        <f t="shared" si="14"/>
        <v>51.836833333333338</v>
      </c>
      <c r="AW54" s="301">
        <f t="shared" si="100"/>
        <v>156</v>
      </c>
      <c r="AX54" s="301">
        <f t="shared" si="101"/>
        <v>699.04166666666663</v>
      </c>
      <c r="AY54" s="301">
        <f t="shared" si="102"/>
        <v>200.51666666666665</v>
      </c>
      <c r="AZ54" s="301">
        <f t="shared" si="103"/>
        <v>736.7166666666667</v>
      </c>
      <c r="BA54" s="301">
        <f t="shared" si="47"/>
        <v>2728.5083333333328</v>
      </c>
      <c r="BB54" s="301">
        <f t="shared" si="48"/>
        <v>86.453083333333339</v>
      </c>
      <c r="BC54" s="301">
        <f t="shared" si="49"/>
        <v>52.489249999999998</v>
      </c>
      <c r="BD54" s="301"/>
      <c r="BE54" s="293">
        <v>13010.5</v>
      </c>
      <c r="BF54" s="293">
        <v>183858</v>
      </c>
      <c r="BH54" s="212">
        <v>2038.1</v>
      </c>
      <c r="BI54" s="211">
        <v>101.2</v>
      </c>
      <c r="BJ54" s="211">
        <v>470.1</v>
      </c>
      <c r="BK54" s="211">
        <v>4342.2</v>
      </c>
      <c r="BL54" s="211">
        <v>3672.6</v>
      </c>
      <c r="BM54" s="211">
        <v>4485.8</v>
      </c>
      <c r="BN54" s="211">
        <v>1702.2</v>
      </c>
      <c r="BO54" s="211">
        <v>592.1</v>
      </c>
      <c r="BP54" s="211"/>
      <c r="BQ54" s="211">
        <v>26576.400000000001</v>
      </c>
      <c r="BR54" s="211">
        <v>86101.8</v>
      </c>
      <c r="BS54" s="211">
        <v>34501.699999999997</v>
      </c>
      <c r="BT54" s="211">
        <v>32353.200000000001</v>
      </c>
      <c r="BU54" s="211">
        <v>11982.8</v>
      </c>
      <c r="BV54" s="211">
        <v>38694.5</v>
      </c>
      <c r="BW54" s="211">
        <v>15700.3</v>
      </c>
      <c r="BX54" s="211">
        <v>53926.9</v>
      </c>
      <c r="BY54" s="211">
        <v>2278.1</v>
      </c>
      <c r="BZ54" s="211">
        <v>4144.3999999999996</v>
      </c>
      <c r="CA54" s="213"/>
      <c r="CB54" s="213">
        <f t="shared" si="95"/>
        <v>2697.7999999999997</v>
      </c>
      <c r="CC54" s="213">
        <f t="shared" si="95"/>
        <v>734.77500000000009</v>
      </c>
      <c r="CD54" s="213">
        <f t="shared" si="95"/>
        <v>753.85833333333346</v>
      </c>
      <c r="CE54" s="213">
        <f t="shared" si="95"/>
        <v>5678.583333333333</v>
      </c>
      <c r="CF54" s="213">
        <f t="shared" si="95"/>
        <v>3331</v>
      </c>
      <c r="CG54" s="213">
        <f t="shared" si="95"/>
        <v>6711.7166666666681</v>
      </c>
      <c r="CH54" s="213">
        <f t="shared" si="95"/>
        <v>1627.3833333333332</v>
      </c>
      <c r="CI54" s="213">
        <f t="shared" si="95"/>
        <v>531.11666666666667</v>
      </c>
      <c r="CJ54" s="213"/>
      <c r="CK54" s="213">
        <f t="shared" si="93"/>
        <v>25701.391666666674</v>
      </c>
      <c r="CL54" s="213">
        <f t="shared" si="93"/>
        <v>88966.875</v>
      </c>
      <c r="CM54" s="213">
        <f t="shared" si="93"/>
        <v>32205.558333333334</v>
      </c>
      <c r="CN54" s="213">
        <f t="shared" si="93"/>
        <v>35887.799999999996</v>
      </c>
      <c r="CO54" s="213">
        <f t="shared" si="93"/>
        <v>10883.941666666668</v>
      </c>
      <c r="CP54" s="213">
        <f t="shared" si="93"/>
        <v>39192.258333333339</v>
      </c>
      <c r="CQ54" s="213">
        <f t="shared" si="93"/>
        <v>13190.499999999998</v>
      </c>
      <c r="CR54" s="213">
        <f t="shared" si="93"/>
        <v>57632.591666666674</v>
      </c>
      <c r="CS54" s="213">
        <f t="shared" si="93"/>
        <v>2552.3166666666666</v>
      </c>
      <c r="CT54" s="213">
        <f t="shared" si="93"/>
        <v>2470.4</v>
      </c>
      <c r="CV54" s="296">
        <v>502570023.28469485</v>
      </c>
      <c r="CW54" s="296">
        <v>1056539.5333333334</v>
      </c>
      <c r="CX54" s="268">
        <v>9.5</v>
      </c>
      <c r="CY54" s="268">
        <v>59.3</v>
      </c>
      <c r="DA54" s="297">
        <v>1000.3675500000001</v>
      </c>
      <c r="DB54" s="297">
        <v>1067.05872</v>
      </c>
      <c r="DC54" s="297">
        <v>1027.4837400000001</v>
      </c>
      <c r="DD54" s="297">
        <v>946.86804000000006</v>
      </c>
      <c r="DE54" s="297">
        <v>1682.6695200000001</v>
      </c>
      <c r="DF54" s="297">
        <v>1653.35472</v>
      </c>
      <c r="DG54" s="297">
        <v>887.50557000000003</v>
      </c>
      <c r="DH54" s="297">
        <v>896.30001000000004</v>
      </c>
      <c r="DI54" s="297">
        <v>1292.04981</v>
      </c>
      <c r="DJ54" s="297">
        <v>2025.6526800000001</v>
      </c>
      <c r="DN54" s="298">
        <v>246.81370000000001</v>
      </c>
      <c r="DO54" s="298">
        <f t="shared" si="50"/>
        <v>234.81025833333334</v>
      </c>
    </row>
    <row r="55" spans="1:119" x14ac:dyDescent="0.2">
      <c r="A55" s="287">
        <v>40603</v>
      </c>
      <c r="B55" s="288">
        <v>3220</v>
      </c>
      <c r="C55" s="288">
        <v>2510</v>
      </c>
      <c r="D55" s="288">
        <v>3833</v>
      </c>
      <c r="E55" s="288">
        <v>960</v>
      </c>
      <c r="F55" s="288">
        <v>3155</v>
      </c>
      <c r="G55" s="288">
        <v>3215</v>
      </c>
      <c r="H55" s="302">
        <f t="shared" si="2"/>
        <v>2887.6666666666665</v>
      </c>
      <c r="I55" s="302">
        <f t="shared" si="3"/>
        <v>2292.1666666666665</v>
      </c>
      <c r="J55" s="302">
        <f t="shared" si="4"/>
        <v>3628.8333333333335</v>
      </c>
      <c r="K55" s="302">
        <f t="shared" si="5"/>
        <v>840</v>
      </c>
      <c r="L55" s="302">
        <f t="shared" si="6"/>
        <v>3109</v>
      </c>
      <c r="M55" s="302">
        <f t="shared" si="7"/>
        <v>3129.8333333333335</v>
      </c>
      <c r="N55" s="303">
        <f t="shared" si="35"/>
        <v>2838.1666666666665</v>
      </c>
      <c r="O55" s="303">
        <f t="shared" si="36"/>
        <v>2283.4166666666665</v>
      </c>
      <c r="P55" s="303">
        <f t="shared" si="37"/>
        <v>3521.4166666666665</v>
      </c>
      <c r="Q55" s="303">
        <f t="shared" si="38"/>
        <v>779.16666666666663</v>
      </c>
      <c r="R55" s="303">
        <f t="shared" si="39"/>
        <v>3041.6666666666665</v>
      </c>
      <c r="S55" s="303">
        <f t="shared" si="40"/>
        <v>2994.5833333333335</v>
      </c>
      <c r="T55" s="270"/>
      <c r="U55" s="273">
        <v>12103.199999999999</v>
      </c>
      <c r="V55" s="273">
        <v>9192</v>
      </c>
      <c r="W55" s="299">
        <v>1592</v>
      </c>
      <c r="X55" s="299">
        <v>7706.0744880000002</v>
      </c>
      <c r="Y55" s="300">
        <f t="shared" si="91"/>
        <v>11392.941666666668</v>
      </c>
      <c r="Z55" s="300">
        <f t="shared" si="91"/>
        <v>8622</v>
      </c>
      <c r="AA55" s="300">
        <f t="shared" si="91"/>
        <v>1446.8333333333333</v>
      </c>
      <c r="AB55" s="300">
        <f t="shared" si="91"/>
        <v>7329.7821246666672</v>
      </c>
      <c r="AC55" s="300"/>
      <c r="AD55" s="301">
        <v>4.0970562435934061</v>
      </c>
      <c r="AE55" s="301">
        <v>3.3463921945584949</v>
      </c>
      <c r="AF55" s="301">
        <f t="shared" ref="AF55:AG55" si="109">AVERAGE(AD44:AD55)</f>
        <v>4.0438407089081156</v>
      </c>
      <c r="AG55" s="301">
        <f t="shared" si="109"/>
        <v>3.3420862340788542</v>
      </c>
      <c r="AH55" s="274"/>
      <c r="AI55" s="290">
        <v>175.4</v>
      </c>
      <c r="AJ55" s="290">
        <v>735.6</v>
      </c>
      <c r="AK55" s="290">
        <v>216.1</v>
      </c>
      <c r="AL55" s="291">
        <v>808.2</v>
      </c>
      <c r="AM55" s="291">
        <v>2916.7</v>
      </c>
      <c r="AN55" s="292">
        <v>101.13700000000001</v>
      </c>
      <c r="AO55" s="292">
        <v>60.362000000000002</v>
      </c>
      <c r="AP55" s="292">
        <f t="shared" si="8"/>
        <v>156.96666666666667</v>
      </c>
      <c r="AQ55" s="292">
        <f t="shared" si="9"/>
        <v>685.11666666666667</v>
      </c>
      <c r="AR55" s="292">
        <f t="shared" si="10"/>
        <v>202.76666666666668</v>
      </c>
      <c r="AS55" s="292">
        <f t="shared" si="11"/>
        <v>715.5333333333333</v>
      </c>
      <c r="AT55" s="292">
        <f t="shared" si="12"/>
        <v>2777.0166666666664</v>
      </c>
      <c r="AU55" s="292">
        <f t="shared" si="13"/>
        <v>81.382166666666663</v>
      </c>
      <c r="AV55" s="292">
        <f t="shared" si="14"/>
        <v>53.969833333333334</v>
      </c>
      <c r="AW55" s="301">
        <f t="shared" si="100"/>
        <v>156.73333333333332</v>
      </c>
      <c r="AX55" s="301">
        <f t="shared" si="101"/>
        <v>698.56666666666661</v>
      </c>
      <c r="AY55" s="301">
        <f t="shared" si="102"/>
        <v>200.19166666666663</v>
      </c>
      <c r="AZ55" s="301">
        <f t="shared" si="103"/>
        <v>736.40833333333342</v>
      </c>
      <c r="BA55" s="301">
        <f t="shared" si="47"/>
        <v>2729.0166666666664</v>
      </c>
      <c r="BB55" s="301">
        <f t="shared" si="48"/>
        <v>87.57408333333332</v>
      </c>
      <c r="BC55" s="301">
        <f t="shared" si="49"/>
        <v>53.250750000000004</v>
      </c>
      <c r="BD55" s="301"/>
      <c r="BE55" s="293">
        <v>7460</v>
      </c>
      <c r="BF55" s="293">
        <v>160650.5</v>
      </c>
      <c r="BH55" s="212">
        <v>3968</v>
      </c>
      <c r="BI55" s="211">
        <v>237.5</v>
      </c>
      <c r="BJ55" s="211">
        <v>620.9</v>
      </c>
      <c r="BK55" s="211">
        <v>5699.9</v>
      </c>
      <c r="BL55" s="211">
        <v>1942.2</v>
      </c>
      <c r="BM55" s="211">
        <v>5878.7</v>
      </c>
      <c r="BN55" s="211">
        <v>844.1</v>
      </c>
      <c r="BO55" s="211">
        <v>759.1</v>
      </c>
      <c r="BP55" s="211"/>
      <c r="BQ55" s="211">
        <v>30061.3</v>
      </c>
      <c r="BR55" s="211">
        <v>109601.3</v>
      </c>
      <c r="BS55" s="211">
        <v>46010.8</v>
      </c>
      <c r="BT55" s="211">
        <v>40923</v>
      </c>
      <c r="BU55" s="211">
        <v>14836.5</v>
      </c>
      <c r="BV55" s="211">
        <v>41966.1</v>
      </c>
      <c r="BW55" s="211">
        <v>13359.2</v>
      </c>
      <c r="BX55" s="211">
        <v>63415.9</v>
      </c>
      <c r="BY55" s="211">
        <v>2334.5</v>
      </c>
      <c r="BZ55" s="211">
        <v>4352</v>
      </c>
      <c r="CA55" s="213"/>
      <c r="CB55" s="213">
        <f t="shared" si="95"/>
        <v>2762.2666666666664</v>
      </c>
      <c r="CC55" s="213">
        <f t="shared" si="95"/>
        <v>695.9</v>
      </c>
      <c r="CD55" s="213">
        <f t="shared" si="95"/>
        <v>729.47500000000002</v>
      </c>
      <c r="CE55" s="213">
        <f t="shared" si="95"/>
        <v>5632.7666666666664</v>
      </c>
      <c r="CF55" s="213">
        <f t="shared" si="95"/>
        <v>3239.75</v>
      </c>
      <c r="CG55" s="213">
        <f t="shared" si="95"/>
        <v>6583.2249999999995</v>
      </c>
      <c r="CH55" s="213">
        <f t="shared" si="95"/>
        <v>1558.4166666666663</v>
      </c>
      <c r="CI55" s="213">
        <f t="shared" si="95"/>
        <v>537.17500000000007</v>
      </c>
      <c r="CJ55" s="213"/>
      <c r="CK55" s="213">
        <f t="shared" si="93"/>
        <v>26061.300000000003</v>
      </c>
      <c r="CL55" s="213">
        <f t="shared" si="93"/>
        <v>90770.925000000003</v>
      </c>
      <c r="CM55" s="213">
        <f t="shared" si="93"/>
        <v>33660.508333333331</v>
      </c>
      <c r="CN55" s="213">
        <f t="shared" si="93"/>
        <v>36163.925000000003</v>
      </c>
      <c r="CO55" s="213">
        <f t="shared" si="93"/>
        <v>11196.358333333332</v>
      </c>
      <c r="CP55" s="213">
        <f t="shared" si="93"/>
        <v>39628.39166666667</v>
      </c>
      <c r="CQ55" s="213">
        <f t="shared" si="93"/>
        <v>13165.133333333331</v>
      </c>
      <c r="CR55" s="213">
        <f t="shared" si="93"/>
        <v>58152.549999999996</v>
      </c>
      <c r="CS55" s="213">
        <f t="shared" si="93"/>
        <v>2532.0083333333337</v>
      </c>
      <c r="CT55" s="213">
        <f t="shared" si="93"/>
        <v>2635.8333333333335</v>
      </c>
      <c r="CV55" s="296">
        <v>502668754.06433386</v>
      </c>
      <c r="CW55" s="296">
        <v>1056539.5333333334</v>
      </c>
      <c r="CX55" s="268">
        <v>9.5</v>
      </c>
      <c r="CY55" s="268">
        <v>59.1</v>
      </c>
      <c r="DA55" s="297">
        <v>933.59010000000001</v>
      </c>
      <c r="DB55" s="297">
        <v>992.16270000000009</v>
      </c>
      <c r="DC55" s="297">
        <v>1010.0202</v>
      </c>
      <c r="DD55" s="297">
        <v>842.87400000000002</v>
      </c>
      <c r="DE55" s="297">
        <v>1412.1711</v>
      </c>
      <c r="DF55" s="297">
        <v>946.4475000000001</v>
      </c>
      <c r="DG55" s="297">
        <v>856.4457000000001</v>
      </c>
      <c r="DH55" s="297">
        <v>858.58860000000004</v>
      </c>
      <c r="DI55" s="297">
        <v>1189.3095000000001</v>
      </c>
      <c r="DJ55" s="297">
        <v>1997.1828</v>
      </c>
      <c r="DN55" s="298">
        <v>257.5018</v>
      </c>
      <c r="DO55" s="298">
        <f t="shared" si="50"/>
        <v>237.12413333333336</v>
      </c>
    </row>
    <row r="56" spans="1:119" x14ac:dyDescent="0.2">
      <c r="A56" s="287">
        <v>40634</v>
      </c>
      <c r="B56" s="288">
        <v>3135</v>
      </c>
      <c r="C56" s="288">
        <v>2400</v>
      </c>
      <c r="D56" s="288">
        <v>3785</v>
      </c>
      <c r="E56" s="288">
        <v>840</v>
      </c>
      <c r="F56" s="288">
        <v>3070</v>
      </c>
      <c r="G56" s="288">
        <v>3283</v>
      </c>
      <c r="H56" s="302">
        <f t="shared" si="2"/>
        <v>2955.8333333333335</v>
      </c>
      <c r="I56" s="302">
        <f t="shared" si="3"/>
        <v>2322.5</v>
      </c>
      <c r="J56" s="302">
        <f t="shared" si="4"/>
        <v>3658.6666666666665</v>
      </c>
      <c r="K56" s="302">
        <f t="shared" si="5"/>
        <v>858.33333333333337</v>
      </c>
      <c r="L56" s="302">
        <f t="shared" si="6"/>
        <v>3104</v>
      </c>
      <c r="M56" s="302">
        <f t="shared" si="7"/>
        <v>3171.6666666666665</v>
      </c>
      <c r="N56" s="303">
        <f t="shared" si="35"/>
        <v>2883.1666666666665</v>
      </c>
      <c r="O56" s="303">
        <f t="shared" si="36"/>
        <v>2302.3333333333335</v>
      </c>
      <c r="P56" s="303">
        <f t="shared" si="37"/>
        <v>3594.9166666666665</v>
      </c>
      <c r="Q56" s="303">
        <f t="shared" si="38"/>
        <v>788.33333333333337</v>
      </c>
      <c r="R56" s="303">
        <f t="shared" si="39"/>
        <v>3083.75</v>
      </c>
      <c r="S56" s="303">
        <f t="shared" si="40"/>
        <v>3043.1666666666665</v>
      </c>
      <c r="T56" s="270"/>
      <c r="U56" s="273">
        <v>12248.1</v>
      </c>
      <c r="V56" s="273">
        <v>9339</v>
      </c>
      <c r="W56" s="299">
        <v>1269</v>
      </c>
      <c r="X56" s="299">
        <v>7553.213984</v>
      </c>
      <c r="Y56" s="300">
        <f>AVERAGE(U45:U56)</f>
        <v>11426.133333333333</v>
      </c>
      <c r="Z56" s="300">
        <f t="shared" si="91"/>
        <v>8648.75</v>
      </c>
      <c r="AA56" s="300">
        <f t="shared" si="91"/>
        <v>1473.25</v>
      </c>
      <c r="AB56" s="300">
        <f t="shared" si="91"/>
        <v>7338.5515700000005</v>
      </c>
      <c r="AC56" s="300"/>
      <c r="AD56" s="301">
        <v>3.9939396531695985</v>
      </c>
      <c r="AE56" s="301">
        <v>3.3452871216714546</v>
      </c>
      <c r="AF56" s="301">
        <f t="shared" ref="AF56:AG56" si="110">AVERAGE(AD45:AD56)</f>
        <v>4.0409785185528362</v>
      </c>
      <c r="AG56" s="301">
        <f t="shared" si="110"/>
        <v>3.3429113666718102</v>
      </c>
      <c r="AH56" s="274"/>
      <c r="AI56" s="290">
        <v>165.3</v>
      </c>
      <c r="AJ56" s="290">
        <v>728.7</v>
      </c>
      <c r="AK56" s="290">
        <v>213</v>
      </c>
      <c r="AL56" s="291">
        <v>769.6</v>
      </c>
      <c r="AM56" s="291">
        <v>2754.8</v>
      </c>
      <c r="AN56" s="292">
        <v>107.35700000000003</v>
      </c>
      <c r="AO56" s="292">
        <v>53.481999999999992</v>
      </c>
      <c r="AP56" s="292">
        <f t="shared" si="8"/>
        <v>160.25</v>
      </c>
      <c r="AQ56" s="292">
        <f t="shared" si="9"/>
        <v>691.15</v>
      </c>
      <c r="AR56" s="292">
        <f t="shared" si="10"/>
        <v>204.75</v>
      </c>
      <c r="AS56" s="292">
        <f t="shared" si="11"/>
        <v>725.1</v>
      </c>
      <c r="AT56" s="292">
        <f t="shared" si="12"/>
        <v>2778.7999999999997</v>
      </c>
      <c r="AU56" s="292">
        <f t="shared" si="13"/>
        <v>88.111000000000004</v>
      </c>
      <c r="AV56" s="292">
        <f t="shared" si="14"/>
        <v>54.320666666666661</v>
      </c>
      <c r="AW56" s="301">
        <f t="shared" si="100"/>
        <v>156.33333333333334</v>
      </c>
      <c r="AX56" s="301">
        <f t="shared" si="101"/>
        <v>700.56666666666672</v>
      </c>
      <c r="AY56" s="301">
        <f t="shared" si="102"/>
        <v>201.68333333333331</v>
      </c>
      <c r="AZ56" s="301">
        <f t="shared" si="103"/>
        <v>738.95000000000016</v>
      </c>
      <c r="BA56" s="301">
        <f t="shared" si="47"/>
        <v>2731.0499999999997</v>
      </c>
      <c r="BB56" s="301">
        <f t="shared" si="48"/>
        <v>87.668416666666687</v>
      </c>
      <c r="BC56" s="301">
        <f t="shared" si="49"/>
        <v>52.981166666666667</v>
      </c>
      <c r="BD56" s="301"/>
      <c r="BE56" s="293">
        <v>23373.5</v>
      </c>
      <c r="BF56" s="293">
        <v>147545</v>
      </c>
      <c r="BH56" s="212">
        <v>3626.8</v>
      </c>
      <c r="BI56" s="211">
        <v>120.9</v>
      </c>
      <c r="BJ56" s="211">
        <v>841.3</v>
      </c>
      <c r="BK56" s="211">
        <v>6579.8</v>
      </c>
      <c r="BL56" s="211">
        <v>4675.7</v>
      </c>
      <c r="BM56" s="211">
        <v>5980.7</v>
      </c>
      <c r="BN56" s="211">
        <v>1199.8</v>
      </c>
      <c r="BO56" s="211">
        <v>456.3</v>
      </c>
      <c r="BP56" s="211"/>
      <c r="BQ56" s="211">
        <v>28571</v>
      </c>
      <c r="BR56" s="211">
        <v>96227.4</v>
      </c>
      <c r="BS56" s="211">
        <v>41850</v>
      </c>
      <c r="BT56" s="211">
        <v>36210.400000000001</v>
      </c>
      <c r="BU56" s="211">
        <v>13792</v>
      </c>
      <c r="BV56" s="211">
        <v>43206.2</v>
      </c>
      <c r="BW56" s="211">
        <v>10511</v>
      </c>
      <c r="BX56" s="211">
        <v>53593.599999999999</v>
      </c>
      <c r="BY56" s="211">
        <v>2331.4</v>
      </c>
      <c r="BZ56" s="211">
        <v>3627.2</v>
      </c>
      <c r="CA56" s="213"/>
      <c r="CB56" s="213">
        <f t="shared" si="95"/>
        <v>2852.1166666666663</v>
      </c>
      <c r="CC56" s="213">
        <f t="shared" si="95"/>
        <v>588.08333333333326</v>
      </c>
      <c r="CD56" s="213">
        <f t="shared" si="95"/>
        <v>718.93333333333339</v>
      </c>
      <c r="CE56" s="213">
        <f t="shared" si="95"/>
        <v>5606.9833333333336</v>
      </c>
      <c r="CF56" s="213">
        <f t="shared" si="95"/>
        <v>3441.6749999999993</v>
      </c>
      <c r="CG56" s="213">
        <f t="shared" si="95"/>
        <v>6536.6416666666664</v>
      </c>
      <c r="CH56" s="213">
        <f t="shared" si="95"/>
        <v>1543.7499999999998</v>
      </c>
      <c r="CI56" s="213">
        <f t="shared" si="95"/>
        <v>520.79166666666674</v>
      </c>
      <c r="CJ56" s="213"/>
      <c r="CK56" s="213">
        <f t="shared" si="93"/>
        <v>26381.250000000004</v>
      </c>
      <c r="CL56" s="213">
        <f t="shared" si="93"/>
        <v>92285.258333333346</v>
      </c>
      <c r="CM56" s="213">
        <f t="shared" si="93"/>
        <v>34923.525000000001</v>
      </c>
      <c r="CN56" s="213">
        <f t="shared" si="93"/>
        <v>36516.925000000003</v>
      </c>
      <c r="CO56" s="213">
        <f t="shared" si="93"/>
        <v>11576.283333333335</v>
      </c>
      <c r="CP56" s="213">
        <f t="shared" si="93"/>
        <v>40069.624999999993</v>
      </c>
      <c r="CQ56" s="213">
        <f t="shared" si="93"/>
        <v>12993.975</v>
      </c>
      <c r="CR56" s="213">
        <f t="shared" si="93"/>
        <v>58035.799999999996</v>
      </c>
      <c r="CS56" s="213">
        <f t="shared" si="93"/>
        <v>2508.8000000000002</v>
      </c>
      <c r="CT56" s="213">
        <f t="shared" si="93"/>
        <v>2779.4916666666668</v>
      </c>
      <c r="CV56" s="296">
        <v>502767504.23981106</v>
      </c>
      <c r="CW56" s="296">
        <v>1056105.0666666667</v>
      </c>
      <c r="CX56" s="268">
        <v>9.5</v>
      </c>
      <c r="CY56" s="268">
        <v>58.9</v>
      </c>
      <c r="DA56" s="297">
        <v>911.09774999999991</v>
      </c>
      <c r="DB56" s="297">
        <v>973.45425</v>
      </c>
      <c r="DC56" s="297">
        <v>1004.6324999999999</v>
      </c>
      <c r="DD56" s="297">
        <v>796.08465000000001</v>
      </c>
      <c r="DE56" s="297">
        <v>1315.7221499999998</v>
      </c>
      <c r="DF56" s="297">
        <v>1447.36365</v>
      </c>
      <c r="DG56" s="297">
        <v>864.67679999999996</v>
      </c>
      <c r="DH56" s="297">
        <v>867.44819999999993</v>
      </c>
      <c r="DI56" s="297">
        <v>892.3907999999999</v>
      </c>
      <c r="DJ56" s="297">
        <v>1979.47245</v>
      </c>
      <c r="DN56" s="298">
        <v>264.49490000000003</v>
      </c>
      <c r="DO56" s="298">
        <f t="shared" si="50"/>
        <v>239.88508333333334</v>
      </c>
    </row>
    <row r="57" spans="1:119" x14ac:dyDescent="0.2">
      <c r="A57" s="287">
        <v>40664</v>
      </c>
      <c r="B57" s="288">
        <v>3034</v>
      </c>
      <c r="C57" s="288">
        <v>2420</v>
      </c>
      <c r="D57" s="288">
        <v>3804</v>
      </c>
      <c r="E57" s="288">
        <v>870</v>
      </c>
      <c r="F57" s="288">
        <v>3146</v>
      </c>
      <c r="G57" s="288">
        <v>3332</v>
      </c>
      <c r="H57" s="302">
        <f t="shared" si="2"/>
        <v>3012.6666666666665</v>
      </c>
      <c r="I57" s="302">
        <f t="shared" si="3"/>
        <v>2366.1666666666665</v>
      </c>
      <c r="J57" s="302">
        <f t="shared" si="4"/>
        <v>3697.6666666666665</v>
      </c>
      <c r="K57" s="302">
        <f t="shared" si="5"/>
        <v>886.66666666666663</v>
      </c>
      <c r="L57" s="302">
        <f t="shared" si="6"/>
        <v>3109.5</v>
      </c>
      <c r="M57" s="302">
        <f t="shared" si="7"/>
        <v>3218.1666666666665</v>
      </c>
      <c r="N57" s="303">
        <f t="shared" si="35"/>
        <v>2897.6666666666665</v>
      </c>
      <c r="O57" s="303">
        <f t="shared" si="36"/>
        <v>2305.5</v>
      </c>
      <c r="P57" s="303">
        <f t="shared" si="37"/>
        <v>3640.5833333333335</v>
      </c>
      <c r="Q57" s="303">
        <f t="shared" si="38"/>
        <v>796.66666666666663</v>
      </c>
      <c r="R57" s="303">
        <f t="shared" si="39"/>
        <v>3113.4166666666665</v>
      </c>
      <c r="S57" s="303">
        <f t="shared" si="40"/>
        <v>3093.3333333333335</v>
      </c>
      <c r="T57" s="270"/>
      <c r="U57" s="273">
        <v>12757.2</v>
      </c>
      <c r="V57" s="273">
        <v>9702</v>
      </c>
      <c r="W57" s="299">
        <v>709</v>
      </c>
      <c r="X57" s="299">
        <v>7837.1625759999997</v>
      </c>
      <c r="Y57" s="300">
        <f t="shared" si="91"/>
        <v>11439.433333333334</v>
      </c>
      <c r="Z57" s="300">
        <f t="shared" si="91"/>
        <v>8657.5</v>
      </c>
      <c r="AA57" s="300">
        <f t="shared" si="91"/>
        <v>1491.25</v>
      </c>
      <c r="AB57" s="300">
        <f t="shared" si="91"/>
        <v>7347.4344133333334</v>
      </c>
      <c r="AC57" s="300"/>
      <c r="AD57" s="301">
        <v>3.9182252461837539</v>
      </c>
      <c r="AE57" s="301">
        <v>3.3430013377234382</v>
      </c>
      <c r="AF57" s="301">
        <f t="shared" ref="AF57:AG57" si="111">AVERAGE(AD46:AD57)</f>
        <v>4.0396563308229139</v>
      </c>
      <c r="AG57" s="301">
        <f t="shared" si="111"/>
        <v>3.3434033652135109</v>
      </c>
      <c r="AH57" s="274"/>
      <c r="AI57" s="290">
        <v>174</v>
      </c>
      <c r="AJ57" s="290">
        <v>748.1</v>
      </c>
      <c r="AK57" s="290">
        <v>215.3</v>
      </c>
      <c r="AL57" s="291">
        <v>802.4</v>
      </c>
      <c r="AM57" s="291">
        <v>2843.4</v>
      </c>
      <c r="AN57" s="292">
        <v>116.07900000000001</v>
      </c>
      <c r="AO57" s="292">
        <v>49.597000000000001</v>
      </c>
      <c r="AP57" s="292">
        <f t="shared" si="8"/>
        <v>165.45000000000002</v>
      </c>
      <c r="AQ57" s="292">
        <f t="shared" si="9"/>
        <v>701.91666666666663</v>
      </c>
      <c r="AR57" s="292">
        <f t="shared" si="10"/>
        <v>206.13333333333333</v>
      </c>
      <c r="AS57" s="292">
        <f t="shared" si="11"/>
        <v>739.98333333333323</v>
      </c>
      <c r="AT57" s="292">
        <f t="shared" si="12"/>
        <v>2795.0833333333335</v>
      </c>
      <c r="AU57" s="292">
        <f t="shared" si="13"/>
        <v>97.890666666666675</v>
      </c>
      <c r="AV57" s="292">
        <f t="shared" si="14"/>
        <v>54.519499999999994</v>
      </c>
      <c r="AW57" s="301">
        <f t="shared" si="100"/>
        <v>156.80833333333334</v>
      </c>
      <c r="AX57" s="301">
        <f t="shared" si="101"/>
        <v>701.45833333333337</v>
      </c>
      <c r="AY57" s="301">
        <f t="shared" si="102"/>
        <v>202.67500000000004</v>
      </c>
      <c r="AZ57" s="301">
        <f t="shared" si="103"/>
        <v>741.85833333333346</v>
      </c>
      <c r="BA57" s="301">
        <f t="shared" si="47"/>
        <v>2735.9916666666663</v>
      </c>
      <c r="BB57" s="301">
        <f t="shared" si="48"/>
        <v>87.498166666666677</v>
      </c>
      <c r="BC57" s="301">
        <f t="shared" si="49"/>
        <v>52.369916666666661</v>
      </c>
      <c r="BD57" s="301"/>
      <c r="BE57" s="293">
        <v>40524</v>
      </c>
      <c r="BF57" s="293">
        <v>148198</v>
      </c>
      <c r="BH57" s="213">
        <v>4299.8999999999996</v>
      </c>
      <c r="BI57" s="211">
        <v>432.9</v>
      </c>
      <c r="BJ57" s="211">
        <v>729.4</v>
      </c>
      <c r="BK57" s="211">
        <v>7713.1</v>
      </c>
      <c r="BL57" s="211">
        <v>3112.8</v>
      </c>
      <c r="BM57" s="211">
        <v>5006</v>
      </c>
      <c r="BN57" s="211">
        <v>2872.1</v>
      </c>
      <c r="BO57" s="211">
        <v>529.5</v>
      </c>
      <c r="BP57" s="211"/>
      <c r="BQ57" s="211">
        <v>29851.8</v>
      </c>
      <c r="BR57" s="211">
        <v>102910.8</v>
      </c>
      <c r="BS57" s="211">
        <v>43549.3</v>
      </c>
      <c r="BT57" s="211">
        <v>36725.800000000003</v>
      </c>
      <c r="BU57" s="211">
        <v>14552.5</v>
      </c>
      <c r="BV57" s="211">
        <v>41780.400000000001</v>
      </c>
      <c r="BW57" s="211">
        <v>9651.4</v>
      </c>
      <c r="BX57" s="211">
        <v>50999.199999999997</v>
      </c>
      <c r="BY57" s="211">
        <v>2883.6</v>
      </c>
      <c r="BZ57" s="211">
        <v>3261</v>
      </c>
      <c r="CA57" s="213"/>
      <c r="CB57" s="213">
        <f t="shared" si="95"/>
        <v>2960.4416666666662</v>
      </c>
      <c r="CC57" s="213">
        <f t="shared" si="95"/>
        <v>491.63333333333321</v>
      </c>
      <c r="CD57" s="213">
        <f t="shared" si="95"/>
        <v>696.00833333333333</v>
      </c>
      <c r="CE57" s="213">
        <f t="shared" si="95"/>
        <v>5597.9666666666672</v>
      </c>
      <c r="CF57" s="213">
        <f t="shared" si="95"/>
        <v>3351.2750000000001</v>
      </c>
      <c r="CG57" s="213">
        <f t="shared" si="95"/>
        <v>6306.7833333333328</v>
      </c>
      <c r="CH57" s="213">
        <f t="shared" si="95"/>
        <v>1672.9416666666666</v>
      </c>
      <c r="CI57" s="213">
        <f t="shared" si="95"/>
        <v>518.97500000000002</v>
      </c>
      <c r="CJ57" s="213"/>
      <c r="CK57" s="213">
        <f t="shared" si="93"/>
        <v>27084.758333333335</v>
      </c>
      <c r="CL57" s="213">
        <f t="shared" si="93"/>
        <v>93674.291666666672</v>
      </c>
      <c r="CM57" s="213">
        <f t="shared" si="93"/>
        <v>36401.64166666667</v>
      </c>
      <c r="CN57" s="213">
        <f t="shared" si="93"/>
        <v>36121.85</v>
      </c>
      <c r="CO57" s="213">
        <f t="shared" si="93"/>
        <v>11967.925000000003</v>
      </c>
      <c r="CP57" s="213">
        <f t="shared" si="93"/>
        <v>40724.424999999996</v>
      </c>
      <c r="CQ57" s="213">
        <f t="shared" si="93"/>
        <v>12696.516666666668</v>
      </c>
      <c r="CR57" s="213">
        <f t="shared" si="93"/>
        <v>57575.508333333331</v>
      </c>
      <c r="CS57" s="213">
        <f t="shared" si="93"/>
        <v>2559.6416666666669</v>
      </c>
      <c r="CT57" s="213">
        <f t="shared" si="93"/>
        <v>2870.9666666666672</v>
      </c>
      <c r="CV57" s="296">
        <v>502866273.81493676</v>
      </c>
      <c r="CW57" s="296">
        <v>1056105.0666666667</v>
      </c>
      <c r="CX57" s="268">
        <v>9.5</v>
      </c>
      <c r="CY57" s="268">
        <v>53.7</v>
      </c>
      <c r="DA57" s="297">
        <v>902.62969999999996</v>
      </c>
      <c r="DB57" s="297">
        <v>984.24305000000004</v>
      </c>
      <c r="DC57" s="297">
        <v>984.94060000000002</v>
      </c>
      <c r="DD57" s="297">
        <v>808.46045000000004</v>
      </c>
      <c r="DE57" s="297">
        <v>1365.8028999999999</v>
      </c>
      <c r="DF57" s="297">
        <v>1462.76235</v>
      </c>
      <c r="DG57" s="297">
        <v>886.58605</v>
      </c>
      <c r="DH57" s="297">
        <v>895.65420000000006</v>
      </c>
      <c r="DI57" s="297">
        <v>962.61900000000003</v>
      </c>
      <c r="DJ57" s="297">
        <v>1981.73955</v>
      </c>
      <c r="DN57" s="298">
        <v>271.72210000000001</v>
      </c>
      <c r="DO57" s="298">
        <f t="shared" si="50"/>
        <v>243.06693333333337</v>
      </c>
    </row>
    <row r="58" spans="1:119" x14ac:dyDescent="0.2">
      <c r="A58" s="287">
        <v>40695</v>
      </c>
      <c r="B58" s="288">
        <v>2998</v>
      </c>
      <c r="C58" s="288">
        <v>2400</v>
      </c>
      <c r="D58" s="288">
        <v>3913</v>
      </c>
      <c r="E58" s="288">
        <v>880</v>
      </c>
      <c r="F58" s="288">
        <v>3155</v>
      </c>
      <c r="G58" s="288">
        <v>3303</v>
      </c>
      <c r="H58" s="302">
        <f t="shared" si="2"/>
        <v>3060.6666666666665</v>
      </c>
      <c r="I58" s="302">
        <f t="shared" si="3"/>
        <v>2404.8333333333335</v>
      </c>
      <c r="J58" s="302">
        <f t="shared" si="4"/>
        <v>3760.1666666666665</v>
      </c>
      <c r="K58" s="302">
        <f t="shared" si="5"/>
        <v>906.66666666666663</v>
      </c>
      <c r="L58" s="302">
        <f t="shared" si="6"/>
        <v>3121.1666666666665</v>
      </c>
      <c r="M58" s="302">
        <f t="shared" si="7"/>
        <v>3245.6666666666665</v>
      </c>
      <c r="N58" s="303">
        <f t="shared" si="35"/>
        <v>2904.75</v>
      </c>
      <c r="O58" s="303">
        <f t="shared" si="36"/>
        <v>2310.6666666666665</v>
      </c>
      <c r="P58" s="303">
        <f t="shared" si="37"/>
        <v>3676.8333333333335</v>
      </c>
      <c r="Q58" s="303">
        <f t="shared" si="38"/>
        <v>810.83333333333337</v>
      </c>
      <c r="R58" s="303">
        <f t="shared" si="39"/>
        <v>3123.5833333333335</v>
      </c>
      <c r="S58" s="303">
        <f t="shared" si="40"/>
        <v>3131.25</v>
      </c>
      <c r="T58" s="270"/>
      <c r="U58" s="273">
        <v>12061.2</v>
      </c>
      <c r="V58" s="273">
        <v>9133</v>
      </c>
      <c r="W58" s="299">
        <v>127</v>
      </c>
      <c r="X58" s="299">
        <v>7492.432656</v>
      </c>
      <c r="Y58" s="300">
        <f t="shared" si="91"/>
        <v>11451.400000000001</v>
      </c>
      <c r="Z58" s="300">
        <f t="shared" si="91"/>
        <v>8665.75</v>
      </c>
      <c r="AA58" s="300">
        <f t="shared" si="91"/>
        <v>1493.8333333333333</v>
      </c>
      <c r="AB58" s="300">
        <f t="shared" si="91"/>
        <v>7353.5201059999999</v>
      </c>
      <c r="AC58" s="300"/>
      <c r="AD58" s="301">
        <v>3.9002320406597955</v>
      </c>
      <c r="AE58" s="301">
        <v>3.3424077625720998</v>
      </c>
      <c r="AF58" s="301">
        <f t="shared" ref="AF58:AG58" si="112">AVERAGE(AD47:AD58)</f>
        <v>4.0412790206715989</v>
      </c>
      <c r="AG58" s="301">
        <f t="shared" si="112"/>
        <v>3.3438059095042409</v>
      </c>
      <c r="AH58" s="274"/>
      <c r="AI58" s="290">
        <v>161.6</v>
      </c>
      <c r="AJ58" s="290">
        <v>715.4</v>
      </c>
      <c r="AK58" s="290">
        <v>206.8</v>
      </c>
      <c r="AL58" s="291">
        <v>773.1</v>
      </c>
      <c r="AM58" s="291">
        <v>2672.5</v>
      </c>
      <c r="AN58" s="292">
        <v>109.82299999999999</v>
      </c>
      <c r="AO58" s="292">
        <v>46.602000000000004</v>
      </c>
      <c r="AP58" s="292">
        <f t="shared" si="8"/>
        <v>165.81666666666666</v>
      </c>
      <c r="AQ58" s="292">
        <f t="shared" si="9"/>
        <v>709.65</v>
      </c>
      <c r="AR58" s="292">
        <f t="shared" si="10"/>
        <v>203.38333333333333</v>
      </c>
      <c r="AS58" s="292">
        <f t="shared" si="11"/>
        <v>763.56666666666672</v>
      </c>
      <c r="AT58" s="292">
        <f t="shared" si="12"/>
        <v>2768.15</v>
      </c>
      <c r="AU58" s="292">
        <f t="shared" si="13"/>
        <v>102.29983333333332</v>
      </c>
      <c r="AV58" s="292">
        <f t="shared" si="14"/>
        <v>53.497666666666667</v>
      </c>
      <c r="AW58" s="301">
        <f t="shared" si="100"/>
        <v>156.94166666666666</v>
      </c>
      <c r="AX58" s="301">
        <f t="shared" si="101"/>
        <v>700.75000000000011</v>
      </c>
      <c r="AY58" s="301">
        <f t="shared" si="102"/>
        <v>202.79166666666666</v>
      </c>
      <c r="AZ58" s="301">
        <f t="shared" si="103"/>
        <v>742.35833333333323</v>
      </c>
      <c r="BA58" s="301">
        <f t="shared" si="47"/>
        <v>2740.1833333333329</v>
      </c>
      <c r="BB58" s="301">
        <f t="shared" si="48"/>
        <v>88.272000000000006</v>
      </c>
      <c r="BC58" s="301">
        <f t="shared" si="49"/>
        <v>51.63441666666666</v>
      </c>
      <c r="BD58" s="301"/>
      <c r="BE58" s="293">
        <v>67930</v>
      </c>
      <c r="BF58" s="293">
        <v>143948</v>
      </c>
      <c r="BH58" s="213">
        <v>3853.3</v>
      </c>
      <c r="BI58" s="211">
        <v>284.89999999999998</v>
      </c>
      <c r="BJ58" s="211">
        <v>521.1</v>
      </c>
      <c r="BK58" s="211">
        <v>5671.4</v>
      </c>
      <c r="BL58" s="211">
        <v>7061.6</v>
      </c>
      <c r="BM58" s="211">
        <v>5856.4</v>
      </c>
      <c r="BN58" s="211">
        <v>1868.4</v>
      </c>
      <c r="BO58" s="211">
        <v>556</v>
      </c>
      <c r="BP58" s="211"/>
      <c r="BQ58" s="211">
        <v>26786.1</v>
      </c>
      <c r="BR58" s="211">
        <v>92192.9</v>
      </c>
      <c r="BS58" s="211">
        <v>39196</v>
      </c>
      <c r="BT58" s="211">
        <v>32678.9</v>
      </c>
      <c r="BU58" s="211">
        <v>13760.3</v>
      </c>
      <c r="BV58" s="211">
        <v>42798</v>
      </c>
      <c r="BW58" s="211">
        <v>10039.5</v>
      </c>
      <c r="BX58" s="211">
        <v>50356.6</v>
      </c>
      <c r="BY58" s="211">
        <v>4012.8</v>
      </c>
      <c r="BZ58" s="211">
        <v>3232.7</v>
      </c>
      <c r="CA58" s="213"/>
      <c r="CB58" s="213">
        <f t="shared" si="95"/>
        <v>2974.5</v>
      </c>
      <c r="CC58" s="213">
        <f t="shared" si="95"/>
        <v>395.77499999999992</v>
      </c>
      <c r="CD58" s="213">
        <f t="shared" si="95"/>
        <v>685.11666666666667</v>
      </c>
      <c r="CE58" s="213">
        <f t="shared" si="95"/>
        <v>5448.9749999999995</v>
      </c>
      <c r="CF58" s="213">
        <f t="shared" si="95"/>
        <v>3534.4416666666671</v>
      </c>
      <c r="CG58" s="213">
        <f t="shared" si="95"/>
        <v>6356.3916666666655</v>
      </c>
      <c r="CH58" s="213">
        <f t="shared" si="95"/>
        <v>1636.9250000000002</v>
      </c>
      <c r="CI58" s="213">
        <f t="shared" si="95"/>
        <v>515.45833333333337</v>
      </c>
      <c r="CJ58" s="213"/>
      <c r="CK58" s="213">
        <f t="shared" si="93"/>
        <v>27101.941666666666</v>
      </c>
      <c r="CL58" s="213">
        <f t="shared" si="93"/>
        <v>92580.3</v>
      </c>
      <c r="CM58" s="213">
        <f t="shared" si="93"/>
        <v>36561.441666666666</v>
      </c>
      <c r="CN58" s="213">
        <f t="shared" si="93"/>
        <v>34934.675000000003</v>
      </c>
      <c r="CO58" s="213">
        <f t="shared" si="93"/>
        <v>12225.283333333335</v>
      </c>
      <c r="CP58" s="213">
        <f t="shared" si="93"/>
        <v>40682.633333333339</v>
      </c>
      <c r="CQ58" s="213">
        <f t="shared" si="93"/>
        <v>12461.033333333335</v>
      </c>
      <c r="CR58" s="213">
        <f t="shared" si="93"/>
        <v>56682.499999999993</v>
      </c>
      <c r="CS58" s="213">
        <f t="shared" si="93"/>
        <v>2667.3583333333331</v>
      </c>
      <c r="CT58" s="213">
        <f t="shared" si="93"/>
        <v>2927.8083333333338</v>
      </c>
      <c r="CV58" s="296">
        <v>502965062.79352212</v>
      </c>
      <c r="CW58" s="296">
        <v>1056105.0666666667</v>
      </c>
      <c r="CX58" s="268">
        <v>9.6</v>
      </c>
      <c r="CY58" s="268">
        <v>56.6</v>
      </c>
      <c r="DA58" s="297">
        <v>920.69635999999991</v>
      </c>
      <c r="DB58" s="297">
        <v>1015.9647899999999</v>
      </c>
      <c r="DC58" s="297">
        <v>980.49989999999991</v>
      </c>
      <c r="DD58" s="297">
        <v>787.87686999999994</v>
      </c>
      <c r="DE58" s="297">
        <v>1227.3633499999999</v>
      </c>
      <c r="DF58" s="297">
        <v>1253.7881699999998</v>
      </c>
      <c r="DG58" s="297">
        <v>945.73039999999992</v>
      </c>
      <c r="DH58" s="297">
        <v>944.33961999999997</v>
      </c>
      <c r="DI58" s="297">
        <v>1022.2232999999999</v>
      </c>
      <c r="DJ58" s="297">
        <v>1949.1781699999999</v>
      </c>
      <c r="DN58" s="298">
        <v>267.50190000000003</v>
      </c>
      <c r="DO58" s="298">
        <f t="shared" si="50"/>
        <v>245.81624166666668</v>
      </c>
    </row>
    <row r="59" spans="1:119" x14ac:dyDescent="0.2">
      <c r="A59" s="287">
        <v>40725</v>
      </c>
      <c r="B59" s="288">
        <v>2960</v>
      </c>
      <c r="C59" s="288">
        <v>2394</v>
      </c>
      <c r="D59" s="288">
        <v>3950</v>
      </c>
      <c r="E59" s="288">
        <v>840</v>
      </c>
      <c r="F59" s="288">
        <v>3124</v>
      </c>
      <c r="G59" s="288">
        <v>3266</v>
      </c>
      <c r="H59" s="302">
        <f t="shared" si="2"/>
        <v>3076.6666666666665</v>
      </c>
      <c r="I59" s="302">
        <f t="shared" si="3"/>
        <v>2428.1666666666665</v>
      </c>
      <c r="J59" s="302">
        <f t="shared" si="4"/>
        <v>3832.1666666666665</v>
      </c>
      <c r="K59" s="302">
        <f t="shared" si="5"/>
        <v>906.66666666666663</v>
      </c>
      <c r="L59" s="302">
        <f t="shared" si="6"/>
        <v>3125.8333333333335</v>
      </c>
      <c r="M59" s="302">
        <f t="shared" si="7"/>
        <v>3260.3333333333335</v>
      </c>
      <c r="N59" s="303">
        <f t="shared" si="35"/>
        <v>2912.25</v>
      </c>
      <c r="O59" s="303">
        <f t="shared" si="36"/>
        <v>2322.25</v>
      </c>
      <c r="P59" s="303">
        <f t="shared" si="37"/>
        <v>3703.25</v>
      </c>
      <c r="Q59" s="303">
        <f t="shared" si="38"/>
        <v>827.5</v>
      </c>
      <c r="R59" s="303">
        <f t="shared" si="39"/>
        <v>3124.0833333333335</v>
      </c>
      <c r="S59" s="303">
        <f t="shared" si="40"/>
        <v>3160.25</v>
      </c>
      <c r="T59" s="270"/>
      <c r="U59" s="273">
        <v>12093</v>
      </c>
      <c r="V59" s="273">
        <v>9131</v>
      </c>
      <c r="W59" s="299">
        <v>162</v>
      </c>
      <c r="X59" s="299">
        <v>7474.7425679999997</v>
      </c>
      <c r="Y59" s="300">
        <f t="shared" si="91"/>
        <v>11488.325000000003</v>
      </c>
      <c r="Z59" s="300">
        <f t="shared" si="91"/>
        <v>8694.75</v>
      </c>
      <c r="AA59" s="300">
        <f t="shared" si="91"/>
        <v>1494.9166666666667</v>
      </c>
      <c r="AB59" s="300">
        <f t="shared" si="91"/>
        <v>7355.0698786666662</v>
      </c>
      <c r="AC59" s="300"/>
      <c r="AD59" s="301">
        <v>3.8954469703983636</v>
      </c>
      <c r="AE59" s="301">
        <v>3.3456950116623272</v>
      </c>
      <c r="AF59" s="301">
        <f t="shared" ref="AF59:AG59" si="113">AVERAGE(AD48:AD59)</f>
        <v>4.0449173275126427</v>
      </c>
      <c r="AG59" s="301">
        <f t="shared" si="113"/>
        <v>3.3445402709301475</v>
      </c>
      <c r="AH59" s="274"/>
      <c r="AI59" s="290">
        <v>159.30000000000001</v>
      </c>
      <c r="AJ59" s="290">
        <v>701</v>
      </c>
      <c r="AK59" s="290">
        <v>196.3</v>
      </c>
      <c r="AL59" s="291">
        <v>728.1</v>
      </c>
      <c r="AM59" s="291">
        <v>2678.9</v>
      </c>
      <c r="AN59" s="292">
        <v>108.16900000000001</v>
      </c>
      <c r="AO59" s="292">
        <v>49.442000000000007</v>
      </c>
      <c r="AP59" s="292">
        <f t="shared" si="8"/>
        <v>164.43333333333337</v>
      </c>
      <c r="AQ59" s="292">
        <f t="shared" si="9"/>
        <v>713.65</v>
      </c>
      <c r="AR59" s="292">
        <f t="shared" si="10"/>
        <v>205.51666666666665</v>
      </c>
      <c r="AS59" s="292">
        <f t="shared" si="11"/>
        <v>764.61666666666667</v>
      </c>
      <c r="AT59" s="292">
        <f t="shared" si="12"/>
        <v>2748.1833333333329</v>
      </c>
      <c r="AU59" s="292">
        <f t="shared" si="13"/>
        <v>104.63116666666667</v>
      </c>
      <c r="AV59" s="292">
        <f t="shared" si="14"/>
        <v>52.151499999999999</v>
      </c>
      <c r="AW59" s="301">
        <f t="shared" si="100"/>
        <v>157.90833333333333</v>
      </c>
      <c r="AX59" s="301">
        <f t="shared" si="101"/>
        <v>700.06666666666661</v>
      </c>
      <c r="AY59" s="301">
        <f t="shared" si="102"/>
        <v>202.95833333333334</v>
      </c>
      <c r="AZ59" s="301">
        <f t="shared" si="103"/>
        <v>738.05833333333339</v>
      </c>
      <c r="BA59" s="301">
        <f t="shared" si="47"/>
        <v>2743.8166666666671</v>
      </c>
      <c r="BB59" s="301">
        <f t="shared" si="48"/>
        <v>90.346166666666662</v>
      </c>
      <c r="BC59" s="301">
        <f t="shared" si="49"/>
        <v>51.546249999999993</v>
      </c>
      <c r="BD59" s="301"/>
      <c r="BE59" s="293">
        <v>81443</v>
      </c>
      <c r="BF59" s="293">
        <v>131700</v>
      </c>
      <c r="BH59" s="213">
        <v>3285.2</v>
      </c>
      <c r="BI59" s="211">
        <v>162.5</v>
      </c>
      <c r="BJ59" s="211">
        <v>566.9</v>
      </c>
      <c r="BK59" s="211">
        <v>5422.5</v>
      </c>
      <c r="BL59" s="211">
        <v>1590.2</v>
      </c>
      <c r="BM59" s="211">
        <v>6666.5</v>
      </c>
      <c r="BN59" s="211">
        <v>2636.6</v>
      </c>
      <c r="BO59" s="211">
        <v>413.5</v>
      </c>
      <c r="BP59" s="211"/>
      <c r="BQ59" s="211">
        <v>27592.3</v>
      </c>
      <c r="BR59" s="211">
        <v>88141.2</v>
      </c>
      <c r="BS59" s="211">
        <v>38765.1</v>
      </c>
      <c r="BT59" s="211">
        <v>30684.799999999999</v>
      </c>
      <c r="BU59" s="211">
        <v>14528.6</v>
      </c>
      <c r="BV59" s="211">
        <v>39639</v>
      </c>
      <c r="BW59" s="211">
        <v>7596.2</v>
      </c>
      <c r="BX59" s="211">
        <v>48064</v>
      </c>
      <c r="BY59" s="211">
        <v>3663.7</v>
      </c>
      <c r="BZ59" s="211">
        <v>2955.8</v>
      </c>
      <c r="CA59" s="213"/>
      <c r="CB59" s="213">
        <f t="shared" si="95"/>
        <v>3011.0250000000001</v>
      </c>
      <c r="CC59" s="213">
        <f t="shared" si="95"/>
        <v>311.30833333333334</v>
      </c>
      <c r="CD59" s="213">
        <f t="shared" si="95"/>
        <v>670.75833333333333</v>
      </c>
      <c r="CE59" s="213">
        <f t="shared" si="95"/>
        <v>5368.1333333333332</v>
      </c>
      <c r="CF59" s="213">
        <f t="shared" si="95"/>
        <v>3432.75</v>
      </c>
      <c r="CG59" s="213">
        <f t="shared" si="95"/>
        <v>6299.7</v>
      </c>
      <c r="CH59" s="213">
        <f t="shared" si="95"/>
        <v>1676.2749999999999</v>
      </c>
      <c r="CI59" s="213">
        <f t="shared" si="95"/>
        <v>514.42500000000007</v>
      </c>
      <c r="CJ59" s="213"/>
      <c r="CK59" s="213">
        <f t="shared" si="93"/>
        <v>27410.641666666663</v>
      </c>
      <c r="CL59" s="213">
        <f t="shared" si="93"/>
        <v>92312.425000000003</v>
      </c>
      <c r="CM59" s="213">
        <f t="shared" si="93"/>
        <v>37243.599999999999</v>
      </c>
      <c r="CN59" s="213">
        <f t="shared" si="93"/>
        <v>34064.050000000003</v>
      </c>
      <c r="CO59" s="213">
        <f t="shared" si="93"/>
        <v>12575.608333333335</v>
      </c>
      <c r="CP59" s="213">
        <f t="shared" si="93"/>
        <v>40496.775000000001</v>
      </c>
      <c r="CQ59" s="213">
        <f t="shared" si="93"/>
        <v>12236.483333333335</v>
      </c>
      <c r="CR59" s="213">
        <f t="shared" si="93"/>
        <v>55934.508333333331</v>
      </c>
      <c r="CS59" s="213">
        <f t="shared" si="93"/>
        <v>2752.4666666666667</v>
      </c>
      <c r="CT59" s="213">
        <f t="shared" si="93"/>
        <v>2967.9583333333339</v>
      </c>
      <c r="CV59" s="296">
        <v>503063871.17937893</v>
      </c>
      <c r="CW59" s="296">
        <v>1061001.1333333333</v>
      </c>
      <c r="CX59" s="268">
        <v>9.6999999999999993</v>
      </c>
      <c r="CY59" s="268">
        <v>52.9</v>
      </c>
      <c r="DA59" s="297">
        <v>934.68332999999996</v>
      </c>
      <c r="DB59" s="297">
        <v>1001.79597</v>
      </c>
      <c r="DC59" s="297">
        <v>972.43418999999994</v>
      </c>
      <c r="DD59" s="297">
        <v>761.30900999999994</v>
      </c>
      <c r="DE59" s="297">
        <v>958.45239000000004</v>
      </c>
      <c r="DF59" s="297">
        <v>1161.8875800000001</v>
      </c>
      <c r="DG59" s="297">
        <v>973.83236999999997</v>
      </c>
      <c r="DH59" s="297">
        <v>952.85966999999994</v>
      </c>
      <c r="DI59" s="297">
        <v>1066.1122499999999</v>
      </c>
      <c r="DJ59" s="297">
        <v>1914.10842</v>
      </c>
      <c r="DN59" s="298">
        <v>274.13010000000003</v>
      </c>
      <c r="DO59" s="298">
        <f t="shared" si="50"/>
        <v>249.28197499999999</v>
      </c>
    </row>
    <row r="60" spans="1:119" x14ac:dyDescent="0.2">
      <c r="A60" s="287">
        <v>40756</v>
      </c>
      <c r="B60" s="288">
        <v>2918</v>
      </c>
      <c r="C60" s="288">
        <v>2323</v>
      </c>
      <c r="D60" s="288">
        <v>3903</v>
      </c>
      <c r="E60" s="288">
        <v>820</v>
      </c>
      <c r="F60" s="288">
        <v>3220</v>
      </c>
      <c r="G60" s="288">
        <v>3228</v>
      </c>
      <c r="H60" s="302">
        <f t="shared" si="2"/>
        <v>3044.1666666666665</v>
      </c>
      <c r="I60" s="302">
        <f t="shared" si="3"/>
        <v>2407.8333333333335</v>
      </c>
      <c r="J60" s="302">
        <f t="shared" si="4"/>
        <v>3864.6666666666665</v>
      </c>
      <c r="K60" s="302">
        <f t="shared" si="5"/>
        <v>868.33333333333337</v>
      </c>
      <c r="L60" s="302">
        <f t="shared" si="6"/>
        <v>3145</v>
      </c>
      <c r="M60" s="302">
        <f t="shared" si="7"/>
        <v>3271.1666666666665</v>
      </c>
      <c r="N60" s="303">
        <f t="shared" si="35"/>
        <v>2927.4166666666665</v>
      </c>
      <c r="O60" s="303">
        <f t="shared" si="36"/>
        <v>2330</v>
      </c>
      <c r="P60" s="303">
        <f t="shared" si="37"/>
        <v>3725.5</v>
      </c>
      <c r="Q60" s="303">
        <f t="shared" si="38"/>
        <v>838.33333333333337</v>
      </c>
      <c r="R60" s="303">
        <f t="shared" si="39"/>
        <v>3127.4166666666665</v>
      </c>
      <c r="S60" s="303">
        <f t="shared" si="40"/>
        <v>3182.4166666666665</v>
      </c>
      <c r="T60" s="270"/>
      <c r="U60" s="273">
        <v>11699.6</v>
      </c>
      <c r="V60" s="273">
        <v>8775</v>
      </c>
      <c r="W60" s="299">
        <v>1067</v>
      </c>
      <c r="X60" s="299">
        <v>7448.8878240000004</v>
      </c>
      <c r="Y60" s="300">
        <f t="shared" ref="Y60:Y86" si="114">AVERAGE(U49:U60)</f>
        <v>11514.083333333334</v>
      </c>
      <c r="Z60" s="300">
        <f t="shared" ref="Z60:Z86" si="115">AVERAGE(V49:V60)</f>
        <v>8710.9166666666661</v>
      </c>
      <c r="AA60" s="300">
        <f t="shared" ref="AA60:AA86" si="116">AVERAGE(W49:W60)</f>
        <v>1500.25</v>
      </c>
      <c r="AB60" s="300">
        <f t="shared" ref="AB60:AB86" si="117">AVERAGE(X49:X60)</f>
        <v>7367.3924613333338</v>
      </c>
      <c r="AC60" s="300"/>
      <c r="AD60" s="301">
        <v>3.9248956595122722</v>
      </c>
      <c r="AE60" s="301">
        <v>3.3458206586342651</v>
      </c>
      <c r="AF60" s="301">
        <f t="shared" ref="AF60:AG60" si="118">AVERAGE(AD49:AD60)</f>
        <v>4.0470295949783273</v>
      </c>
      <c r="AG60" s="301">
        <f t="shared" si="118"/>
        <v>3.3451729735356612</v>
      </c>
      <c r="AH60" s="274"/>
      <c r="AI60" s="290">
        <v>155.30000000000001</v>
      </c>
      <c r="AJ60" s="290">
        <v>721.7</v>
      </c>
      <c r="AK60" s="290">
        <v>207.2</v>
      </c>
      <c r="AL60" s="291">
        <v>761.7</v>
      </c>
      <c r="AM60" s="291">
        <v>2734.3</v>
      </c>
      <c r="AN60" s="292">
        <v>95.877000000000024</v>
      </c>
      <c r="AO60" s="292">
        <v>47.219000000000008</v>
      </c>
      <c r="AP60" s="292">
        <f t="shared" si="8"/>
        <v>165.15</v>
      </c>
      <c r="AQ60" s="292">
        <f t="shared" si="9"/>
        <v>725.08333333333337</v>
      </c>
      <c r="AR60" s="292">
        <f t="shared" si="10"/>
        <v>209.11666666666667</v>
      </c>
      <c r="AS60" s="292">
        <f t="shared" si="11"/>
        <v>773.85</v>
      </c>
      <c r="AT60" s="292">
        <f t="shared" si="12"/>
        <v>2766.7666666666664</v>
      </c>
      <c r="AU60" s="292">
        <f t="shared" si="13"/>
        <v>106.40700000000002</v>
      </c>
      <c r="AV60" s="292">
        <f t="shared" si="14"/>
        <v>51.117333333333335</v>
      </c>
      <c r="AW60" s="301">
        <f t="shared" si="100"/>
        <v>158.64166666666665</v>
      </c>
      <c r="AX60" s="301">
        <f t="shared" si="101"/>
        <v>701.36666666666667</v>
      </c>
      <c r="AY60" s="301">
        <f t="shared" si="102"/>
        <v>204.24166666666665</v>
      </c>
      <c r="AZ60" s="301">
        <f t="shared" si="103"/>
        <v>739.55833333333339</v>
      </c>
      <c r="BA60" s="301">
        <f t="shared" si="47"/>
        <v>2750.1416666666669</v>
      </c>
      <c r="BB60" s="301">
        <f t="shared" si="48"/>
        <v>91.517749999999992</v>
      </c>
      <c r="BC60" s="301">
        <f t="shared" si="49"/>
        <v>51.477083333333333</v>
      </c>
      <c r="BD60" s="301"/>
      <c r="BE60" s="293">
        <v>100020</v>
      </c>
      <c r="BF60" s="293">
        <v>117247</v>
      </c>
      <c r="BH60" s="213">
        <v>3232</v>
      </c>
      <c r="BI60" s="211">
        <v>483.2</v>
      </c>
      <c r="BJ60" s="211">
        <v>549.29999999999995</v>
      </c>
      <c r="BK60" s="211">
        <v>5007.6000000000004</v>
      </c>
      <c r="BL60" s="211">
        <v>3764.1</v>
      </c>
      <c r="BM60" s="211">
        <v>7408.8</v>
      </c>
      <c r="BN60" s="211">
        <v>1765.3</v>
      </c>
      <c r="BO60" s="211">
        <v>588.9</v>
      </c>
      <c r="BP60" s="211"/>
      <c r="BQ60" s="211">
        <v>31942.1</v>
      </c>
      <c r="BR60" s="211">
        <v>91749</v>
      </c>
      <c r="BS60" s="211">
        <v>39867.9</v>
      </c>
      <c r="BT60" s="211">
        <v>29597.4</v>
      </c>
      <c r="BU60" s="211">
        <v>14852.2</v>
      </c>
      <c r="BV60" s="211">
        <v>46858.7</v>
      </c>
      <c r="BW60" s="211">
        <v>8037.4</v>
      </c>
      <c r="BX60" s="211">
        <v>57732</v>
      </c>
      <c r="BY60" s="211">
        <v>3394.2</v>
      </c>
      <c r="BZ60" s="211">
        <v>3571.6</v>
      </c>
      <c r="CA60" s="213"/>
      <c r="CB60" s="213">
        <f t="shared" si="95"/>
        <v>3045.0416666666665</v>
      </c>
      <c r="CC60" s="213">
        <f t="shared" si="95"/>
        <v>297.22500000000002</v>
      </c>
      <c r="CD60" s="213">
        <f t="shared" si="95"/>
        <v>626.77499999999998</v>
      </c>
      <c r="CE60" s="213">
        <f t="shared" si="95"/>
        <v>5354.6416666666664</v>
      </c>
      <c r="CF60" s="213">
        <f t="shared" si="95"/>
        <v>3416.7499999999995</v>
      </c>
      <c r="CG60" s="213">
        <f t="shared" si="95"/>
        <v>6209.5333333333338</v>
      </c>
      <c r="CH60" s="213">
        <f t="shared" si="95"/>
        <v>1570.6166666666666</v>
      </c>
      <c r="CI60" s="213">
        <f t="shared" si="95"/>
        <v>520.42499999999995</v>
      </c>
      <c r="CJ60" s="213"/>
      <c r="CK60" s="213">
        <f t="shared" ref="CK60:CT75" si="119">AVERAGE(BQ49:BQ60)</f>
        <v>28012.974999999991</v>
      </c>
      <c r="CL60" s="213">
        <f t="shared" si="119"/>
        <v>92214.650000000023</v>
      </c>
      <c r="CM60" s="213">
        <f t="shared" si="119"/>
        <v>37370.64166666667</v>
      </c>
      <c r="CN60" s="213">
        <f t="shared" si="119"/>
        <v>33515.51666666667</v>
      </c>
      <c r="CO60" s="213">
        <f t="shared" si="119"/>
        <v>12878.158333333333</v>
      </c>
      <c r="CP60" s="213">
        <f t="shared" si="119"/>
        <v>41016.450000000004</v>
      </c>
      <c r="CQ60" s="213">
        <f t="shared" si="119"/>
        <v>12003</v>
      </c>
      <c r="CR60" s="213">
        <f t="shared" si="119"/>
        <v>56007.158333333333</v>
      </c>
      <c r="CS60" s="213">
        <f t="shared" si="119"/>
        <v>2803.3999999999996</v>
      </c>
      <c r="CT60" s="213">
        <f t="shared" si="119"/>
        <v>3105.2166666666672</v>
      </c>
      <c r="CV60" s="296">
        <v>503162698.97631979</v>
      </c>
      <c r="CW60" s="296">
        <v>1061001.1333333333</v>
      </c>
      <c r="CX60" s="268">
        <v>9.6999999999999993</v>
      </c>
      <c r="CY60" s="268">
        <v>53</v>
      </c>
      <c r="DA60" s="297">
        <v>927.35580000000004</v>
      </c>
      <c r="DB60" s="297">
        <v>925.26401999999996</v>
      </c>
      <c r="DC60" s="297">
        <v>950.36537999999996</v>
      </c>
      <c r="DD60" s="297">
        <v>755.13257999999996</v>
      </c>
      <c r="DE60" s="297">
        <v>958.73249999999996</v>
      </c>
      <c r="DF60" s="297">
        <v>1013.8160399999999</v>
      </c>
      <c r="DG60" s="297">
        <v>913.41059999999993</v>
      </c>
      <c r="DH60" s="297">
        <v>885.52019999999993</v>
      </c>
      <c r="DI60" s="297">
        <v>1075.1749199999999</v>
      </c>
      <c r="DJ60" s="297">
        <v>1923.7403400000001</v>
      </c>
      <c r="DN60" s="298">
        <v>280.87170000000003</v>
      </c>
      <c r="DO60" s="298">
        <f t="shared" si="50"/>
        <v>253.15651666666668</v>
      </c>
    </row>
    <row r="61" spans="1:119" x14ac:dyDescent="0.2">
      <c r="A61" s="287">
        <v>40787</v>
      </c>
      <c r="B61" s="288">
        <v>2920</v>
      </c>
      <c r="C61" s="288">
        <v>2315</v>
      </c>
      <c r="D61" s="288">
        <v>3905</v>
      </c>
      <c r="E61" s="288">
        <v>860</v>
      </c>
      <c r="F61" s="288">
        <v>3245</v>
      </c>
      <c r="G61" s="288">
        <v>3195</v>
      </c>
      <c r="H61" s="302">
        <f t="shared" si="2"/>
        <v>2994.1666666666665</v>
      </c>
      <c r="I61" s="302">
        <f t="shared" si="3"/>
        <v>2375.3333333333335</v>
      </c>
      <c r="J61" s="302">
        <f t="shared" si="4"/>
        <v>3876.6666666666665</v>
      </c>
      <c r="K61" s="302">
        <f t="shared" si="5"/>
        <v>851.66666666666663</v>
      </c>
      <c r="L61" s="302">
        <f t="shared" si="6"/>
        <v>3160</v>
      </c>
      <c r="M61" s="302">
        <f t="shared" si="7"/>
        <v>3267.8333333333335</v>
      </c>
      <c r="N61" s="303">
        <f t="shared" si="35"/>
        <v>2940.9166666666665</v>
      </c>
      <c r="O61" s="303">
        <f t="shared" si="36"/>
        <v>2333.75</v>
      </c>
      <c r="P61" s="303">
        <f t="shared" si="37"/>
        <v>3752.75</v>
      </c>
      <c r="Q61" s="303">
        <f t="shared" si="38"/>
        <v>845.83333333333337</v>
      </c>
      <c r="R61" s="303">
        <f t="shared" si="39"/>
        <v>3134.5</v>
      </c>
      <c r="S61" s="303">
        <f t="shared" si="40"/>
        <v>3198.8333333333335</v>
      </c>
      <c r="T61" s="270"/>
      <c r="U61" s="273">
        <v>11082.1</v>
      </c>
      <c r="V61" s="273">
        <v>8318</v>
      </c>
      <c r="W61" s="299">
        <v>2319</v>
      </c>
      <c r="X61" s="299">
        <v>7159.0425359999999</v>
      </c>
      <c r="Y61" s="300">
        <f t="shared" si="114"/>
        <v>11531.441666666668</v>
      </c>
      <c r="Z61" s="300">
        <f t="shared" si="115"/>
        <v>8720.5</v>
      </c>
      <c r="AA61" s="300">
        <f t="shared" si="116"/>
        <v>1521.75</v>
      </c>
      <c r="AB61" s="300">
        <f t="shared" si="117"/>
        <v>7376.5399000000007</v>
      </c>
      <c r="AC61" s="300"/>
      <c r="AD61" s="301">
        <v>3.993510278691236</v>
      </c>
      <c r="AE61" s="301">
        <v>3.3428912399022774</v>
      </c>
      <c r="AF61" s="301">
        <f t="shared" ref="AF61:AG61" si="120">AVERAGE(AD50:AD61)</f>
        <v>4.0452205419822187</v>
      </c>
      <c r="AG61" s="301">
        <f t="shared" si="120"/>
        <v>3.3453401185167588</v>
      </c>
      <c r="AH61" s="274"/>
      <c r="AI61" s="290">
        <v>147.6</v>
      </c>
      <c r="AJ61" s="290">
        <v>697</v>
      </c>
      <c r="AK61" s="290">
        <v>198.4</v>
      </c>
      <c r="AL61" s="291">
        <v>762.1</v>
      </c>
      <c r="AM61" s="291">
        <v>2680.6</v>
      </c>
      <c r="AN61" s="292">
        <v>79.014999999999986</v>
      </c>
      <c r="AO61" s="292">
        <v>43.349000000000004</v>
      </c>
      <c r="AP61" s="292">
        <f t="shared" si="8"/>
        <v>160.51666666666668</v>
      </c>
      <c r="AQ61" s="292">
        <f t="shared" si="9"/>
        <v>718.65000000000009</v>
      </c>
      <c r="AR61" s="292">
        <f t="shared" si="10"/>
        <v>206.16666666666671</v>
      </c>
      <c r="AS61" s="292">
        <f t="shared" si="11"/>
        <v>766.16666666666663</v>
      </c>
      <c r="AT61" s="292">
        <f t="shared" si="12"/>
        <v>2727.416666666667</v>
      </c>
      <c r="AU61" s="292">
        <f t="shared" si="13"/>
        <v>102.72000000000001</v>
      </c>
      <c r="AV61" s="292">
        <f t="shared" si="14"/>
        <v>48.281833333333331</v>
      </c>
      <c r="AW61" s="301">
        <f t="shared" si="100"/>
        <v>158.74166666666665</v>
      </c>
      <c r="AX61" s="301">
        <f t="shared" si="101"/>
        <v>701.88333333333321</v>
      </c>
      <c r="AY61" s="301">
        <f t="shared" si="102"/>
        <v>204.46666666666667</v>
      </c>
      <c r="AZ61" s="301">
        <f t="shared" si="103"/>
        <v>740.85</v>
      </c>
      <c r="BA61" s="301">
        <f t="shared" si="47"/>
        <v>2752.2166666666667</v>
      </c>
      <c r="BB61" s="301">
        <f t="shared" si="48"/>
        <v>92.051083333333324</v>
      </c>
      <c r="BC61" s="301">
        <f t="shared" si="49"/>
        <v>51.12583333333334</v>
      </c>
      <c r="BD61" s="301"/>
      <c r="BE61" s="293">
        <v>85835</v>
      </c>
      <c r="BF61" s="293">
        <v>104018</v>
      </c>
      <c r="BH61" s="213">
        <v>3144.2</v>
      </c>
      <c r="BI61" s="211">
        <v>469.9</v>
      </c>
      <c r="BJ61" s="211">
        <v>655.9</v>
      </c>
      <c r="BK61" s="211">
        <v>4575.5</v>
      </c>
      <c r="BL61" s="211">
        <v>3660.2</v>
      </c>
      <c r="BM61" s="211">
        <v>7759.8</v>
      </c>
      <c r="BN61" s="211">
        <v>1914.2</v>
      </c>
      <c r="BO61" s="211">
        <v>517.70000000000005</v>
      </c>
      <c r="BP61" s="211"/>
      <c r="BQ61" s="211">
        <v>29748.5</v>
      </c>
      <c r="BR61" s="211">
        <v>97573.8</v>
      </c>
      <c r="BS61" s="211">
        <v>47926.6</v>
      </c>
      <c r="BT61" s="211">
        <v>29524.3</v>
      </c>
      <c r="BU61" s="211">
        <v>13312</v>
      </c>
      <c r="BV61" s="211">
        <v>45795.8</v>
      </c>
      <c r="BW61" s="211">
        <v>8054.5</v>
      </c>
      <c r="BX61" s="211">
        <v>60480.7</v>
      </c>
      <c r="BY61" s="211">
        <v>3852.2</v>
      </c>
      <c r="BZ61" s="211">
        <v>3546.5</v>
      </c>
      <c r="CA61" s="213"/>
      <c r="CB61" s="213">
        <f t="shared" ref="CB61:CI76" si="121">AVERAGE(BH50:BH61)</f>
        <v>3041.0749999999994</v>
      </c>
      <c r="CC61" s="213">
        <f t="shared" si="121"/>
        <v>238.65833333333333</v>
      </c>
      <c r="CD61" s="213">
        <f t="shared" si="121"/>
        <v>621.17499999999995</v>
      </c>
      <c r="CE61" s="213">
        <f t="shared" si="121"/>
        <v>5321.8499999999995</v>
      </c>
      <c r="CF61" s="213">
        <f t="shared" si="121"/>
        <v>3459.4416666666662</v>
      </c>
      <c r="CG61" s="213">
        <f t="shared" si="121"/>
        <v>6246.45</v>
      </c>
      <c r="CH61" s="213">
        <f t="shared" si="121"/>
        <v>1598.8916666666667</v>
      </c>
      <c r="CI61" s="213">
        <f t="shared" si="121"/>
        <v>488.82499999999999</v>
      </c>
      <c r="CJ61" s="213"/>
      <c r="CK61" s="213">
        <f t="shared" si="119"/>
        <v>28438.55</v>
      </c>
      <c r="CL61" s="213">
        <f t="shared" si="119"/>
        <v>92711.416666666672</v>
      </c>
      <c r="CM61" s="213">
        <f t="shared" si="119"/>
        <v>38012.541666666664</v>
      </c>
      <c r="CN61" s="213">
        <f t="shared" si="119"/>
        <v>33455.333333333336</v>
      </c>
      <c r="CO61" s="213">
        <f t="shared" si="119"/>
        <v>13027.216666666667</v>
      </c>
      <c r="CP61" s="213">
        <f t="shared" si="119"/>
        <v>41340.033333333333</v>
      </c>
      <c r="CQ61" s="213">
        <f t="shared" si="119"/>
        <v>11540.633333333331</v>
      </c>
      <c r="CR61" s="213">
        <f t="shared" si="119"/>
        <v>56015.166666666664</v>
      </c>
      <c r="CS61" s="213">
        <f t="shared" si="119"/>
        <v>2817.625</v>
      </c>
      <c r="CT61" s="213">
        <f t="shared" si="119"/>
        <v>3214.875</v>
      </c>
      <c r="CV61" s="296">
        <v>503261546.18815809</v>
      </c>
      <c r="CW61" s="296">
        <v>1061001.1333333333</v>
      </c>
      <c r="CX61" s="268">
        <v>9.8000000000000007</v>
      </c>
      <c r="CY61" s="268">
        <v>52.8</v>
      </c>
      <c r="DA61" s="297">
        <v>945.73350000000005</v>
      </c>
      <c r="DB61" s="297">
        <v>941.38530000000003</v>
      </c>
      <c r="DC61" s="297">
        <v>952.98050000000001</v>
      </c>
      <c r="DD61" s="297">
        <v>771.80550000000005</v>
      </c>
      <c r="DE61" s="297">
        <v>918.91960000000006</v>
      </c>
      <c r="DF61" s="297">
        <v>945.73350000000005</v>
      </c>
      <c r="DG61" s="297">
        <v>975.44619999999998</v>
      </c>
      <c r="DH61" s="297">
        <v>886.30809999999997</v>
      </c>
      <c r="DI61" s="297">
        <v>1090.6735000000001</v>
      </c>
      <c r="DJ61" s="297">
        <v>1917.5562</v>
      </c>
      <c r="DN61" s="298">
        <v>278.16050000000001</v>
      </c>
      <c r="DO61" s="298">
        <f t="shared" si="50"/>
        <v>256.8371416666667</v>
      </c>
    </row>
    <row r="62" spans="1:119" x14ac:dyDescent="0.2">
      <c r="A62" s="287">
        <v>40817</v>
      </c>
      <c r="B62" s="288">
        <v>2930</v>
      </c>
      <c r="C62" s="288">
        <v>2322</v>
      </c>
      <c r="D62" s="288">
        <v>3880</v>
      </c>
      <c r="E62" s="288">
        <v>890</v>
      </c>
      <c r="F62" s="288">
        <v>3234</v>
      </c>
      <c r="G62" s="288">
        <v>3164</v>
      </c>
      <c r="H62" s="302">
        <f t="shared" si="2"/>
        <v>2960</v>
      </c>
      <c r="I62" s="302">
        <f t="shared" si="3"/>
        <v>2362.3333333333335</v>
      </c>
      <c r="J62" s="302">
        <f t="shared" si="4"/>
        <v>3892.5</v>
      </c>
      <c r="K62" s="302">
        <f t="shared" si="5"/>
        <v>860</v>
      </c>
      <c r="L62" s="302">
        <f t="shared" si="6"/>
        <v>3187.3333333333335</v>
      </c>
      <c r="M62" s="302">
        <f t="shared" si="7"/>
        <v>3248</v>
      </c>
      <c r="N62" s="303">
        <f t="shared" si="35"/>
        <v>2957.9166666666665</v>
      </c>
      <c r="O62" s="303">
        <f t="shared" si="36"/>
        <v>2342.4166666666665</v>
      </c>
      <c r="P62" s="303">
        <f t="shared" si="37"/>
        <v>3775.5833333333335</v>
      </c>
      <c r="Q62" s="303">
        <f t="shared" si="38"/>
        <v>859.16666666666663</v>
      </c>
      <c r="R62" s="303">
        <f t="shared" si="39"/>
        <v>3145.6666666666665</v>
      </c>
      <c r="S62" s="303">
        <f t="shared" si="40"/>
        <v>3209.8333333333335</v>
      </c>
      <c r="T62" s="270"/>
      <c r="U62" s="273">
        <v>11166</v>
      </c>
      <c r="V62" s="273">
        <v>8390</v>
      </c>
      <c r="W62" s="299">
        <v>2890</v>
      </c>
      <c r="X62" s="299">
        <v>7383.5705760000001</v>
      </c>
      <c r="Y62" s="300">
        <f t="shared" si="114"/>
        <v>11544.508333333333</v>
      </c>
      <c r="Z62" s="300">
        <f t="shared" si="115"/>
        <v>8724</v>
      </c>
      <c r="AA62" s="300">
        <f t="shared" si="116"/>
        <v>1542.6666666666667</v>
      </c>
      <c r="AB62" s="300">
        <f t="shared" si="117"/>
        <v>7390.6768506666667</v>
      </c>
      <c r="AC62" s="300"/>
      <c r="AD62" s="301">
        <v>4.0932803354909293</v>
      </c>
      <c r="AE62" s="301">
        <v>3.3389934588018071</v>
      </c>
      <c r="AF62" s="301">
        <f t="shared" ref="AF62:AG62" si="122">AVERAGE(AD51:AD62)</f>
        <v>4.0426103449102238</v>
      </c>
      <c r="AG62" s="301">
        <f t="shared" si="122"/>
        <v>3.344904012286475</v>
      </c>
      <c r="AH62" s="274"/>
      <c r="AI62" s="290">
        <v>148.30000000000001</v>
      </c>
      <c r="AJ62" s="290">
        <v>693.1</v>
      </c>
      <c r="AK62" s="290">
        <v>207.4</v>
      </c>
      <c r="AL62" s="291">
        <v>738.5</v>
      </c>
      <c r="AM62" s="291">
        <v>2759.3</v>
      </c>
      <c r="AN62" s="292">
        <v>76.91</v>
      </c>
      <c r="AO62" s="292">
        <v>49.206999999999994</v>
      </c>
      <c r="AP62" s="292">
        <f t="shared" si="8"/>
        <v>157.68333333333337</v>
      </c>
      <c r="AQ62" s="292">
        <f t="shared" si="9"/>
        <v>712.7166666666667</v>
      </c>
      <c r="AR62" s="292">
        <f t="shared" si="10"/>
        <v>205.23333333333338</v>
      </c>
      <c r="AS62" s="292">
        <f t="shared" si="11"/>
        <v>760.98333333333323</v>
      </c>
      <c r="AT62" s="292">
        <f t="shared" si="12"/>
        <v>2728.1666666666665</v>
      </c>
      <c r="AU62" s="292">
        <f t="shared" si="13"/>
        <v>97.645500000000013</v>
      </c>
      <c r="AV62" s="292">
        <f t="shared" si="14"/>
        <v>47.569333333333333</v>
      </c>
      <c r="AW62" s="301">
        <f t="shared" si="100"/>
        <v>158.96666666666664</v>
      </c>
      <c r="AX62" s="301">
        <f t="shared" si="101"/>
        <v>701.93333333333328</v>
      </c>
      <c r="AY62" s="301">
        <f t="shared" si="102"/>
        <v>204.99166666666667</v>
      </c>
      <c r="AZ62" s="301">
        <f t="shared" si="103"/>
        <v>743.04166666666663</v>
      </c>
      <c r="BA62" s="301">
        <f t="shared" si="47"/>
        <v>2753.4833333333336</v>
      </c>
      <c r="BB62" s="301">
        <f t="shared" si="48"/>
        <v>92.878250000000023</v>
      </c>
      <c r="BC62" s="301">
        <f t="shared" si="49"/>
        <v>50.945</v>
      </c>
      <c r="BD62" s="301"/>
      <c r="BE62" s="293">
        <v>65913</v>
      </c>
      <c r="BF62" s="293">
        <v>53573</v>
      </c>
      <c r="BH62" s="213">
        <v>3293.3</v>
      </c>
      <c r="BI62" s="211">
        <v>208.4</v>
      </c>
      <c r="BJ62" s="211">
        <v>560</v>
      </c>
      <c r="BK62" s="211">
        <v>4702</v>
      </c>
      <c r="BL62" s="211">
        <v>3495.3</v>
      </c>
      <c r="BM62" s="211">
        <v>7679.9</v>
      </c>
      <c r="BN62" s="211">
        <v>1195.5</v>
      </c>
      <c r="BO62" s="211">
        <v>462.8</v>
      </c>
      <c r="BP62" s="211"/>
      <c r="BQ62" s="211">
        <v>29158.5</v>
      </c>
      <c r="BR62" s="211">
        <v>104133</v>
      </c>
      <c r="BS62" s="211">
        <v>54589.7</v>
      </c>
      <c r="BT62" s="211">
        <v>27193.7</v>
      </c>
      <c r="BU62" s="211">
        <v>11803.3</v>
      </c>
      <c r="BV62" s="211">
        <v>44644.1</v>
      </c>
      <c r="BW62" s="211">
        <v>9721.5</v>
      </c>
      <c r="BX62" s="211">
        <v>60988.7</v>
      </c>
      <c r="BY62" s="211">
        <v>3219</v>
      </c>
      <c r="BZ62" s="211">
        <v>3807.7</v>
      </c>
      <c r="CA62" s="213"/>
      <c r="CB62" s="213">
        <f t="shared" si="121"/>
        <v>3111.5916666666667</v>
      </c>
      <c r="CC62" s="213">
        <f t="shared" si="121"/>
        <v>232.06666666666663</v>
      </c>
      <c r="CD62" s="213">
        <f t="shared" si="121"/>
        <v>625.10833333333323</v>
      </c>
      <c r="CE62" s="213">
        <f t="shared" si="121"/>
        <v>5347.3083333333334</v>
      </c>
      <c r="CF62" s="213">
        <f t="shared" si="121"/>
        <v>3582.0833333333339</v>
      </c>
      <c r="CG62" s="213">
        <f t="shared" si="121"/>
        <v>6357</v>
      </c>
      <c r="CH62" s="213">
        <f t="shared" si="121"/>
        <v>1589.375</v>
      </c>
      <c r="CI62" s="213">
        <f t="shared" si="121"/>
        <v>494.45833333333331</v>
      </c>
      <c r="CJ62" s="213"/>
      <c r="CK62" s="213">
        <f t="shared" si="119"/>
        <v>28653.583333333328</v>
      </c>
      <c r="CL62" s="213">
        <f t="shared" si="119"/>
        <v>94643.058333333349</v>
      </c>
      <c r="CM62" s="213">
        <f t="shared" si="119"/>
        <v>40209.375</v>
      </c>
      <c r="CN62" s="213">
        <f t="shared" si="119"/>
        <v>33187.758333333339</v>
      </c>
      <c r="CO62" s="213">
        <f t="shared" si="119"/>
        <v>13132.699999999999</v>
      </c>
      <c r="CP62" s="213">
        <f t="shared" si="119"/>
        <v>42148.133333333331</v>
      </c>
      <c r="CQ62" s="213">
        <f t="shared" si="119"/>
        <v>11093.241666666663</v>
      </c>
      <c r="CR62" s="213">
        <f t="shared" si="119"/>
        <v>55911.35</v>
      </c>
      <c r="CS62" s="213">
        <f t="shared" si="119"/>
        <v>2897.1333333333337</v>
      </c>
      <c r="CT62" s="213">
        <f t="shared" si="119"/>
        <v>3353.9666666666667</v>
      </c>
      <c r="CV62" s="296">
        <v>503360412.81870788</v>
      </c>
      <c r="CW62" s="296">
        <v>1062043.9333333333</v>
      </c>
      <c r="CX62" s="268">
        <v>9.9</v>
      </c>
      <c r="CY62" s="268">
        <v>51.8</v>
      </c>
      <c r="DA62" s="297">
        <v>890.81960000000004</v>
      </c>
      <c r="DB62" s="297">
        <v>884.97816000000012</v>
      </c>
      <c r="DC62" s="297">
        <v>930.97950000000003</v>
      </c>
      <c r="DD62" s="297">
        <v>725.79892000000007</v>
      </c>
      <c r="DE62" s="297">
        <v>792.24530000000004</v>
      </c>
      <c r="DF62" s="297">
        <v>882.05744000000004</v>
      </c>
      <c r="DG62" s="297">
        <v>893.01014000000009</v>
      </c>
      <c r="DH62" s="297">
        <v>847.73898000000008</v>
      </c>
      <c r="DI62" s="297">
        <v>1113.5245</v>
      </c>
      <c r="DJ62" s="297">
        <v>1899.1981800000001</v>
      </c>
      <c r="DN62" s="298">
        <v>277.85550000000001</v>
      </c>
      <c r="DO62" s="298">
        <f t="shared" si="50"/>
        <v>260.6851916666667</v>
      </c>
    </row>
    <row r="63" spans="1:119" x14ac:dyDescent="0.2">
      <c r="A63" s="287">
        <v>40848</v>
      </c>
      <c r="B63" s="288">
        <v>2925</v>
      </c>
      <c r="C63" s="288">
        <v>2318</v>
      </c>
      <c r="D63" s="288">
        <v>3790</v>
      </c>
      <c r="E63" s="288">
        <v>950</v>
      </c>
      <c r="F63" s="288">
        <v>3280</v>
      </c>
      <c r="G63" s="288">
        <v>3173</v>
      </c>
      <c r="H63" s="302">
        <f t="shared" si="2"/>
        <v>2941.8333333333335</v>
      </c>
      <c r="I63" s="302">
        <f t="shared" si="3"/>
        <v>2345.3333333333335</v>
      </c>
      <c r="J63" s="302">
        <f t="shared" si="4"/>
        <v>3890.1666666666665</v>
      </c>
      <c r="K63" s="302">
        <f t="shared" si="5"/>
        <v>873.33333333333337</v>
      </c>
      <c r="L63" s="302">
        <f t="shared" si="6"/>
        <v>3209.6666666666665</v>
      </c>
      <c r="M63" s="302">
        <f t="shared" si="7"/>
        <v>3221.5</v>
      </c>
      <c r="N63" s="303">
        <f t="shared" si="35"/>
        <v>2977.25</v>
      </c>
      <c r="O63" s="303">
        <f t="shared" si="36"/>
        <v>2355.75</v>
      </c>
      <c r="P63" s="303">
        <f t="shared" si="37"/>
        <v>3793.9166666666665</v>
      </c>
      <c r="Q63" s="303">
        <f t="shared" si="38"/>
        <v>880</v>
      </c>
      <c r="R63" s="303">
        <f t="shared" si="39"/>
        <v>3159.5833333333335</v>
      </c>
      <c r="S63" s="303">
        <f t="shared" si="40"/>
        <v>3219.8333333333335</v>
      </c>
      <c r="T63" s="270"/>
      <c r="U63" s="273">
        <v>10727</v>
      </c>
      <c r="V63" s="273">
        <v>8059</v>
      </c>
      <c r="W63" s="299">
        <v>2645</v>
      </c>
      <c r="X63" s="299">
        <v>7175.8254399999996</v>
      </c>
      <c r="Y63" s="300">
        <f t="shared" si="114"/>
        <v>11562.875</v>
      </c>
      <c r="Z63" s="300">
        <f t="shared" si="115"/>
        <v>8732.3333333333339</v>
      </c>
      <c r="AA63" s="300">
        <f t="shared" si="116"/>
        <v>1552.25</v>
      </c>
      <c r="AB63" s="300">
        <f t="shared" si="117"/>
        <v>7402.6970386666662</v>
      </c>
      <c r="AC63" s="300"/>
      <c r="AD63" s="301">
        <v>4.1718376506309891</v>
      </c>
      <c r="AE63" s="301">
        <v>3.3384189792611974</v>
      </c>
      <c r="AF63" s="301">
        <f t="shared" ref="AF63:AG63" si="123">AVERAGE(AD52:AD63)</f>
        <v>4.0418390274078604</v>
      </c>
      <c r="AG63" s="301">
        <f t="shared" si="123"/>
        <v>3.3443158500633214</v>
      </c>
      <c r="AH63" s="274"/>
      <c r="AI63" s="290">
        <v>149.4</v>
      </c>
      <c r="AJ63" s="290">
        <v>689.8</v>
      </c>
      <c r="AK63" s="290">
        <v>207.1</v>
      </c>
      <c r="AL63" s="291">
        <v>715.6</v>
      </c>
      <c r="AM63" s="291">
        <v>2777.6</v>
      </c>
      <c r="AN63" s="292">
        <v>70.135999999999981</v>
      </c>
      <c r="AO63" s="292">
        <v>48.001000000000005</v>
      </c>
      <c r="AP63" s="292">
        <f t="shared" si="8"/>
        <v>153.58333333333331</v>
      </c>
      <c r="AQ63" s="292">
        <f t="shared" si="9"/>
        <v>703</v>
      </c>
      <c r="AR63" s="292">
        <f t="shared" si="10"/>
        <v>203.86666666666665</v>
      </c>
      <c r="AS63" s="292">
        <f t="shared" si="11"/>
        <v>746.51666666666677</v>
      </c>
      <c r="AT63" s="292">
        <f t="shared" si="12"/>
        <v>2717.2</v>
      </c>
      <c r="AU63" s="292">
        <f t="shared" si="13"/>
        <v>89.98833333333333</v>
      </c>
      <c r="AV63" s="292">
        <f t="shared" si="14"/>
        <v>47.303333333333342</v>
      </c>
      <c r="AW63" s="301">
        <f t="shared" si="100"/>
        <v>159.51666666666665</v>
      </c>
      <c r="AX63" s="301">
        <f t="shared" si="101"/>
        <v>702.45833333333337</v>
      </c>
      <c r="AY63" s="301">
        <f t="shared" si="102"/>
        <v>205</v>
      </c>
      <c r="AZ63" s="301">
        <f t="shared" si="103"/>
        <v>743.25000000000011</v>
      </c>
      <c r="BA63" s="301">
        <f t="shared" si="47"/>
        <v>2756.1416666666664</v>
      </c>
      <c r="BB63" s="301">
        <f t="shared" si="48"/>
        <v>93.93950000000001</v>
      </c>
      <c r="BC63" s="301">
        <f t="shared" si="49"/>
        <v>50.911416666666661</v>
      </c>
      <c r="BD63" s="301"/>
      <c r="BE63" s="293">
        <v>48972</v>
      </c>
      <c r="BF63" s="293">
        <v>53573</v>
      </c>
      <c r="BH63" s="213">
        <v>3811.4</v>
      </c>
      <c r="BI63" s="211">
        <v>476.5</v>
      </c>
      <c r="BJ63" s="211">
        <v>495.9</v>
      </c>
      <c r="BK63" s="211">
        <v>4633.8999999999996</v>
      </c>
      <c r="BL63" s="211">
        <v>7722.5</v>
      </c>
      <c r="BM63" s="211">
        <v>7234</v>
      </c>
      <c r="BN63" s="211">
        <v>805.3</v>
      </c>
      <c r="BO63" s="211">
        <v>432.6</v>
      </c>
      <c r="BP63" s="211"/>
      <c r="BQ63" s="211">
        <v>33730.5</v>
      </c>
      <c r="BR63" s="211">
        <v>92917.8</v>
      </c>
      <c r="BS63" s="211">
        <v>47800.2</v>
      </c>
      <c r="BT63" s="211">
        <v>24889.4</v>
      </c>
      <c r="BU63" s="211">
        <v>12991.5</v>
      </c>
      <c r="BV63" s="211">
        <v>48935</v>
      </c>
      <c r="BW63" s="211">
        <v>11773.6</v>
      </c>
      <c r="BX63" s="211">
        <v>64803.3</v>
      </c>
      <c r="BY63" s="211">
        <v>2917.2</v>
      </c>
      <c r="BZ63" s="211">
        <v>3306.2</v>
      </c>
      <c r="CA63" s="213"/>
      <c r="CB63" s="213">
        <f t="shared" si="121"/>
        <v>3249.2750000000001</v>
      </c>
      <c r="CC63" s="213">
        <f t="shared" si="121"/>
        <v>258.60833333333335</v>
      </c>
      <c r="CD63" s="213">
        <f t="shared" si="121"/>
        <v>619.90833333333319</v>
      </c>
      <c r="CE63" s="213">
        <f t="shared" si="121"/>
        <v>5306.7750000000005</v>
      </c>
      <c r="CF63" s="213">
        <f t="shared" si="121"/>
        <v>3895.5166666666669</v>
      </c>
      <c r="CG63" s="213">
        <f t="shared" si="121"/>
        <v>6407.7333333333336</v>
      </c>
      <c r="CH63" s="213">
        <f t="shared" si="121"/>
        <v>1555.7083333333333</v>
      </c>
      <c r="CI63" s="213">
        <f t="shared" si="121"/>
        <v>502.25</v>
      </c>
      <c r="CJ63" s="213"/>
      <c r="CK63" s="213">
        <f t="shared" si="119"/>
        <v>29175.241666666669</v>
      </c>
      <c r="CL63" s="213">
        <f t="shared" si="119"/>
        <v>95492.591666666674</v>
      </c>
      <c r="CM63" s="213">
        <f t="shared" si="119"/>
        <v>42059.224999999999</v>
      </c>
      <c r="CN63" s="213">
        <f t="shared" si="119"/>
        <v>32469.541666666672</v>
      </c>
      <c r="CO63" s="213">
        <f t="shared" si="119"/>
        <v>13220.008333333331</v>
      </c>
      <c r="CP63" s="213">
        <f t="shared" si="119"/>
        <v>43151.533333333333</v>
      </c>
      <c r="CQ63" s="213">
        <f t="shared" si="119"/>
        <v>10804.508333333333</v>
      </c>
      <c r="CR63" s="213">
        <f t="shared" si="119"/>
        <v>56110.724999999999</v>
      </c>
      <c r="CS63" s="213">
        <f t="shared" si="119"/>
        <v>2933.5333333333333</v>
      </c>
      <c r="CT63" s="213">
        <f t="shared" si="119"/>
        <v>3442.5833333333326</v>
      </c>
      <c r="CV63" s="296">
        <v>503459298.87178403</v>
      </c>
      <c r="CW63" s="296">
        <v>1062043.9333333333</v>
      </c>
      <c r="CX63" s="268">
        <v>10</v>
      </c>
      <c r="CY63" s="268">
        <v>52.1</v>
      </c>
      <c r="DA63" s="297">
        <v>895.88238000000001</v>
      </c>
      <c r="DB63" s="297">
        <v>918.70272</v>
      </c>
      <c r="DC63" s="297">
        <v>949.62059999999997</v>
      </c>
      <c r="DD63" s="297">
        <v>775.15542000000005</v>
      </c>
      <c r="DE63" s="297">
        <v>955.50972000000002</v>
      </c>
      <c r="DF63" s="297">
        <v>1088.7510600000001</v>
      </c>
      <c r="DG63" s="297">
        <v>815.64312000000007</v>
      </c>
      <c r="DH63" s="297">
        <v>817.11540000000002</v>
      </c>
      <c r="DI63" s="297">
        <v>1132.1833200000001</v>
      </c>
      <c r="DJ63" s="297">
        <v>1972.8552</v>
      </c>
      <c r="DN63" s="298">
        <v>280.46050000000002</v>
      </c>
      <c r="DO63" s="298">
        <f t="shared" si="50"/>
        <v>264.74626666666671</v>
      </c>
    </row>
    <row r="64" spans="1:119" x14ac:dyDescent="0.2">
      <c r="A64" s="287">
        <v>40878</v>
      </c>
      <c r="B64" s="288">
        <v>2885</v>
      </c>
      <c r="C64" s="288">
        <v>2313</v>
      </c>
      <c r="D64" s="288">
        <v>3590</v>
      </c>
      <c r="E64" s="288">
        <v>1000</v>
      </c>
      <c r="F64" s="288">
        <v>3325</v>
      </c>
      <c r="G64" s="288">
        <v>3168</v>
      </c>
      <c r="H64" s="302">
        <f t="shared" si="2"/>
        <v>2923</v>
      </c>
      <c r="I64" s="302">
        <f t="shared" si="3"/>
        <v>2330.8333333333335</v>
      </c>
      <c r="J64" s="302">
        <f t="shared" si="4"/>
        <v>3836.3333333333335</v>
      </c>
      <c r="K64" s="302">
        <f t="shared" si="5"/>
        <v>893.33333333333337</v>
      </c>
      <c r="L64" s="302">
        <f t="shared" si="6"/>
        <v>3238</v>
      </c>
      <c r="M64" s="302">
        <f t="shared" si="7"/>
        <v>3199</v>
      </c>
      <c r="N64" s="303">
        <f t="shared" si="35"/>
        <v>2991.8333333333335</v>
      </c>
      <c r="O64" s="303">
        <f t="shared" si="36"/>
        <v>2367.8333333333335</v>
      </c>
      <c r="P64" s="303">
        <f t="shared" si="37"/>
        <v>3798.25</v>
      </c>
      <c r="Q64" s="303">
        <f t="shared" si="38"/>
        <v>900</v>
      </c>
      <c r="R64" s="303">
        <f t="shared" si="39"/>
        <v>3179.5833333333335</v>
      </c>
      <c r="S64" s="303">
        <f t="shared" si="40"/>
        <v>3222.3333333333335</v>
      </c>
      <c r="T64" s="270"/>
      <c r="U64" s="273">
        <v>11357</v>
      </c>
      <c r="V64" s="273">
        <v>8515</v>
      </c>
      <c r="W64" s="299">
        <v>2432</v>
      </c>
      <c r="X64" s="299">
        <v>7509.6691519999995</v>
      </c>
      <c r="Y64" s="300">
        <f t="shared" si="114"/>
        <v>11601.583333333334</v>
      </c>
      <c r="Z64" s="300">
        <f t="shared" si="115"/>
        <v>8755.3333333333339</v>
      </c>
      <c r="AA64" s="300">
        <f t="shared" si="116"/>
        <v>1576.25</v>
      </c>
      <c r="AB64" s="300">
        <f t="shared" si="117"/>
        <v>7417.9301699999996</v>
      </c>
      <c r="AC64" s="300"/>
      <c r="AD64" s="301">
        <v>4.1658128529174521</v>
      </c>
      <c r="AE64" s="301">
        <v>3.3362097987075372</v>
      </c>
      <c r="AF64" s="301">
        <f t="shared" ref="AF64:AG64" si="124">AVERAGE(AD53:AD64)</f>
        <v>4.0356915999717842</v>
      </c>
      <c r="AG64" s="301">
        <f t="shared" si="124"/>
        <v>3.3432554060489932</v>
      </c>
      <c r="AH64" s="274"/>
      <c r="AI64" s="290">
        <v>163.69999999999999</v>
      </c>
      <c r="AJ64" s="290">
        <v>671.8</v>
      </c>
      <c r="AK64" s="290">
        <v>218.7</v>
      </c>
      <c r="AL64" s="291">
        <v>627.29999999999995</v>
      </c>
      <c r="AM64" s="291">
        <v>2837.5</v>
      </c>
      <c r="AN64" s="292">
        <v>96.506</v>
      </c>
      <c r="AO64" s="292">
        <v>52.248999999999995</v>
      </c>
      <c r="AP64" s="292">
        <f t="shared" si="8"/>
        <v>153.93333333333331</v>
      </c>
      <c r="AQ64" s="292">
        <f t="shared" si="9"/>
        <v>695.73333333333323</v>
      </c>
      <c r="AR64" s="292">
        <f t="shared" si="10"/>
        <v>205.85</v>
      </c>
      <c r="AS64" s="292">
        <f t="shared" si="11"/>
        <v>722.2166666666667</v>
      </c>
      <c r="AT64" s="292">
        <f t="shared" si="12"/>
        <v>2744.7000000000007</v>
      </c>
      <c r="AU64" s="292">
        <f t="shared" si="13"/>
        <v>87.768833333333319</v>
      </c>
      <c r="AV64" s="292">
        <f t="shared" si="14"/>
        <v>48.244499999999995</v>
      </c>
      <c r="AW64" s="301">
        <f t="shared" si="100"/>
        <v>159.875</v>
      </c>
      <c r="AX64" s="301">
        <f t="shared" si="101"/>
        <v>702.69166666666661</v>
      </c>
      <c r="AY64" s="301">
        <f t="shared" si="102"/>
        <v>204.61666666666667</v>
      </c>
      <c r="AZ64" s="301">
        <f t="shared" si="103"/>
        <v>742.89166666666677</v>
      </c>
      <c r="BA64" s="301">
        <f t="shared" si="47"/>
        <v>2756.4249999999997</v>
      </c>
      <c r="BB64" s="301">
        <f t="shared" si="48"/>
        <v>95.034333333333336</v>
      </c>
      <c r="BC64" s="301">
        <f t="shared" si="49"/>
        <v>50.871083333333331</v>
      </c>
      <c r="BD64" s="301"/>
      <c r="BE64" s="293">
        <v>36000</v>
      </c>
      <c r="BF64" s="293">
        <v>53573</v>
      </c>
      <c r="BH64" s="213">
        <v>3439.1</v>
      </c>
      <c r="BI64" s="211">
        <v>432.1</v>
      </c>
      <c r="BJ64" s="211">
        <v>632.4</v>
      </c>
      <c r="BK64" s="211">
        <v>4055.3</v>
      </c>
      <c r="BL64" s="211">
        <v>5318.4</v>
      </c>
      <c r="BM64" s="211">
        <v>6162.5</v>
      </c>
      <c r="BN64" s="211">
        <v>910.8</v>
      </c>
      <c r="BO64" s="211">
        <v>287.60000000000002</v>
      </c>
      <c r="BP64" s="211"/>
      <c r="BQ64" s="211">
        <v>32980.6</v>
      </c>
      <c r="BR64" s="211">
        <v>89335.7</v>
      </c>
      <c r="BS64" s="211">
        <v>43329.5</v>
      </c>
      <c r="BT64" s="211">
        <v>24937.9</v>
      </c>
      <c r="BU64" s="211">
        <v>12157.1</v>
      </c>
      <c r="BV64" s="211">
        <v>50975.9</v>
      </c>
      <c r="BW64" s="211">
        <v>10192.700000000001</v>
      </c>
      <c r="BX64" s="211">
        <v>56777</v>
      </c>
      <c r="BY64" s="211">
        <v>2790.5</v>
      </c>
      <c r="BZ64" s="211">
        <v>3271</v>
      </c>
      <c r="CA64" s="213"/>
      <c r="CB64" s="213">
        <f t="shared" si="121"/>
        <v>3378.9833333333336</v>
      </c>
      <c r="CC64" s="213">
        <f t="shared" si="121"/>
        <v>288.80833333333334</v>
      </c>
      <c r="CD64" s="213">
        <f t="shared" si="121"/>
        <v>620.81666666666649</v>
      </c>
      <c r="CE64" s="213">
        <f t="shared" si="121"/>
        <v>5229.6416666666673</v>
      </c>
      <c r="CF64" s="213">
        <f t="shared" si="121"/>
        <v>3916.9166666666674</v>
      </c>
      <c r="CG64" s="213">
        <f t="shared" si="121"/>
        <v>6244.7666666666673</v>
      </c>
      <c r="CH64" s="213">
        <f t="shared" si="121"/>
        <v>1581.55</v>
      </c>
      <c r="CI64" s="213">
        <f t="shared" si="121"/>
        <v>502.62500000000006</v>
      </c>
      <c r="CJ64" s="213"/>
      <c r="CK64" s="213">
        <f t="shared" si="119"/>
        <v>29630.941666666666</v>
      </c>
      <c r="CL64" s="213">
        <f t="shared" si="119"/>
        <v>95369.724999999991</v>
      </c>
      <c r="CM64" s="213">
        <f t="shared" si="119"/>
        <v>42961.758333333331</v>
      </c>
      <c r="CN64" s="213">
        <f t="shared" si="119"/>
        <v>31766.966666666671</v>
      </c>
      <c r="CO64" s="213">
        <f t="shared" si="119"/>
        <v>13357.741666666667</v>
      </c>
      <c r="CP64" s="213">
        <f t="shared" si="119"/>
        <v>43798.016666666663</v>
      </c>
      <c r="CQ64" s="213">
        <f t="shared" si="119"/>
        <v>10522.925000000001</v>
      </c>
      <c r="CR64" s="213">
        <f t="shared" si="119"/>
        <v>56088.616666666669</v>
      </c>
      <c r="CS64" s="213">
        <f t="shared" si="119"/>
        <v>2998.7999999999997</v>
      </c>
      <c r="CT64" s="213">
        <f t="shared" si="119"/>
        <v>3531.8999999999996</v>
      </c>
      <c r="CV64" s="296">
        <v>503558204.35120207</v>
      </c>
      <c r="CW64" s="296">
        <v>1062043.9333333333</v>
      </c>
      <c r="CX64" s="268">
        <v>10.1</v>
      </c>
      <c r="CY64" s="268">
        <v>53.1</v>
      </c>
      <c r="DA64" s="297">
        <v>913.37847999999997</v>
      </c>
      <c r="DB64" s="297">
        <v>902.75779999999997</v>
      </c>
      <c r="DC64" s="297">
        <v>949.79223999999999</v>
      </c>
      <c r="DD64" s="297">
        <v>779.10273999999993</v>
      </c>
      <c r="DE64" s="297">
        <v>1037.0335399999999</v>
      </c>
      <c r="DF64" s="297">
        <v>1096.2058999999999</v>
      </c>
      <c r="DG64" s="297">
        <v>917.9301999999999</v>
      </c>
      <c r="DH64" s="297">
        <v>911.86123999999995</v>
      </c>
      <c r="DI64" s="297">
        <v>1111.3782999999999</v>
      </c>
      <c r="DJ64" s="297">
        <v>1901.1017199999999</v>
      </c>
      <c r="DN64" s="298">
        <v>277.15440000000001</v>
      </c>
      <c r="DO64" s="298">
        <f t="shared" si="50"/>
        <v>268.12793333333337</v>
      </c>
    </row>
    <row r="65" spans="1:119" x14ac:dyDescent="0.2">
      <c r="A65" s="287">
        <v>40909</v>
      </c>
      <c r="B65" s="288">
        <v>2876</v>
      </c>
      <c r="C65" s="288">
        <v>2328</v>
      </c>
      <c r="D65" s="288">
        <v>3500</v>
      </c>
      <c r="E65" s="288">
        <v>990</v>
      </c>
      <c r="F65" s="288">
        <v>3362</v>
      </c>
      <c r="G65" s="288">
        <v>3170</v>
      </c>
      <c r="H65" s="302">
        <f t="shared" si="2"/>
        <v>2909</v>
      </c>
      <c r="I65" s="302">
        <f t="shared" si="3"/>
        <v>2319.8333333333335</v>
      </c>
      <c r="J65" s="302">
        <f t="shared" si="4"/>
        <v>3761.3333333333335</v>
      </c>
      <c r="K65" s="302">
        <f t="shared" si="5"/>
        <v>918.33333333333337</v>
      </c>
      <c r="L65" s="302">
        <f t="shared" si="6"/>
        <v>3277.6666666666665</v>
      </c>
      <c r="M65" s="302">
        <f t="shared" si="7"/>
        <v>3183</v>
      </c>
      <c r="N65" s="303">
        <f t="shared" si="35"/>
        <v>2992.8333333333335</v>
      </c>
      <c r="O65" s="303">
        <f t="shared" si="36"/>
        <v>2374</v>
      </c>
      <c r="P65" s="303">
        <f t="shared" si="37"/>
        <v>3796.75</v>
      </c>
      <c r="Q65" s="303">
        <f t="shared" si="38"/>
        <v>912.5</v>
      </c>
      <c r="R65" s="303">
        <f t="shared" si="39"/>
        <v>3201.75</v>
      </c>
      <c r="S65" s="303">
        <f t="shared" si="40"/>
        <v>3221.6666666666665</v>
      </c>
      <c r="T65" s="270"/>
      <c r="U65" s="273">
        <v>11717</v>
      </c>
      <c r="V65" s="273">
        <v>8795</v>
      </c>
      <c r="W65" s="299">
        <v>2208</v>
      </c>
      <c r="X65" s="299">
        <v>7719</v>
      </c>
      <c r="Y65" s="300">
        <f t="shared" si="114"/>
        <v>11631.708333333334</v>
      </c>
      <c r="Z65" s="300">
        <f t="shared" si="115"/>
        <v>8776.5</v>
      </c>
      <c r="AA65" s="300">
        <f t="shared" si="116"/>
        <v>1591.9166666666667</v>
      </c>
      <c r="AB65" s="300">
        <f t="shared" si="117"/>
        <v>7441.5356986666666</v>
      </c>
      <c r="AC65" s="300"/>
      <c r="AD65" s="301">
        <v>4.1240190785650643</v>
      </c>
      <c r="AE65" s="301">
        <v>3.3359321010543042</v>
      </c>
      <c r="AF65" s="301">
        <f t="shared" ref="AF65:AG65" si="125">AVERAGE(AD54:AD65)</f>
        <v>4.0331488142811649</v>
      </c>
      <c r="AG65" s="301">
        <f t="shared" si="125"/>
        <v>3.3422577148443371</v>
      </c>
      <c r="AH65" s="274"/>
      <c r="AI65" s="290">
        <v>172.7</v>
      </c>
      <c r="AJ65" s="290">
        <v>699.7</v>
      </c>
      <c r="AK65" s="290">
        <v>196.6</v>
      </c>
      <c r="AL65" s="290">
        <v>724.3</v>
      </c>
      <c r="AM65" s="291">
        <v>2811.3</v>
      </c>
      <c r="AN65" s="292">
        <v>108.14700000000001</v>
      </c>
      <c r="AO65" s="292">
        <v>57.503</v>
      </c>
      <c r="AP65" s="292">
        <f t="shared" si="8"/>
        <v>156.16666666666666</v>
      </c>
      <c r="AQ65" s="292">
        <f t="shared" si="9"/>
        <v>695.51666666666677</v>
      </c>
      <c r="AR65" s="292">
        <f t="shared" si="10"/>
        <v>205.89999999999998</v>
      </c>
      <c r="AS65" s="292">
        <f t="shared" si="11"/>
        <v>721.58333333333337</v>
      </c>
      <c r="AT65" s="292">
        <f t="shared" si="12"/>
        <v>2766.7666666666664</v>
      </c>
      <c r="AU65" s="292">
        <f t="shared" si="13"/>
        <v>87.765166666666673</v>
      </c>
      <c r="AV65" s="292">
        <f t="shared" si="14"/>
        <v>49.588000000000001</v>
      </c>
      <c r="AW65" s="301">
        <f t="shared" si="100"/>
        <v>160.30000000000001</v>
      </c>
      <c r="AX65" s="301">
        <f t="shared" si="101"/>
        <v>704.58333333333337</v>
      </c>
      <c r="AY65" s="301">
        <f t="shared" si="102"/>
        <v>205.70833333333334</v>
      </c>
      <c r="AZ65" s="301">
        <f t="shared" si="103"/>
        <v>743.09999999999991</v>
      </c>
      <c r="BA65" s="301">
        <f t="shared" si="47"/>
        <v>2757.4749999999999</v>
      </c>
      <c r="BB65" s="301">
        <f t="shared" si="48"/>
        <v>96.198166666666665</v>
      </c>
      <c r="BC65" s="301">
        <f t="shared" si="49"/>
        <v>50.869750000000003</v>
      </c>
      <c r="BD65" s="301"/>
      <c r="BE65" s="293">
        <v>22926.912</v>
      </c>
      <c r="BF65" s="293">
        <v>43473</v>
      </c>
      <c r="BH65" s="211">
        <v>3307.2</v>
      </c>
      <c r="BI65" s="211">
        <v>726.7</v>
      </c>
      <c r="BJ65" s="211">
        <v>815.1</v>
      </c>
      <c r="BK65" s="211">
        <v>5293.4</v>
      </c>
      <c r="BL65" s="211">
        <v>9954.7999999999993</v>
      </c>
      <c r="BM65" s="211">
        <v>6335.8</v>
      </c>
      <c r="BN65" s="211">
        <v>1161.9000000000001</v>
      </c>
      <c r="BO65" s="211">
        <v>542.20000000000005</v>
      </c>
      <c r="BP65" s="211"/>
      <c r="BQ65" s="211">
        <v>35174.6</v>
      </c>
      <c r="BR65" s="211">
        <v>92187.3</v>
      </c>
      <c r="BS65" s="211">
        <v>41945.8</v>
      </c>
      <c r="BT65" s="211">
        <v>29232.7</v>
      </c>
      <c r="BU65" s="211">
        <v>13003.4</v>
      </c>
      <c r="BV65" s="211">
        <v>46397.8</v>
      </c>
      <c r="BW65" s="211">
        <v>9271.1</v>
      </c>
      <c r="BX65" s="211">
        <v>50751.199999999997</v>
      </c>
      <c r="BY65" s="211">
        <v>3027.4</v>
      </c>
      <c r="BZ65" s="211">
        <v>3777.6</v>
      </c>
      <c r="CA65" s="213"/>
      <c r="CB65" s="213">
        <f t="shared" si="121"/>
        <v>3441.5416666666665</v>
      </c>
      <c r="CC65" s="213">
        <f t="shared" si="121"/>
        <v>344.72499999999997</v>
      </c>
      <c r="CD65" s="213">
        <f t="shared" si="121"/>
        <v>621.52499999999998</v>
      </c>
      <c r="CE65" s="213">
        <f t="shared" si="121"/>
        <v>5308.05</v>
      </c>
      <c r="CF65" s="213">
        <f t="shared" si="121"/>
        <v>4664.2000000000007</v>
      </c>
      <c r="CG65" s="213">
        <f t="shared" si="121"/>
        <v>6371.2416666666677</v>
      </c>
      <c r="CH65" s="213">
        <f t="shared" si="121"/>
        <v>1573.0166666666667</v>
      </c>
      <c r="CI65" s="213">
        <f t="shared" si="121"/>
        <v>511.52500000000009</v>
      </c>
      <c r="CJ65" s="213"/>
      <c r="CK65" s="213">
        <f t="shared" si="119"/>
        <v>30181.141666666663</v>
      </c>
      <c r="CL65" s="213">
        <f t="shared" si="119"/>
        <v>95256</v>
      </c>
      <c r="CM65" s="213">
        <f t="shared" si="119"/>
        <v>43277.716666666667</v>
      </c>
      <c r="CN65" s="213">
        <f t="shared" si="119"/>
        <v>31245.958333333339</v>
      </c>
      <c r="CO65" s="213">
        <f t="shared" si="119"/>
        <v>13464.35</v>
      </c>
      <c r="CP65" s="213">
        <f t="shared" si="119"/>
        <v>44307.625</v>
      </c>
      <c r="CQ65" s="213">
        <f t="shared" si="119"/>
        <v>10325.700000000001</v>
      </c>
      <c r="CR65" s="213">
        <f t="shared" si="119"/>
        <v>55990.758333333331</v>
      </c>
      <c r="CS65" s="213">
        <f t="shared" si="119"/>
        <v>3058.7166666666672</v>
      </c>
      <c r="CT65" s="213">
        <f t="shared" si="119"/>
        <v>3571.1416666666664</v>
      </c>
      <c r="CV65" s="296">
        <v>503655071.39018309</v>
      </c>
      <c r="CW65" s="296">
        <v>1052863.3</v>
      </c>
      <c r="CX65" s="268">
        <v>10.1</v>
      </c>
      <c r="CY65" s="268">
        <v>52.8</v>
      </c>
      <c r="DA65" s="297">
        <v>944.83914000000004</v>
      </c>
      <c r="DB65" s="297">
        <v>937.08184000000006</v>
      </c>
      <c r="DC65" s="297">
        <v>975.09261000000004</v>
      </c>
      <c r="DD65" s="297">
        <v>823.04953</v>
      </c>
      <c r="DE65" s="297">
        <v>1059.6471799999999</v>
      </c>
      <c r="DF65" s="297">
        <v>1125.5842299999999</v>
      </c>
      <c r="DG65" s="297">
        <v>923.89443000000006</v>
      </c>
      <c r="DH65" s="297">
        <v>888.21085000000005</v>
      </c>
      <c r="DI65" s="297">
        <v>1168.24938</v>
      </c>
      <c r="DJ65" s="297">
        <v>1787.2819200000001</v>
      </c>
      <c r="DN65" s="298">
        <v>286.68001935483869</v>
      </c>
      <c r="DO65" s="298">
        <f t="shared" si="50"/>
        <v>271.94559327956989</v>
      </c>
    </row>
    <row r="66" spans="1:119" x14ac:dyDescent="0.2">
      <c r="A66" s="287">
        <v>40940</v>
      </c>
      <c r="B66" s="288">
        <v>2848</v>
      </c>
      <c r="C66" s="288">
        <v>2290</v>
      </c>
      <c r="D66" s="288">
        <v>3365</v>
      </c>
      <c r="E66" s="288">
        <v>960</v>
      </c>
      <c r="F66" s="288">
        <v>3393</v>
      </c>
      <c r="G66" s="288">
        <v>3158</v>
      </c>
      <c r="H66" s="302">
        <f t="shared" si="2"/>
        <v>2897.3333333333335</v>
      </c>
      <c r="I66" s="302">
        <f t="shared" si="3"/>
        <v>2314.3333333333335</v>
      </c>
      <c r="J66" s="302">
        <f t="shared" si="4"/>
        <v>3671.6666666666665</v>
      </c>
      <c r="K66" s="302">
        <f t="shared" si="5"/>
        <v>941.66666666666663</v>
      </c>
      <c r="L66" s="302">
        <f t="shared" si="6"/>
        <v>3306.5</v>
      </c>
      <c r="M66" s="302">
        <f t="shared" si="7"/>
        <v>3171.3333333333335</v>
      </c>
      <c r="N66" s="303">
        <f t="shared" si="35"/>
        <v>2970.75</v>
      </c>
      <c r="O66" s="303">
        <f t="shared" si="36"/>
        <v>2361.0833333333335</v>
      </c>
      <c r="P66" s="303">
        <f t="shared" si="37"/>
        <v>3768.1666666666665</v>
      </c>
      <c r="Q66" s="303">
        <f t="shared" si="38"/>
        <v>905</v>
      </c>
      <c r="R66" s="303">
        <f t="shared" si="39"/>
        <v>3225.75</v>
      </c>
      <c r="S66" s="303">
        <f t="shared" si="40"/>
        <v>3221.25</v>
      </c>
      <c r="T66" s="270"/>
      <c r="U66" s="273">
        <v>10798</v>
      </c>
      <c r="V66" s="273">
        <v>8041</v>
      </c>
      <c r="W66" s="299">
        <v>1874</v>
      </c>
      <c r="X66" s="299">
        <v>7398.0855199999996</v>
      </c>
      <c r="Y66" s="300">
        <f t="shared" si="114"/>
        <v>11650.783333333335</v>
      </c>
      <c r="Z66" s="300">
        <f t="shared" si="115"/>
        <v>8782.5</v>
      </c>
      <c r="AA66" s="300">
        <f t="shared" si="116"/>
        <v>1607.8333333333333</v>
      </c>
      <c r="AB66" s="300">
        <f t="shared" si="117"/>
        <v>7488.1422766666656</v>
      </c>
      <c r="AC66" s="300"/>
      <c r="AD66" s="301">
        <v>4.1664528997598795</v>
      </c>
      <c r="AE66" s="301">
        <v>3.3390495773345301</v>
      </c>
      <c r="AF66" s="301">
        <f t="shared" ref="AF66:AG66" si="126">AVERAGE(AD55:AD66)</f>
        <v>4.0370590757977292</v>
      </c>
      <c r="AG66" s="301">
        <f t="shared" si="126"/>
        <v>3.3416749368236438</v>
      </c>
      <c r="AH66" s="274"/>
      <c r="AI66" s="290">
        <v>168.5</v>
      </c>
      <c r="AJ66" s="290">
        <v>681.1</v>
      </c>
      <c r="AK66" s="290">
        <v>197</v>
      </c>
      <c r="AL66" s="290">
        <v>700.8</v>
      </c>
      <c r="AM66" s="291">
        <v>2698.3</v>
      </c>
      <c r="AN66" s="292">
        <v>96.259</v>
      </c>
      <c r="AO66" s="292">
        <v>48.326999999999998</v>
      </c>
      <c r="AP66" s="292">
        <f t="shared" si="8"/>
        <v>158.36666666666667</v>
      </c>
      <c r="AQ66" s="292">
        <f t="shared" si="9"/>
        <v>688.75</v>
      </c>
      <c r="AR66" s="292">
        <f t="shared" si="10"/>
        <v>204.19999999999996</v>
      </c>
      <c r="AS66" s="292">
        <f t="shared" si="11"/>
        <v>711.43333333333339</v>
      </c>
      <c r="AT66" s="292">
        <f t="shared" si="12"/>
        <v>2760.7666666666664</v>
      </c>
      <c r="AU66" s="292">
        <f t="shared" si="13"/>
        <v>87.828833333333321</v>
      </c>
      <c r="AV66" s="292">
        <f t="shared" si="14"/>
        <v>49.772666666666673</v>
      </c>
      <c r="AW66" s="301">
        <f t="shared" si="100"/>
        <v>161.75833333333335</v>
      </c>
      <c r="AX66" s="301">
        <f t="shared" si="101"/>
        <v>706.91666666666663</v>
      </c>
      <c r="AY66" s="301">
        <f t="shared" si="102"/>
        <v>206.65833333333333</v>
      </c>
      <c r="AZ66" s="301">
        <f t="shared" si="103"/>
        <v>742.64166666666677</v>
      </c>
      <c r="BA66" s="301">
        <f t="shared" si="47"/>
        <v>2763.7666666666664</v>
      </c>
      <c r="BB66" s="301">
        <f t="shared" si="48"/>
        <v>97.117916666666659</v>
      </c>
      <c r="BC66" s="301">
        <f t="shared" si="49"/>
        <v>50.445</v>
      </c>
      <c r="BD66" s="301"/>
      <c r="BE66" s="293">
        <v>9614.4</v>
      </c>
      <c r="BF66" s="293">
        <v>15357</v>
      </c>
      <c r="BH66" s="211">
        <v>3490.8</v>
      </c>
      <c r="BI66" s="211">
        <v>274.5</v>
      </c>
      <c r="BJ66" s="211">
        <v>631.4</v>
      </c>
      <c r="BK66" s="211">
        <v>5212.3999999999996</v>
      </c>
      <c r="BL66" s="211">
        <v>12986.1</v>
      </c>
      <c r="BM66" s="211">
        <v>7636.2</v>
      </c>
      <c r="BN66" s="211">
        <v>1363.2</v>
      </c>
      <c r="BO66" s="211">
        <v>730.3</v>
      </c>
      <c r="BP66" s="213"/>
      <c r="BQ66" s="211">
        <v>35060</v>
      </c>
      <c r="BR66" s="211">
        <v>97614</v>
      </c>
      <c r="BS66" s="211">
        <v>47141.599999999999</v>
      </c>
      <c r="BT66" s="211">
        <v>28372</v>
      </c>
      <c r="BU66" s="211">
        <v>13210.8</v>
      </c>
      <c r="BV66" s="211">
        <v>47687</v>
      </c>
      <c r="BW66" s="211">
        <v>9025.2000000000007</v>
      </c>
      <c r="BX66" s="211">
        <v>57149.4</v>
      </c>
      <c r="BY66" s="211">
        <v>3021</v>
      </c>
      <c r="BZ66" s="211">
        <v>4138.6000000000004</v>
      </c>
      <c r="CA66" s="213"/>
      <c r="CB66" s="213">
        <f t="shared" si="121"/>
        <v>3562.6000000000004</v>
      </c>
      <c r="CC66" s="213">
        <f t="shared" si="121"/>
        <v>359.16666666666669</v>
      </c>
      <c r="CD66" s="213">
        <f t="shared" si="121"/>
        <v>634.96666666666658</v>
      </c>
      <c r="CE66" s="213">
        <f t="shared" si="121"/>
        <v>5380.5666666666675</v>
      </c>
      <c r="CF66" s="213">
        <f t="shared" si="121"/>
        <v>5440.3249999999998</v>
      </c>
      <c r="CG66" s="213">
        <f t="shared" si="121"/>
        <v>6633.7750000000015</v>
      </c>
      <c r="CH66" s="213">
        <f t="shared" si="121"/>
        <v>1544.7666666666667</v>
      </c>
      <c r="CI66" s="213">
        <f t="shared" si="121"/>
        <v>523.04166666666674</v>
      </c>
      <c r="CJ66" s="213"/>
      <c r="CK66" s="213">
        <f t="shared" si="119"/>
        <v>30888.108333333326</v>
      </c>
      <c r="CL66" s="213">
        <f t="shared" si="119"/>
        <v>96215.35000000002</v>
      </c>
      <c r="CM66" s="213">
        <f t="shared" si="119"/>
        <v>44331.041666666664</v>
      </c>
      <c r="CN66" s="213">
        <f t="shared" si="119"/>
        <v>30914.191666666669</v>
      </c>
      <c r="CO66" s="213">
        <f t="shared" si="119"/>
        <v>13566.683333333332</v>
      </c>
      <c r="CP66" s="213">
        <f t="shared" si="119"/>
        <v>45057</v>
      </c>
      <c r="CQ66" s="213">
        <f t="shared" si="119"/>
        <v>9769.4416666666675</v>
      </c>
      <c r="CR66" s="213">
        <f t="shared" si="119"/>
        <v>56259.299999999996</v>
      </c>
      <c r="CS66" s="213">
        <f t="shared" si="119"/>
        <v>3120.625</v>
      </c>
      <c r="CT66" s="213">
        <f t="shared" si="119"/>
        <v>3570.6583333333328</v>
      </c>
      <c r="CV66" s="296">
        <v>503751957.06300455</v>
      </c>
      <c r="CW66" s="296">
        <v>1052863.3</v>
      </c>
      <c r="CX66" s="268">
        <v>10.199999999999999</v>
      </c>
      <c r="CY66" s="268">
        <v>52.4</v>
      </c>
      <c r="DA66" s="297">
        <v>949.39494999999999</v>
      </c>
      <c r="DB66" s="297">
        <v>944.85600999999997</v>
      </c>
      <c r="DC66" s="297">
        <v>979.65454999999997</v>
      </c>
      <c r="DD66" s="297">
        <v>836.67794000000004</v>
      </c>
      <c r="DE66" s="297">
        <v>1030.3393799999999</v>
      </c>
      <c r="DF66" s="297">
        <v>1067.4073900000001</v>
      </c>
      <c r="DG66" s="297">
        <v>903.24905999999999</v>
      </c>
      <c r="DH66" s="297">
        <v>847.26879999999994</v>
      </c>
      <c r="DI66" s="297">
        <v>1158.1861899999999</v>
      </c>
      <c r="DJ66" s="297">
        <v>1802.71567</v>
      </c>
      <c r="DN66" s="298">
        <v>298.56520689655179</v>
      </c>
      <c r="DO66" s="298">
        <f t="shared" si="50"/>
        <v>276.25821885428257</v>
      </c>
    </row>
    <row r="67" spans="1:119" x14ac:dyDescent="0.2">
      <c r="A67" s="287">
        <v>40969</v>
      </c>
      <c r="B67" s="288">
        <v>2768</v>
      </c>
      <c r="C67" s="288">
        <v>2188</v>
      </c>
      <c r="D67" s="288">
        <v>3173</v>
      </c>
      <c r="E67" s="288">
        <v>920</v>
      </c>
      <c r="F67" s="288">
        <v>3320</v>
      </c>
      <c r="G67" s="288">
        <v>3135</v>
      </c>
      <c r="H67" s="302">
        <f t="shared" si="2"/>
        <v>2872</v>
      </c>
      <c r="I67" s="302">
        <f t="shared" si="3"/>
        <v>2293.1666666666665</v>
      </c>
      <c r="J67" s="302">
        <f t="shared" si="4"/>
        <v>3549.6666666666665</v>
      </c>
      <c r="K67" s="302">
        <f t="shared" si="5"/>
        <v>951.66666666666663</v>
      </c>
      <c r="L67" s="302">
        <f t="shared" si="6"/>
        <v>3319</v>
      </c>
      <c r="M67" s="302">
        <f t="shared" si="7"/>
        <v>3161.3333333333335</v>
      </c>
      <c r="N67" s="303">
        <f t="shared" si="35"/>
        <v>2933.0833333333335</v>
      </c>
      <c r="O67" s="303">
        <f t="shared" si="36"/>
        <v>2334.25</v>
      </c>
      <c r="P67" s="303">
        <f t="shared" si="37"/>
        <v>3713.1666666666665</v>
      </c>
      <c r="Q67" s="303">
        <f t="shared" si="38"/>
        <v>901.66666666666663</v>
      </c>
      <c r="R67" s="303">
        <f t="shared" si="39"/>
        <v>3239.5</v>
      </c>
      <c r="S67" s="303">
        <f t="shared" si="40"/>
        <v>3214.5833333333335</v>
      </c>
      <c r="T67" s="270"/>
      <c r="U67" s="273">
        <v>12452</v>
      </c>
      <c r="V67" s="273">
        <v>9430</v>
      </c>
      <c r="W67" s="299">
        <v>1737</v>
      </c>
      <c r="X67" s="299">
        <v>8036.7430560000003</v>
      </c>
      <c r="Y67" s="300">
        <f t="shared" si="114"/>
        <v>11679.85</v>
      </c>
      <c r="Z67" s="300">
        <f t="shared" si="115"/>
        <v>8802.3333333333339</v>
      </c>
      <c r="AA67" s="300">
        <f t="shared" si="116"/>
        <v>1619.9166666666667</v>
      </c>
      <c r="AB67" s="300">
        <f t="shared" si="117"/>
        <v>7515.6979906666666</v>
      </c>
      <c r="AC67" s="300"/>
      <c r="AD67" s="301">
        <v>4.0789994034097976</v>
      </c>
      <c r="AE67" s="301">
        <v>3.3388208423755117</v>
      </c>
      <c r="AF67" s="301">
        <f t="shared" ref="AF67:AG67" si="127">AVERAGE(AD56:AD67)</f>
        <v>4.0355543391157616</v>
      </c>
      <c r="AG67" s="301">
        <f t="shared" si="127"/>
        <v>3.3410439908083958</v>
      </c>
      <c r="AH67" s="274"/>
      <c r="AI67" s="290">
        <v>185.4</v>
      </c>
      <c r="AJ67" s="290">
        <v>750</v>
      </c>
      <c r="AK67" s="290">
        <v>219.2</v>
      </c>
      <c r="AL67" s="290">
        <v>781.1</v>
      </c>
      <c r="AM67" s="291">
        <v>2907.3</v>
      </c>
      <c r="AN67" s="292">
        <v>99.03</v>
      </c>
      <c r="AO67" s="292">
        <v>55.4</v>
      </c>
      <c r="AP67" s="292">
        <f t="shared" si="8"/>
        <v>164.66666666666666</v>
      </c>
      <c r="AQ67" s="292">
        <f t="shared" si="9"/>
        <v>697.58333333333337</v>
      </c>
      <c r="AR67" s="292">
        <f t="shared" si="10"/>
        <v>207.66666666666671</v>
      </c>
      <c r="AS67" s="292">
        <f t="shared" si="11"/>
        <v>714.6</v>
      </c>
      <c r="AT67" s="292">
        <f t="shared" si="12"/>
        <v>2798.5499999999997</v>
      </c>
      <c r="AU67" s="292">
        <f t="shared" si="13"/>
        <v>91.164666666666676</v>
      </c>
      <c r="AV67" s="292">
        <f t="shared" si="14"/>
        <v>51.781166666666657</v>
      </c>
      <c r="AW67" s="301">
        <f t="shared" si="100"/>
        <v>162.5916666666667</v>
      </c>
      <c r="AX67" s="301">
        <f t="shared" si="101"/>
        <v>708.11666666666679</v>
      </c>
      <c r="AY67" s="301">
        <f t="shared" si="102"/>
        <v>206.91666666666666</v>
      </c>
      <c r="AZ67" s="301">
        <f t="shared" si="103"/>
        <v>740.38333333333333</v>
      </c>
      <c r="BA67" s="301">
        <f t="shared" si="47"/>
        <v>2762.9833333333336</v>
      </c>
      <c r="BB67" s="301">
        <f t="shared" si="48"/>
        <v>96.942333333333337</v>
      </c>
      <c r="BC67" s="301">
        <f t="shared" si="49"/>
        <v>50.031500000000001</v>
      </c>
      <c r="BD67" s="301"/>
      <c r="BE67" s="293">
        <v>20957.439999999999</v>
      </c>
      <c r="BF67" s="293">
        <v>6345</v>
      </c>
      <c r="BH67" s="211">
        <v>3691.5</v>
      </c>
      <c r="BI67" s="211">
        <v>227.5</v>
      </c>
      <c r="BJ67" s="211">
        <v>933.1</v>
      </c>
      <c r="BK67" s="211">
        <v>5222</v>
      </c>
      <c r="BL67" s="211">
        <v>12400.6</v>
      </c>
      <c r="BM67" s="211">
        <v>7466.1</v>
      </c>
      <c r="BN67" s="211">
        <v>1596.1</v>
      </c>
      <c r="BO67" s="211">
        <v>365.6</v>
      </c>
      <c r="BP67" s="213"/>
      <c r="BQ67" s="211">
        <v>35550.6</v>
      </c>
      <c r="BR67" s="211">
        <v>110345.4</v>
      </c>
      <c r="BS67" s="211">
        <v>53327.4</v>
      </c>
      <c r="BT67" s="211">
        <v>35499.4</v>
      </c>
      <c r="BU67" s="211">
        <v>13761.6</v>
      </c>
      <c r="BV67" s="211">
        <v>49404.5</v>
      </c>
      <c r="BW67" s="211">
        <v>9842.2999999999993</v>
      </c>
      <c r="BX67" s="211">
        <v>62073.4</v>
      </c>
      <c r="BY67" s="211">
        <v>2827.4</v>
      </c>
      <c r="BZ67" s="211">
        <v>3935.8</v>
      </c>
      <c r="CA67" s="213"/>
      <c r="CB67" s="213">
        <f t="shared" si="121"/>
        <v>3539.5583333333338</v>
      </c>
      <c r="CC67" s="213">
        <f t="shared" si="121"/>
        <v>358.33333333333331</v>
      </c>
      <c r="CD67" s="213">
        <f t="shared" si="121"/>
        <v>660.98333333333323</v>
      </c>
      <c r="CE67" s="213">
        <f t="shared" si="121"/>
        <v>5340.7416666666677</v>
      </c>
      <c r="CF67" s="213">
        <f t="shared" si="121"/>
        <v>6311.8583333333327</v>
      </c>
      <c r="CG67" s="213">
        <f t="shared" si="121"/>
        <v>6766.0583333333334</v>
      </c>
      <c r="CH67" s="213">
        <f t="shared" si="121"/>
        <v>1607.4333333333332</v>
      </c>
      <c r="CI67" s="213">
        <f t="shared" si="121"/>
        <v>490.25</v>
      </c>
      <c r="CJ67" s="213"/>
      <c r="CK67" s="213">
        <f t="shared" si="119"/>
        <v>31345.549999999992</v>
      </c>
      <c r="CL67" s="213">
        <f t="shared" si="119"/>
        <v>96277.358333333337</v>
      </c>
      <c r="CM67" s="213">
        <f t="shared" si="119"/>
        <v>44940.758333333331</v>
      </c>
      <c r="CN67" s="213">
        <f t="shared" si="119"/>
        <v>30462.225000000002</v>
      </c>
      <c r="CO67" s="213">
        <f t="shared" si="119"/>
        <v>13477.108333333335</v>
      </c>
      <c r="CP67" s="213">
        <f t="shared" si="119"/>
        <v>45676.866666666661</v>
      </c>
      <c r="CQ67" s="213">
        <f t="shared" si="119"/>
        <v>9476.3666666666668</v>
      </c>
      <c r="CR67" s="213">
        <f t="shared" si="119"/>
        <v>56147.424999999996</v>
      </c>
      <c r="CS67" s="213">
        <f t="shared" si="119"/>
        <v>3161.7000000000003</v>
      </c>
      <c r="CT67" s="213">
        <f t="shared" si="119"/>
        <v>3535.9750000000004</v>
      </c>
      <c r="CV67" s="296">
        <v>503848861.37325096</v>
      </c>
      <c r="CW67" s="296">
        <v>1052863.3</v>
      </c>
      <c r="CX67" s="268">
        <v>10.3</v>
      </c>
      <c r="CY67" s="268">
        <v>53</v>
      </c>
      <c r="DA67" s="297">
        <v>974.19465000000002</v>
      </c>
      <c r="DB67" s="297">
        <v>958.29870000000005</v>
      </c>
      <c r="DC67" s="297">
        <v>977.97940000000006</v>
      </c>
      <c r="DD67" s="297">
        <v>872.76335000000006</v>
      </c>
      <c r="DE67" s="297">
        <v>1037.0215000000001</v>
      </c>
      <c r="DF67" s="297">
        <v>1012.7991000000001</v>
      </c>
      <c r="DG67" s="297">
        <v>931.80545000000006</v>
      </c>
      <c r="DH67" s="297">
        <v>870.49250000000006</v>
      </c>
      <c r="DI67" s="297">
        <v>1195.981</v>
      </c>
      <c r="DJ67" s="297">
        <v>1800.0271</v>
      </c>
      <c r="DN67" s="298">
        <v>303.8852161290323</v>
      </c>
      <c r="DO67" s="298">
        <f t="shared" si="50"/>
        <v>280.12350353170194</v>
      </c>
    </row>
    <row r="68" spans="1:119" x14ac:dyDescent="0.2">
      <c r="A68" s="287">
        <v>41000</v>
      </c>
      <c r="B68" s="288">
        <v>2662</v>
      </c>
      <c r="C68" s="288">
        <v>2074</v>
      </c>
      <c r="D68" s="288">
        <v>2858</v>
      </c>
      <c r="E68" s="288">
        <v>870</v>
      </c>
      <c r="F68" s="288">
        <v>3334</v>
      </c>
      <c r="G68" s="288">
        <v>3092</v>
      </c>
      <c r="H68" s="302">
        <f t="shared" si="2"/>
        <v>2827.3333333333335</v>
      </c>
      <c r="I68" s="302">
        <f t="shared" si="3"/>
        <v>2251.8333333333335</v>
      </c>
      <c r="J68" s="302">
        <f t="shared" si="4"/>
        <v>3379.3333333333335</v>
      </c>
      <c r="K68" s="302">
        <f t="shared" si="5"/>
        <v>948.33333333333337</v>
      </c>
      <c r="L68" s="302">
        <f t="shared" si="6"/>
        <v>3335.6666666666665</v>
      </c>
      <c r="M68" s="302">
        <f t="shared" si="7"/>
        <v>3149.3333333333335</v>
      </c>
      <c r="N68" s="303">
        <f t="shared" si="35"/>
        <v>2893.6666666666665</v>
      </c>
      <c r="O68" s="303">
        <f t="shared" si="36"/>
        <v>2307.0833333333335</v>
      </c>
      <c r="P68" s="303">
        <f t="shared" si="37"/>
        <v>3635.9166666666665</v>
      </c>
      <c r="Q68" s="303">
        <f t="shared" si="38"/>
        <v>904.16666666666663</v>
      </c>
      <c r="R68" s="303">
        <f t="shared" si="39"/>
        <v>3261.5</v>
      </c>
      <c r="S68" s="303">
        <f t="shared" si="40"/>
        <v>3198.6666666666665</v>
      </c>
      <c r="T68" s="270"/>
      <c r="U68" s="273">
        <v>12538</v>
      </c>
      <c r="V68" s="273">
        <v>9535</v>
      </c>
      <c r="W68" s="299">
        <v>1479</v>
      </c>
      <c r="X68" s="299">
        <v>7816.2973439999996</v>
      </c>
      <c r="Y68" s="300">
        <f t="shared" si="114"/>
        <v>11704.008333333333</v>
      </c>
      <c r="Z68" s="300">
        <f t="shared" si="115"/>
        <v>8818.6666666666661</v>
      </c>
      <c r="AA68" s="300">
        <f t="shared" si="116"/>
        <v>1637.4166666666667</v>
      </c>
      <c r="AB68" s="300">
        <f t="shared" si="117"/>
        <v>7537.6216040000008</v>
      </c>
      <c r="AC68" s="300"/>
      <c r="AD68" s="301">
        <v>4.0325353543085454</v>
      </c>
      <c r="AE68" s="301">
        <v>3.3421500964396156</v>
      </c>
      <c r="AF68" s="301">
        <f t="shared" ref="AF68:AG68" si="128">AVERAGE(AD57:AD68)</f>
        <v>4.0387706475440064</v>
      </c>
      <c r="AG68" s="301">
        <f t="shared" si="128"/>
        <v>3.340782572039076</v>
      </c>
      <c r="AH68" s="274"/>
      <c r="AI68" s="290">
        <v>175.5</v>
      </c>
      <c r="AJ68" s="290">
        <v>729.4</v>
      </c>
      <c r="AK68" s="290">
        <v>210.4</v>
      </c>
      <c r="AL68" s="290">
        <v>717.3</v>
      </c>
      <c r="AM68" s="291">
        <v>2739.2</v>
      </c>
      <c r="AN68" s="292">
        <v>118.038</v>
      </c>
      <c r="AO68" s="292">
        <v>60.01</v>
      </c>
      <c r="AP68" s="292">
        <f t="shared" si="8"/>
        <v>169.2</v>
      </c>
      <c r="AQ68" s="292">
        <f t="shared" si="9"/>
        <v>703.63333333333333</v>
      </c>
      <c r="AR68" s="292">
        <f t="shared" si="10"/>
        <v>208.16666666666666</v>
      </c>
      <c r="AS68" s="292">
        <f t="shared" si="11"/>
        <v>711.06666666666661</v>
      </c>
      <c r="AT68" s="292">
        <f t="shared" si="12"/>
        <v>2795.2000000000003</v>
      </c>
      <c r="AU68" s="292">
        <f t="shared" si="13"/>
        <v>98.019333333333336</v>
      </c>
      <c r="AV68" s="292">
        <f t="shared" si="14"/>
        <v>53.581666666666656</v>
      </c>
      <c r="AW68" s="301">
        <f t="shared" si="100"/>
        <v>163.44166666666669</v>
      </c>
      <c r="AX68" s="301">
        <f t="shared" si="101"/>
        <v>708.17500000000007</v>
      </c>
      <c r="AY68" s="301">
        <f t="shared" si="102"/>
        <v>206.70000000000002</v>
      </c>
      <c r="AZ68" s="301">
        <f t="shared" si="103"/>
        <v>736.02500000000009</v>
      </c>
      <c r="BA68" s="301">
        <f t="shared" si="47"/>
        <v>2761.6833333333329</v>
      </c>
      <c r="BB68" s="301">
        <f t="shared" si="48"/>
        <v>97.832416666666674</v>
      </c>
      <c r="BC68" s="301">
        <f t="shared" si="49"/>
        <v>50.575500000000005</v>
      </c>
      <c r="BD68" s="301"/>
      <c r="BE68" s="293">
        <v>41116.775999999998</v>
      </c>
      <c r="BF68" s="293">
        <v>4871.625</v>
      </c>
      <c r="BH68" s="211">
        <v>3503.2</v>
      </c>
      <c r="BI68" s="211">
        <v>311</v>
      </c>
      <c r="BJ68" s="211">
        <v>1187.2</v>
      </c>
      <c r="BK68" s="211">
        <v>6370.1</v>
      </c>
      <c r="BL68" s="211">
        <v>3695.2</v>
      </c>
      <c r="BM68" s="211">
        <v>6533.7</v>
      </c>
      <c r="BN68" s="211">
        <v>1143.3</v>
      </c>
      <c r="BO68" s="211">
        <v>400.1</v>
      </c>
      <c r="BP68" s="213"/>
      <c r="BQ68" s="211">
        <v>37446.199999999997</v>
      </c>
      <c r="BR68" s="211">
        <v>110490.9</v>
      </c>
      <c r="BS68" s="211">
        <v>54227.9</v>
      </c>
      <c r="BT68" s="211">
        <v>33619.4</v>
      </c>
      <c r="BU68" s="211">
        <v>13775.1</v>
      </c>
      <c r="BV68" s="211">
        <v>48301.4</v>
      </c>
      <c r="BW68" s="211">
        <v>10706.5</v>
      </c>
      <c r="BX68" s="211">
        <v>61253.5</v>
      </c>
      <c r="BY68" s="211">
        <v>3520.3</v>
      </c>
      <c r="BZ68" s="211">
        <v>4899.5</v>
      </c>
      <c r="CA68" s="213"/>
      <c r="CB68" s="213">
        <f t="shared" si="121"/>
        <v>3529.2583333333332</v>
      </c>
      <c r="CC68" s="213">
        <f t="shared" si="121"/>
        <v>374.17500000000001</v>
      </c>
      <c r="CD68" s="213">
        <f t="shared" si="121"/>
        <v>689.80833333333339</v>
      </c>
      <c r="CE68" s="213">
        <f t="shared" si="121"/>
        <v>5323.2666666666673</v>
      </c>
      <c r="CF68" s="213">
        <f t="shared" si="121"/>
        <v>6230.1499999999987</v>
      </c>
      <c r="CG68" s="213">
        <f t="shared" si="121"/>
        <v>6812.1416666666673</v>
      </c>
      <c r="CH68" s="213">
        <f t="shared" si="121"/>
        <v>1602.7249999999997</v>
      </c>
      <c r="CI68" s="213">
        <f t="shared" si="121"/>
        <v>485.56666666666678</v>
      </c>
      <c r="CJ68" s="213"/>
      <c r="CK68" s="213">
        <f t="shared" si="119"/>
        <v>32085.149999999998</v>
      </c>
      <c r="CL68" s="213">
        <f t="shared" si="119"/>
        <v>97465.983333333323</v>
      </c>
      <c r="CM68" s="213">
        <f t="shared" si="119"/>
        <v>45972.25</v>
      </c>
      <c r="CN68" s="213">
        <f t="shared" si="119"/>
        <v>30246.308333333338</v>
      </c>
      <c r="CO68" s="213">
        <f t="shared" si="119"/>
        <v>13475.700000000003</v>
      </c>
      <c r="CP68" s="213">
        <f t="shared" si="119"/>
        <v>46101.466666666667</v>
      </c>
      <c r="CQ68" s="213">
        <f t="shared" si="119"/>
        <v>9492.6583333333347</v>
      </c>
      <c r="CR68" s="213">
        <f t="shared" si="119"/>
        <v>56785.75</v>
      </c>
      <c r="CS68" s="213">
        <f t="shared" si="119"/>
        <v>3260.775000000001</v>
      </c>
      <c r="CT68" s="213">
        <f t="shared" si="119"/>
        <v>3642</v>
      </c>
      <c r="CV68" s="296">
        <v>503945784.32450753</v>
      </c>
      <c r="CW68" s="296">
        <v>1074045.3666666667</v>
      </c>
      <c r="CX68" s="268">
        <v>10.3</v>
      </c>
      <c r="CY68" s="268">
        <v>53.7</v>
      </c>
      <c r="DA68" s="297">
        <v>994.82710000000009</v>
      </c>
      <c r="DB68" s="297">
        <v>1005.45884</v>
      </c>
      <c r="DC68" s="297">
        <v>991.03005000000007</v>
      </c>
      <c r="DD68" s="297">
        <v>896.86320999999998</v>
      </c>
      <c r="DE68" s="297">
        <v>1059.3769500000001</v>
      </c>
      <c r="DF68" s="297">
        <v>1023.6846800000001</v>
      </c>
      <c r="DG68" s="297">
        <v>912.05141000000003</v>
      </c>
      <c r="DH68" s="297">
        <v>880.15619000000004</v>
      </c>
      <c r="DI68" s="297">
        <v>1253.0264999999999</v>
      </c>
      <c r="DJ68" s="297">
        <v>1762.59061</v>
      </c>
      <c r="DN68" s="298">
        <v>306.77293666666662</v>
      </c>
      <c r="DO68" s="298">
        <f t="shared" si="50"/>
        <v>283.64667325392418</v>
      </c>
    </row>
    <row r="69" spans="1:119" x14ac:dyDescent="0.2">
      <c r="A69" s="287">
        <v>41030</v>
      </c>
      <c r="B69" s="288">
        <v>2510</v>
      </c>
      <c r="C69" s="288">
        <v>2015</v>
      </c>
      <c r="D69" s="288">
        <v>2605</v>
      </c>
      <c r="E69" s="288">
        <v>880</v>
      </c>
      <c r="F69" s="288">
        <v>3383</v>
      </c>
      <c r="G69" s="288">
        <v>3005</v>
      </c>
      <c r="H69" s="302">
        <f t="shared" si="2"/>
        <v>2758.1666666666665</v>
      </c>
      <c r="I69" s="302">
        <f t="shared" si="3"/>
        <v>2201.3333333333335</v>
      </c>
      <c r="J69" s="302">
        <f t="shared" si="4"/>
        <v>3181.8333333333335</v>
      </c>
      <c r="K69" s="302">
        <f t="shared" si="5"/>
        <v>936.66666666666663</v>
      </c>
      <c r="L69" s="302">
        <f t="shared" si="6"/>
        <v>3352.8333333333335</v>
      </c>
      <c r="M69" s="302">
        <f t="shared" si="7"/>
        <v>3121.3333333333335</v>
      </c>
      <c r="N69" s="303">
        <f t="shared" si="35"/>
        <v>2850</v>
      </c>
      <c r="O69" s="303">
        <f t="shared" si="36"/>
        <v>2273.3333333333335</v>
      </c>
      <c r="P69" s="303">
        <f t="shared" si="37"/>
        <v>3536</v>
      </c>
      <c r="Q69" s="303">
        <f t="shared" si="38"/>
        <v>905</v>
      </c>
      <c r="R69" s="303">
        <f t="shared" si="39"/>
        <v>3281.25</v>
      </c>
      <c r="S69" s="303">
        <f t="shared" si="40"/>
        <v>3171.4166666666665</v>
      </c>
      <c r="T69" s="270"/>
      <c r="U69" s="273">
        <v>13092</v>
      </c>
      <c r="V69" s="273">
        <v>9928</v>
      </c>
      <c r="W69" s="299">
        <v>802</v>
      </c>
      <c r="X69" s="299">
        <v>7983.6727920000003</v>
      </c>
      <c r="Y69" s="300">
        <f t="shared" si="114"/>
        <v>11731.908333333333</v>
      </c>
      <c r="Z69" s="300">
        <f t="shared" si="115"/>
        <v>8837.5</v>
      </c>
      <c r="AA69" s="300">
        <f t="shared" si="116"/>
        <v>1645.1666666666667</v>
      </c>
      <c r="AB69" s="300">
        <f t="shared" si="117"/>
        <v>7549.8307886666671</v>
      </c>
      <c r="AC69" s="300"/>
      <c r="AD69" s="301">
        <v>3.9467624143200197</v>
      </c>
      <c r="AE69" s="301">
        <v>3.3433777537311218</v>
      </c>
      <c r="AF69" s="301">
        <f t="shared" ref="AF69:AG69" si="129">AVERAGE(AD58:AD69)</f>
        <v>4.0411487448886954</v>
      </c>
      <c r="AG69" s="301">
        <f t="shared" si="129"/>
        <v>3.3408139400397157</v>
      </c>
      <c r="AH69" s="274"/>
      <c r="AI69" s="290">
        <v>181.4</v>
      </c>
      <c r="AJ69" s="290">
        <v>774.3</v>
      </c>
      <c r="AK69" s="290">
        <v>231.9</v>
      </c>
      <c r="AL69" s="290">
        <v>804.7</v>
      </c>
      <c r="AM69" s="291">
        <v>2887.6</v>
      </c>
      <c r="AN69" s="292">
        <v>123.33</v>
      </c>
      <c r="AO69" s="292">
        <v>53.526000000000003</v>
      </c>
      <c r="AP69" s="292">
        <f t="shared" si="8"/>
        <v>174.53333333333333</v>
      </c>
      <c r="AQ69" s="292">
        <f t="shared" si="9"/>
        <v>717.7166666666667</v>
      </c>
      <c r="AR69" s="292">
        <f t="shared" si="10"/>
        <v>212.30000000000004</v>
      </c>
      <c r="AS69" s="292">
        <f t="shared" si="11"/>
        <v>725.91666666666652</v>
      </c>
      <c r="AT69" s="292">
        <f t="shared" si="12"/>
        <v>2813.5333333333333</v>
      </c>
      <c r="AU69" s="292">
        <f t="shared" si="13"/>
        <v>106.88500000000001</v>
      </c>
      <c r="AV69" s="292">
        <f t="shared" si="14"/>
        <v>54.502500000000005</v>
      </c>
      <c r="AW69" s="301">
        <f t="shared" si="100"/>
        <v>164.05833333333334</v>
      </c>
      <c r="AX69" s="301">
        <f t="shared" si="101"/>
        <v>710.35833333333323</v>
      </c>
      <c r="AY69" s="301">
        <f t="shared" si="102"/>
        <v>208.08333333333334</v>
      </c>
      <c r="AZ69" s="301">
        <f t="shared" si="103"/>
        <v>736.21666666666681</v>
      </c>
      <c r="BA69" s="301">
        <f t="shared" si="47"/>
        <v>2765.3666666666663</v>
      </c>
      <c r="BB69" s="301">
        <f t="shared" si="48"/>
        <v>98.436666666666653</v>
      </c>
      <c r="BC69" s="301">
        <f t="shared" si="49"/>
        <v>50.90291666666667</v>
      </c>
      <c r="BD69" s="301"/>
      <c r="BE69" s="293">
        <v>68169.922000000006</v>
      </c>
      <c r="BF69" s="293">
        <v>4871.625</v>
      </c>
      <c r="BH69" s="211">
        <v>3932.8</v>
      </c>
      <c r="BI69" s="211">
        <v>304.2</v>
      </c>
      <c r="BJ69" s="211">
        <v>1115.5999999999999</v>
      </c>
      <c r="BK69" s="211">
        <v>7320.6</v>
      </c>
      <c r="BL69" s="211">
        <v>3972.9</v>
      </c>
      <c r="BM69" s="211">
        <v>6636.8</v>
      </c>
      <c r="BN69" s="211">
        <v>2268.9</v>
      </c>
      <c r="BO69" s="211">
        <v>388.8</v>
      </c>
      <c r="BP69" s="213"/>
      <c r="BQ69" s="211">
        <v>40924.300000000003</v>
      </c>
      <c r="BR69" s="211">
        <v>124237.8</v>
      </c>
      <c r="BS69" s="211">
        <v>53418.9</v>
      </c>
      <c r="BT69" s="211">
        <v>44944.7</v>
      </c>
      <c r="BU69" s="211">
        <v>14441.5</v>
      </c>
      <c r="BV69" s="211">
        <v>49883.4</v>
      </c>
      <c r="BW69" s="211">
        <v>13340.7</v>
      </c>
      <c r="BX69" s="211">
        <v>65345.4</v>
      </c>
      <c r="BY69" s="211">
        <v>3392.4</v>
      </c>
      <c r="BZ69" s="211">
        <v>3438.2</v>
      </c>
      <c r="CA69" s="213"/>
      <c r="CB69" s="213">
        <f t="shared" si="121"/>
        <v>3498.6666666666665</v>
      </c>
      <c r="CC69" s="213">
        <f t="shared" si="121"/>
        <v>363.45</v>
      </c>
      <c r="CD69" s="213">
        <f t="shared" si="121"/>
        <v>721.99166666666667</v>
      </c>
      <c r="CE69" s="213">
        <f t="shared" si="121"/>
        <v>5290.5583333333334</v>
      </c>
      <c r="CF69" s="213">
        <f t="shared" si="121"/>
        <v>6301.8249999999998</v>
      </c>
      <c r="CG69" s="213">
        <f t="shared" si="121"/>
        <v>6948.041666666667</v>
      </c>
      <c r="CH69" s="213">
        <f t="shared" si="121"/>
        <v>1552.4583333333333</v>
      </c>
      <c r="CI69" s="213">
        <f t="shared" si="121"/>
        <v>473.84166666666675</v>
      </c>
      <c r="CJ69" s="213"/>
      <c r="CK69" s="213">
        <f t="shared" si="119"/>
        <v>33007.85833333333</v>
      </c>
      <c r="CL69" s="213">
        <f t="shared" si="119"/>
        <v>99243.233333333337</v>
      </c>
      <c r="CM69" s="213">
        <f t="shared" si="119"/>
        <v>46794.716666666667</v>
      </c>
      <c r="CN69" s="213">
        <f t="shared" si="119"/>
        <v>30931.216666666671</v>
      </c>
      <c r="CO69" s="213">
        <f t="shared" si="119"/>
        <v>13466.450000000003</v>
      </c>
      <c r="CP69" s="213">
        <f t="shared" si="119"/>
        <v>46776.716666666667</v>
      </c>
      <c r="CQ69" s="213">
        <f t="shared" si="119"/>
        <v>9800.1</v>
      </c>
      <c r="CR69" s="213">
        <f t="shared" si="119"/>
        <v>57981.26666666667</v>
      </c>
      <c r="CS69" s="213">
        <f t="shared" si="119"/>
        <v>3303.1750000000006</v>
      </c>
      <c r="CT69" s="213">
        <f t="shared" si="119"/>
        <v>3656.7666666666664</v>
      </c>
      <c r="CV69" s="296">
        <v>504042725.92036015</v>
      </c>
      <c r="CW69" s="296">
        <v>1074045.3666666667</v>
      </c>
      <c r="CX69" s="268">
        <v>10.4</v>
      </c>
      <c r="CY69" s="268">
        <v>53.2</v>
      </c>
      <c r="DA69" s="297">
        <v>948.94380000000001</v>
      </c>
      <c r="DB69" s="297">
        <v>993.35249999999996</v>
      </c>
      <c r="DC69" s="297">
        <v>962.18849999999998</v>
      </c>
      <c r="DD69" s="297">
        <v>845.32349999999997</v>
      </c>
      <c r="DE69" s="297">
        <v>965.30489999999998</v>
      </c>
      <c r="DF69" s="297">
        <v>899.8605</v>
      </c>
      <c r="DG69" s="297">
        <v>994.13160000000005</v>
      </c>
      <c r="DH69" s="297">
        <v>941.15280000000007</v>
      </c>
      <c r="DI69" s="297">
        <v>1378.2279000000001</v>
      </c>
      <c r="DJ69" s="297">
        <v>1745.9630999999999</v>
      </c>
      <c r="DN69" s="298">
        <v>313.61406451612902</v>
      </c>
      <c r="DO69" s="298">
        <f t="shared" si="50"/>
        <v>287.13767029693491</v>
      </c>
    </row>
    <row r="70" spans="1:119" x14ac:dyDescent="0.2">
      <c r="A70" s="287">
        <v>41061</v>
      </c>
      <c r="B70" s="288">
        <v>2521</v>
      </c>
      <c r="C70" s="288">
        <v>2095</v>
      </c>
      <c r="D70" s="288">
        <v>2702</v>
      </c>
      <c r="E70" s="288">
        <v>940</v>
      </c>
      <c r="F70" s="288">
        <v>3391</v>
      </c>
      <c r="G70" s="288">
        <v>2920</v>
      </c>
      <c r="H70" s="302">
        <f t="shared" si="2"/>
        <v>2697.5</v>
      </c>
      <c r="I70" s="302">
        <f t="shared" si="3"/>
        <v>2165</v>
      </c>
      <c r="J70" s="302">
        <f t="shared" si="4"/>
        <v>3033.8333333333335</v>
      </c>
      <c r="K70" s="302">
        <f t="shared" si="5"/>
        <v>926.66666666666663</v>
      </c>
      <c r="L70" s="302">
        <f t="shared" si="6"/>
        <v>3363.8333333333335</v>
      </c>
      <c r="M70" s="302">
        <f t="shared" si="7"/>
        <v>3080</v>
      </c>
      <c r="N70" s="303">
        <f t="shared" si="35"/>
        <v>2810.25</v>
      </c>
      <c r="O70" s="303">
        <f t="shared" si="36"/>
        <v>2247.9166666666665</v>
      </c>
      <c r="P70" s="303">
        <f t="shared" si="37"/>
        <v>3435.0833333333335</v>
      </c>
      <c r="Q70" s="303">
        <f t="shared" si="38"/>
        <v>910</v>
      </c>
      <c r="R70" s="303">
        <f t="shared" si="39"/>
        <v>3300.9166666666665</v>
      </c>
      <c r="S70" s="303">
        <f t="shared" si="40"/>
        <v>3139.5</v>
      </c>
      <c r="T70" s="270"/>
      <c r="U70" s="273">
        <v>12329</v>
      </c>
      <c r="V70" s="273">
        <v>9304</v>
      </c>
      <c r="W70" s="299">
        <v>131</v>
      </c>
      <c r="X70" s="299">
        <v>7564.1001919999999</v>
      </c>
      <c r="Y70" s="300">
        <f t="shared" si="114"/>
        <v>11754.225</v>
      </c>
      <c r="Z70" s="300">
        <f t="shared" si="115"/>
        <v>8851.75</v>
      </c>
      <c r="AA70" s="300">
        <f t="shared" si="116"/>
        <v>1645.5</v>
      </c>
      <c r="AB70" s="300">
        <f t="shared" si="117"/>
        <v>7555.8030833333332</v>
      </c>
      <c r="AC70" s="300"/>
      <c r="AD70" s="301">
        <v>3.8966326573761312</v>
      </c>
      <c r="AE70" s="301">
        <v>3.3437075539409808</v>
      </c>
      <c r="AF70" s="301">
        <f t="shared" ref="AF70:AG70" si="130">AVERAGE(AD59:AD70)</f>
        <v>4.0408487962817228</v>
      </c>
      <c r="AG70" s="301">
        <f t="shared" si="130"/>
        <v>3.3409222559871226</v>
      </c>
      <c r="AH70" s="274"/>
      <c r="AI70" s="290">
        <v>168</v>
      </c>
      <c r="AJ70" s="290">
        <v>735.3</v>
      </c>
      <c r="AK70" s="290">
        <v>212.1</v>
      </c>
      <c r="AL70" s="290">
        <v>739.2</v>
      </c>
      <c r="AM70" s="291">
        <v>2663</v>
      </c>
      <c r="AN70" s="292">
        <v>117.28700000000001</v>
      </c>
      <c r="AO70" s="292">
        <v>52.47</v>
      </c>
      <c r="AP70" s="292">
        <f t="shared" si="8"/>
        <v>175.25</v>
      </c>
      <c r="AQ70" s="292">
        <f t="shared" si="9"/>
        <v>728.30000000000007</v>
      </c>
      <c r="AR70" s="292">
        <f t="shared" si="10"/>
        <v>211.19999999999996</v>
      </c>
      <c r="AS70" s="292">
        <f t="shared" si="11"/>
        <v>744.56666666666661</v>
      </c>
      <c r="AT70" s="292">
        <f t="shared" si="12"/>
        <v>2784.4500000000007</v>
      </c>
      <c r="AU70" s="292">
        <f t="shared" si="13"/>
        <v>110.34850000000002</v>
      </c>
      <c r="AV70" s="292">
        <f t="shared" si="14"/>
        <v>54.539333333333332</v>
      </c>
      <c r="AW70" s="301">
        <f t="shared" si="100"/>
        <v>164.59166666666667</v>
      </c>
      <c r="AX70" s="301">
        <f t="shared" si="101"/>
        <v>712.01666666666654</v>
      </c>
      <c r="AY70" s="301">
        <f t="shared" si="102"/>
        <v>208.52499999999998</v>
      </c>
      <c r="AZ70" s="301">
        <f t="shared" si="103"/>
        <v>733.39166666666677</v>
      </c>
      <c r="BA70" s="301">
        <f t="shared" si="47"/>
        <v>2764.5750000000003</v>
      </c>
      <c r="BB70" s="301">
        <f t="shared" si="48"/>
        <v>99.058666666666667</v>
      </c>
      <c r="BC70" s="301">
        <f t="shared" si="49"/>
        <v>51.391916666666667</v>
      </c>
      <c r="BD70" s="301"/>
      <c r="BE70" s="293">
        <v>91112.437000000005</v>
      </c>
      <c r="BF70" s="293">
        <v>4702.8</v>
      </c>
      <c r="BH70" s="211">
        <v>3356.9</v>
      </c>
      <c r="BI70" s="211">
        <v>233.4</v>
      </c>
      <c r="BJ70" s="211">
        <v>592.79999999999995</v>
      </c>
      <c r="BK70" s="211">
        <v>6214.9</v>
      </c>
      <c r="BL70" s="211">
        <v>1615.7</v>
      </c>
      <c r="BM70" s="211">
        <v>7122.9</v>
      </c>
      <c r="BN70" s="211">
        <v>2844.2</v>
      </c>
      <c r="BO70" s="211">
        <v>360.3</v>
      </c>
      <c r="BP70" s="213"/>
      <c r="BQ70" s="211">
        <v>41515.599999999999</v>
      </c>
      <c r="BR70" s="211">
        <v>101856.1</v>
      </c>
      <c r="BS70" s="211">
        <v>43991.1</v>
      </c>
      <c r="BT70" s="211">
        <v>35934.400000000001</v>
      </c>
      <c r="BU70" s="211">
        <v>14605.5</v>
      </c>
      <c r="BV70" s="211">
        <v>45567.1</v>
      </c>
      <c r="BW70" s="211">
        <v>11967.7</v>
      </c>
      <c r="BX70" s="211">
        <v>62976.6</v>
      </c>
      <c r="BY70" s="211">
        <v>3325.9</v>
      </c>
      <c r="BZ70" s="211">
        <v>3945.9</v>
      </c>
      <c r="CA70" s="213"/>
      <c r="CB70" s="213">
        <f t="shared" si="121"/>
        <v>3457.3000000000006</v>
      </c>
      <c r="CC70" s="213">
        <f t="shared" si="121"/>
        <v>359.1583333333333</v>
      </c>
      <c r="CD70" s="213">
        <f t="shared" si="121"/>
        <v>727.96666666666658</v>
      </c>
      <c r="CE70" s="213">
        <f t="shared" si="121"/>
        <v>5335.8499999999995</v>
      </c>
      <c r="CF70" s="213">
        <f t="shared" si="121"/>
        <v>5847.9999999999991</v>
      </c>
      <c r="CG70" s="213">
        <f t="shared" si="121"/>
        <v>7053.583333333333</v>
      </c>
      <c r="CH70" s="213">
        <f t="shared" si="121"/>
        <v>1633.7749999999999</v>
      </c>
      <c r="CI70" s="213">
        <f t="shared" si="121"/>
        <v>457.53333333333347</v>
      </c>
      <c r="CJ70" s="213"/>
      <c r="CK70" s="213">
        <f t="shared" si="119"/>
        <v>34235.316666666666</v>
      </c>
      <c r="CL70" s="213">
        <f t="shared" si="119"/>
        <v>100048.50000000001</v>
      </c>
      <c r="CM70" s="213">
        <f t="shared" si="119"/>
        <v>47194.308333333342</v>
      </c>
      <c r="CN70" s="213">
        <f t="shared" si="119"/>
        <v>31202.508333333335</v>
      </c>
      <c r="CO70" s="213">
        <f t="shared" si="119"/>
        <v>13536.883333333333</v>
      </c>
      <c r="CP70" s="213">
        <f t="shared" si="119"/>
        <v>47007.475000000006</v>
      </c>
      <c r="CQ70" s="213">
        <f t="shared" si="119"/>
        <v>9960.7833333333328</v>
      </c>
      <c r="CR70" s="213">
        <f t="shared" si="119"/>
        <v>59032.933333333342</v>
      </c>
      <c r="CS70" s="213">
        <f t="shared" si="119"/>
        <v>3245.9333333333338</v>
      </c>
      <c r="CT70" s="213">
        <f t="shared" si="119"/>
        <v>3716.2000000000003</v>
      </c>
      <c r="CV70" s="296">
        <v>504139686.16439533</v>
      </c>
      <c r="CW70" s="296">
        <v>1074045.3666666667</v>
      </c>
      <c r="CX70" s="268">
        <v>10.5</v>
      </c>
      <c r="CY70" s="268">
        <v>51</v>
      </c>
      <c r="DA70" s="297">
        <v>941.49840000000006</v>
      </c>
      <c r="DB70" s="297">
        <v>951.07296000000008</v>
      </c>
      <c r="DC70" s="297">
        <v>945.48779999999999</v>
      </c>
      <c r="DD70" s="297">
        <v>797.08212000000003</v>
      </c>
      <c r="DE70" s="297">
        <v>872.08284000000003</v>
      </c>
      <c r="DF70" s="297">
        <v>844.15704000000005</v>
      </c>
      <c r="DG70" s="297">
        <v>903.99804000000006</v>
      </c>
      <c r="DH70" s="297">
        <v>860.11464000000001</v>
      </c>
      <c r="DI70" s="297">
        <v>1511.18472</v>
      </c>
      <c r="DJ70" s="297">
        <v>1772.8893600000001</v>
      </c>
      <c r="DN70" s="298">
        <v>317.71572333333336</v>
      </c>
      <c r="DO70" s="298">
        <f t="shared" si="50"/>
        <v>291.32215557471267</v>
      </c>
    </row>
    <row r="71" spans="1:119" x14ac:dyDescent="0.2">
      <c r="A71" s="287">
        <v>41091</v>
      </c>
      <c r="B71" s="288">
        <v>2545</v>
      </c>
      <c r="C71" s="288">
        <v>2168</v>
      </c>
      <c r="D71" s="288">
        <v>2749</v>
      </c>
      <c r="E71" s="288">
        <v>940</v>
      </c>
      <c r="F71" s="288">
        <v>3409</v>
      </c>
      <c r="G71" s="288">
        <v>2886</v>
      </c>
      <c r="H71" s="302">
        <f t="shared" si="2"/>
        <v>2642.3333333333335</v>
      </c>
      <c r="I71" s="302">
        <f t="shared" si="3"/>
        <v>2138.3333333333335</v>
      </c>
      <c r="J71" s="302">
        <f t="shared" si="4"/>
        <v>2908.6666666666665</v>
      </c>
      <c r="K71" s="302">
        <f t="shared" si="5"/>
        <v>918.33333333333337</v>
      </c>
      <c r="L71" s="302">
        <f t="shared" si="6"/>
        <v>3371.6666666666665</v>
      </c>
      <c r="M71" s="302">
        <f t="shared" si="7"/>
        <v>3032.6666666666665</v>
      </c>
      <c r="N71" s="303">
        <f t="shared" si="35"/>
        <v>2775.6666666666665</v>
      </c>
      <c r="O71" s="303">
        <f t="shared" si="36"/>
        <v>2229.0833333333335</v>
      </c>
      <c r="P71" s="303">
        <f t="shared" si="37"/>
        <v>3335</v>
      </c>
      <c r="Q71" s="303">
        <f t="shared" si="38"/>
        <v>918.33333333333337</v>
      </c>
      <c r="R71" s="303">
        <f t="shared" si="39"/>
        <v>3324.6666666666665</v>
      </c>
      <c r="S71" s="303">
        <f t="shared" si="40"/>
        <v>3107.8333333333335</v>
      </c>
      <c r="T71" s="270"/>
      <c r="U71" s="273">
        <v>12027</v>
      </c>
      <c r="V71" s="273">
        <v>9006</v>
      </c>
      <c r="W71" s="299">
        <v>195</v>
      </c>
      <c r="X71" s="299">
        <v>7522.8233199999995</v>
      </c>
      <c r="Y71" s="300">
        <f t="shared" si="114"/>
        <v>11748.725</v>
      </c>
      <c r="Z71" s="300">
        <f t="shared" si="115"/>
        <v>8841.3333333333339</v>
      </c>
      <c r="AA71" s="300">
        <f t="shared" si="116"/>
        <v>1648.25</v>
      </c>
      <c r="AB71" s="300">
        <f t="shared" si="117"/>
        <v>7559.8098126666664</v>
      </c>
      <c r="AC71" s="300"/>
      <c r="AD71" s="301">
        <v>3.8845717274411675</v>
      </c>
      <c r="AE71" s="301">
        <v>3.3416901000472499</v>
      </c>
      <c r="AF71" s="301">
        <f t="shared" ref="AF71:AG71" si="131">AVERAGE(AD60:AD71)</f>
        <v>4.0399425260352908</v>
      </c>
      <c r="AG71" s="301">
        <f t="shared" si="131"/>
        <v>3.3405885133525328</v>
      </c>
      <c r="AH71" s="274"/>
      <c r="AI71" s="290">
        <v>155.19999999999999</v>
      </c>
      <c r="AJ71" s="290">
        <v>727.1</v>
      </c>
      <c r="AK71" s="290">
        <v>211.4</v>
      </c>
      <c r="AL71" s="290">
        <v>752.89</v>
      </c>
      <c r="AM71" s="291">
        <v>2647.3</v>
      </c>
      <c r="AN71" s="292">
        <v>102.261</v>
      </c>
      <c r="AO71" s="292">
        <v>55.116</v>
      </c>
      <c r="AP71" s="292">
        <f t="shared" si="8"/>
        <v>172.33333333333334</v>
      </c>
      <c r="AQ71" s="292">
        <f t="shared" si="9"/>
        <v>732.86666666666679</v>
      </c>
      <c r="AR71" s="292">
        <f t="shared" si="10"/>
        <v>213.66666666666666</v>
      </c>
      <c r="AS71" s="292">
        <f t="shared" si="11"/>
        <v>749.33166666666659</v>
      </c>
      <c r="AT71" s="292">
        <f t="shared" si="12"/>
        <v>2757.1166666666668</v>
      </c>
      <c r="AU71" s="292">
        <f t="shared" si="13"/>
        <v>109.36749999999999</v>
      </c>
      <c r="AV71" s="292">
        <f t="shared" si="14"/>
        <v>54.141500000000001</v>
      </c>
      <c r="AW71" s="301">
        <f t="shared" si="100"/>
        <v>164.25000000000003</v>
      </c>
      <c r="AX71" s="301">
        <f t="shared" si="101"/>
        <v>714.19166666666672</v>
      </c>
      <c r="AY71" s="301">
        <f t="shared" si="102"/>
        <v>209.78333333333333</v>
      </c>
      <c r="AZ71" s="301">
        <f t="shared" si="103"/>
        <v>735.45749999999998</v>
      </c>
      <c r="BA71" s="301">
        <f t="shared" si="47"/>
        <v>2761.9416666666662</v>
      </c>
      <c r="BB71" s="301">
        <f t="shared" si="48"/>
        <v>98.566333333333333</v>
      </c>
      <c r="BC71" s="301">
        <f t="shared" si="49"/>
        <v>51.864749999999994</v>
      </c>
      <c r="BD71" s="301"/>
      <c r="BE71" s="293">
        <v>108755.69</v>
      </c>
      <c r="BF71" s="293">
        <v>4139.0249999999996</v>
      </c>
      <c r="BH71" s="211">
        <v>3692.1</v>
      </c>
      <c r="BI71" s="211">
        <v>278.60000000000002</v>
      </c>
      <c r="BJ71" s="211">
        <v>694</v>
      </c>
      <c r="BK71" s="211">
        <v>7001.5</v>
      </c>
      <c r="BL71" s="211">
        <v>684.5</v>
      </c>
      <c r="BM71" s="211">
        <v>5628.8</v>
      </c>
      <c r="BN71" s="211">
        <v>2064.5</v>
      </c>
      <c r="BO71" s="211">
        <v>117.3</v>
      </c>
      <c r="BP71" s="213"/>
      <c r="BQ71" s="211">
        <v>52075.6</v>
      </c>
      <c r="BR71" s="211">
        <v>108860.1</v>
      </c>
      <c r="BS71" s="211">
        <v>49940.800000000003</v>
      </c>
      <c r="BT71" s="211">
        <v>32292.1</v>
      </c>
      <c r="BU71" s="211">
        <v>14725.3</v>
      </c>
      <c r="BV71" s="211">
        <v>39784</v>
      </c>
      <c r="BW71" s="211">
        <v>11809.4</v>
      </c>
      <c r="BX71" s="211">
        <v>62335.5</v>
      </c>
      <c r="BY71" s="211">
        <v>3353.2</v>
      </c>
      <c r="BZ71" s="211">
        <v>3892.2</v>
      </c>
      <c r="CA71" s="213"/>
      <c r="CB71" s="213">
        <f t="shared" si="121"/>
        <v>3491.2083333333335</v>
      </c>
      <c r="CC71" s="213">
        <f t="shared" si="121"/>
        <v>368.83333333333331</v>
      </c>
      <c r="CD71" s="213">
        <f t="shared" si="121"/>
        <v>738.55833333333339</v>
      </c>
      <c r="CE71" s="213">
        <f t="shared" si="121"/>
        <v>5467.4333333333334</v>
      </c>
      <c r="CF71" s="213">
        <f t="shared" si="121"/>
        <v>5772.5249999999987</v>
      </c>
      <c r="CG71" s="213">
        <f t="shared" si="121"/>
        <v>6967.1083333333327</v>
      </c>
      <c r="CH71" s="213">
        <f t="shared" si="121"/>
        <v>1586.1000000000001</v>
      </c>
      <c r="CI71" s="213">
        <f t="shared" si="121"/>
        <v>432.85000000000008</v>
      </c>
      <c r="CJ71" s="213"/>
      <c r="CK71" s="213">
        <f t="shared" si="119"/>
        <v>36275.591666666667</v>
      </c>
      <c r="CL71" s="213">
        <f t="shared" si="119"/>
        <v>101775.07500000001</v>
      </c>
      <c r="CM71" s="213">
        <f t="shared" si="119"/>
        <v>48125.616666666676</v>
      </c>
      <c r="CN71" s="213">
        <f t="shared" si="119"/>
        <v>31336.45</v>
      </c>
      <c r="CO71" s="213">
        <f t="shared" si="119"/>
        <v>13553.275</v>
      </c>
      <c r="CP71" s="213">
        <f t="shared" si="119"/>
        <v>47019.558333333342</v>
      </c>
      <c r="CQ71" s="213">
        <f t="shared" si="119"/>
        <v>10311.883333333333</v>
      </c>
      <c r="CR71" s="213">
        <f t="shared" si="119"/>
        <v>60222.225000000006</v>
      </c>
      <c r="CS71" s="213">
        <f t="shared" si="119"/>
        <v>3220.0583333333329</v>
      </c>
      <c r="CT71" s="213">
        <f t="shared" si="119"/>
        <v>3794.2333333333331</v>
      </c>
      <c r="CV71" s="296">
        <v>504236665.06020039</v>
      </c>
      <c r="CW71" s="296">
        <v>1081907.1666666667</v>
      </c>
      <c r="CX71" s="268">
        <v>10.5</v>
      </c>
      <c r="CY71" s="268">
        <v>50.6</v>
      </c>
      <c r="DA71" s="297">
        <v>1006.7618399999999</v>
      </c>
      <c r="DB71" s="297">
        <v>1022.20048</v>
      </c>
      <c r="DC71" s="297">
        <v>984.82271999999989</v>
      </c>
      <c r="DD71" s="297">
        <v>824.74839999999995</v>
      </c>
      <c r="DE71" s="297">
        <v>867.00151999999991</v>
      </c>
      <c r="DF71" s="297">
        <v>869.43919999999991</v>
      </c>
      <c r="DG71" s="297">
        <v>928.75608</v>
      </c>
      <c r="DH71" s="297">
        <v>881.62759999999992</v>
      </c>
      <c r="DI71" s="297">
        <v>1665.7479999999998</v>
      </c>
      <c r="DJ71" s="297">
        <v>1822.5720799999999</v>
      </c>
      <c r="DN71" s="298">
        <v>320.62196451612908</v>
      </c>
      <c r="DO71" s="298">
        <f t="shared" si="50"/>
        <v>295.19647761772347</v>
      </c>
    </row>
    <row r="72" spans="1:119" x14ac:dyDescent="0.2">
      <c r="A72" s="287">
        <v>41122</v>
      </c>
      <c r="B72" s="288">
        <v>2630</v>
      </c>
      <c r="C72" s="288">
        <v>2385</v>
      </c>
      <c r="D72" s="288">
        <v>2878</v>
      </c>
      <c r="E72" s="288">
        <v>1000</v>
      </c>
      <c r="F72" s="288">
        <v>3505</v>
      </c>
      <c r="G72" s="288">
        <v>2908</v>
      </c>
      <c r="H72" s="302">
        <f t="shared" si="2"/>
        <v>2606</v>
      </c>
      <c r="I72" s="302">
        <f t="shared" si="3"/>
        <v>2154.1666666666665</v>
      </c>
      <c r="J72" s="302">
        <f t="shared" si="4"/>
        <v>2827.5</v>
      </c>
      <c r="K72" s="302">
        <f t="shared" si="5"/>
        <v>925</v>
      </c>
      <c r="L72" s="302">
        <f t="shared" si="6"/>
        <v>3390.3333333333335</v>
      </c>
      <c r="M72" s="302">
        <f t="shared" si="7"/>
        <v>2991</v>
      </c>
      <c r="N72" s="303">
        <f t="shared" si="35"/>
        <v>2751.6666666666665</v>
      </c>
      <c r="O72" s="303">
        <f t="shared" si="36"/>
        <v>2234.25</v>
      </c>
      <c r="P72" s="303">
        <f t="shared" si="37"/>
        <v>3249.5833333333335</v>
      </c>
      <c r="Q72" s="303">
        <f t="shared" si="38"/>
        <v>933.33333333333337</v>
      </c>
      <c r="R72" s="303">
        <f t="shared" si="39"/>
        <v>3348.4166666666665</v>
      </c>
      <c r="S72" s="303">
        <f t="shared" si="40"/>
        <v>3081.1666666666665</v>
      </c>
      <c r="T72" s="270"/>
      <c r="U72" s="273">
        <v>11561</v>
      </c>
      <c r="V72" s="273">
        <v>8625</v>
      </c>
      <c r="W72" s="299">
        <v>1218</v>
      </c>
      <c r="X72" s="299">
        <v>7440.2695759999997</v>
      </c>
      <c r="Y72" s="300">
        <f t="shared" si="114"/>
        <v>11737.175000000001</v>
      </c>
      <c r="Z72" s="300">
        <f t="shared" si="115"/>
        <v>8828.8333333333339</v>
      </c>
      <c r="AA72" s="300">
        <f t="shared" si="116"/>
        <v>1660.8333333333333</v>
      </c>
      <c r="AB72" s="300">
        <f t="shared" si="117"/>
        <v>7559.0916253333335</v>
      </c>
      <c r="AC72" s="300"/>
      <c r="AD72" s="301">
        <v>3.8994853604013011</v>
      </c>
      <c r="AE72" s="301">
        <v>3.3408392990481572</v>
      </c>
      <c r="AF72" s="301">
        <f t="shared" ref="AF72:AG72" si="132">AVERAGE(AD61:AD72)</f>
        <v>4.0378250011093764</v>
      </c>
      <c r="AG72" s="301">
        <f t="shared" si="132"/>
        <v>3.3401734000536916</v>
      </c>
      <c r="AH72" s="274"/>
      <c r="AI72" s="290">
        <v>146.4</v>
      </c>
      <c r="AJ72" s="290">
        <v>730.6</v>
      </c>
      <c r="AK72" s="290">
        <v>214</v>
      </c>
      <c r="AL72" s="290">
        <v>777.7</v>
      </c>
      <c r="AM72" s="291">
        <v>2739</v>
      </c>
      <c r="AN72" s="292">
        <v>89.100999999999999</v>
      </c>
      <c r="AO72" s="292">
        <v>44.75</v>
      </c>
      <c r="AP72" s="292">
        <f t="shared" si="8"/>
        <v>168.65</v>
      </c>
      <c r="AQ72" s="292">
        <f t="shared" si="9"/>
        <v>741.11666666666667</v>
      </c>
      <c r="AR72" s="292">
        <f t="shared" si="10"/>
        <v>216.5</v>
      </c>
      <c r="AS72" s="292">
        <f t="shared" si="11"/>
        <v>762.14833333333343</v>
      </c>
      <c r="AT72" s="292">
        <f t="shared" si="12"/>
        <v>2763.9</v>
      </c>
      <c r="AU72" s="292">
        <f t="shared" si="13"/>
        <v>108.17449999999998</v>
      </c>
      <c r="AV72" s="292">
        <f t="shared" si="14"/>
        <v>53.545333333333332</v>
      </c>
      <c r="AW72" s="301">
        <f t="shared" si="100"/>
        <v>163.50833333333335</v>
      </c>
      <c r="AX72" s="301">
        <f t="shared" si="101"/>
        <v>714.93333333333339</v>
      </c>
      <c r="AY72" s="301">
        <f t="shared" si="102"/>
        <v>210.35000000000002</v>
      </c>
      <c r="AZ72" s="301">
        <f t="shared" si="103"/>
        <v>736.79083333333347</v>
      </c>
      <c r="BA72" s="301">
        <f t="shared" si="47"/>
        <v>2762.3333333333335</v>
      </c>
      <c r="BB72" s="301">
        <f t="shared" si="48"/>
        <v>98.001666666666665</v>
      </c>
      <c r="BC72" s="301">
        <f t="shared" si="49"/>
        <v>51.658999999999999</v>
      </c>
      <c r="BD72" s="301"/>
      <c r="BE72" s="293">
        <v>121515.395</v>
      </c>
      <c r="BF72" s="293">
        <v>2682.5749999999998</v>
      </c>
      <c r="BH72" s="211">
        <v>3875.5</v>
      </c>
      <c r="BI72" s="211">
        <v>499.7</v>
      </c>
      <c r="BJ72" s="211">
        <v>705.2</v>
      </c>
      <c r="BK72" s="211">
        <v>5874.6</v>
      </c>
      <c r="BL72" s="211">
        <v>2603.3000000000002</v>
      </c>
      <c r="BM72" s="211">
        <v>5304.5</v>
      </c>
      <c r="BN72" s="211">
        <v>3159.2</v>
      </c>
      <c r="BO72" s="211">
        <v>231.3</v>
      </c>
      <c r="BP72" s="213"/>
      <c r="BQ72" s="211">
        <v>44538.6</v>
      </c>
      <c r="BR72" s="211">
        <v>113482.3</v>
      </c>
      <c r="BS72" s="211">
        <v>49691.1</v>
      </c>
      <c r="BT72" s="211">
        <v>35187.4</v>
      </c>
      <c r="BU72" s="211">
        <v>15105.6</v>
      </c>
      <c r="BV72" s="211">
        <v>44422.5</v>
      </c>
      <c r="BW72" s="211">
        <v>10406.799999999999</v>
      </c>
      <c r="BX72" s="211">
        <v>68294.5</v>
      </c>
      <c r="BY72" s="211">
        <v>3228.2</v>
      </c>
      <c r="BZ72" s="211">
        <v>3670.9</v>
      </c>
      <c r="CA72" s="213"/>
      <c r="CB72" s="213">
        <f t="shared" si="121"/>
        <v>3544.8333333333335</v>
      </c>
      <c r="CC72" s="213">
        <f t="shared" si="121"/>
        <v>370.20833333333331</v>
      </c>
      <c r="CD72" s="213">
        <f t="shared" si="121"/>
        <v>751.55000000000018</v>
      </c>
      <c r="CE72" s="213">
        <f t="shared" si="121"/>
        <v>5539.6833333333334</v>
      </c>
      <c r="CF72" s="213">
        <f t="shared" si="121"/>
        <v>5675.791666666667</v>
      </c>
      <c r="CG72" s="213">
        <f t="shared" si="121"/>
        <v>6791.75</v>
      </c>
      <c r="CH72" s="213">
        <f t="shared" si="121"/>
        <v>1702.2583333333332</v>
      </c>
      <c r="CI72" s="213">
        <f t="shared" si="121"/>
        <v>403.05</v>
      </c>
      <c r="CJ72" s="213"/>
      <c r="CK72" s="213">
        <f t="shared" si="119"/>
        <v>37325.299999999996</v>
      </c>
      <c r="CL72" s="213">
        <f t="shared" si="119"/>
        <v>103586.18333333335</v>
      </c>
      <c r="CM72" s="213">
        <f t="shared" si="119"/>
        <v>48944.216666666667</v>
      </c>
      <c r="CN72" s="213">
        <f t="shared" si="119"/>
        <v>31802.283333333336</v>
      </c>
      <c r="CO72" s="213">
        <f t="shared" si="119"/>
        <v>13574.391666666668</v>
      </c>
      <c r="CP72" s="213">
        <f t="shared" si="119"/>
        <v>46816.541666666664</v>
      </c>
      <c r="CQ72" s="213">
        <f t="shared" si="119"/>
        <v>10509.333333333334</v>
      </c>
      <c r="CR72" s="213">
        <f t="shared" si="119"/>
        <v>61102.433333333342</v>
      </c>
      <c r="CS72" s="213">
        <f t="shared" si="119"/>
        <v>3206.2249999999999</v>
      </c>
      <c r="CT72" s="213">
        <f t="shared" si="119"/>
        <v>3802.5083333333332</v>
      </c>
      <c r="CV72" s="296">
        <v>504333662.61136329</v>
      </c>
      <c r="CW72" s="296">
        <v>1081907.1666666667</v>
      </c>
      <c r="CX72" s="268">
        <v>10.5</v>
      </c>
      <c r="CY72" s="268">
        <v>51.1</v>
      </c>
      <c r="DA72" s="297">
        <v>1011.06512</v>
      </c>
      <c r="DB72" s="297">
        <v>1049.828</v>
      </c>
      <c r="DC72" s="297">
        <v>994.91391999999996</v>
      </c>
      <c r="DD72" s="297">
        <v>805.13731999999993</v>
      </c>
      <c r="DE72" s="297">
        <v>814.02047999999991</v>
      </c>
      <c r="DF72" s="297">
        <v>808.36755999999991</v>
      </c>
      <c r="DG72" s="297">
        <v>904.46719999999993</v>
      </c>
      <c r="DH72" s="297">
        <v>877.01015999999993</v>
      </c>
      <c r="DI72" s="297">
        <v>1659.5357999999999</v>
      </c>
      <c r="DJ72" s="297">
        <v>2211.0992799999999</v>
      </c>
      <c r="DN72" s="298">
        <v>326.17284838709679</v>
      </c>
      <c r="DO72" s="298">
        <f t="shared" si="50"/>
        <v>298.97157331664818</v>
      </c>
    </row>
    <row r="73" spans="1:119" x14ac:dyDescent="0.2">
      <c r="A73" s="287">
        <v>41153</v>
      </c>
      <c r="B73" s="288">
        <v>2820</v>
      </c>
      <c r="C73" s="288">
        <v>2604</v>
      </c>
      <c r="D73" s="288">
        <v>3114</v>
      </c>
      <c r="E73" s="288">
        <v>1030</v>
      </c>
      <c r="F73" s="288">
        <v>3406</v>
      </c>
      <c r="G73" s="288">
        <v>2932</v>
      </c>
      <c r="H73" s="302">
        <f t="shared" si="2"/>
        <v>2614.6666666666665</v>
      </c>
      <c r="I73" s="302">
        <f t="shared" si="3"/>
        <v>2223.5</v>
      </c>
      <c r="J73" s="302">
        <f t="shared" si="4"/>
        <v>2817.6666666666665</v>
      </c>
      <c r="K73" s="302">
        <f t="shared" si="5"/>
        <v>943.33333333333337</v>
      </c>
      <c r="L73" s="302">
        <f t="shared" si="6"/>
        <v>3404.6666666666665</v>
      </c>
      <c r="M73" s="302">
        <f t="shared" si="7"/>
        <v>2957.1666666666665</v>
      </c>
      <c r="N73" s="303">
        <f t="shared" si="35"/>
        <v>2743.3333333333335</v>
      </c>
      <c r="O73" s="303">
        <f t="shared" si="36"/>
        <v>2258.3333333333335</v>
      </c>
      <c r="P73" s="303">
        <f t="shared" si="37"/>
        <v>3183.6666666666665</v>
      </c>
      <c r="Q73" s="303">
        <f t="shared" si="38"/>
        <v>947.5</v>
      </c>
      <c r="R73" s="303">
        <f t="shared" si="39"/>
        <v>3361.8333333333335</v>
      </c>
      <c r="S73" s="303">
        <f t="shared" si="40"/>
        <v>3059.25</v>
      </c>
      <c r="T73" s="270"/>
      <c r="U73" s="273">
        <v>10882</v>
      </c>
      <c r="V73" s="273">
        <v>8127</v>
      </c>
      <c r="W73" s="299">
        <v>2436</v>
      </c>
      <c r="X73" s="299">
        <v>7116</v>
      </c>
      <c r="Y73" s="300">
        <f t="shared" si="114"/>
        <v>11720.5</v>
      </c>
      <c r="Z73" s="300">
        <f t="shared" si="115"/>
        <v>8812.9166666666661</v>
      </c>
      <c r="AA73" s="300">
        <f t="shared" si="116"/>
        <v>1670.5833333333333</v>
      </c>
      <c r="AB73" s="300">
        <f t="shared" si="117"/>
        <v>7555.5047473333325</v>
      </c>
      <c r="AC73" s="300"/>
      <c r="AD73" s="301">
        <v>3.9994354561705636</v>
      </c>
      <c r="AE73" s="301">
        <v>3.341485883615682</v>
      </c>
      <c r="AF73" s="301">
        <f t="shared" ref="AF73:AG73" si="133">AVERAGE(AD62:AD73)</f>
        <v>4.0383187658993203</v>
      </c>
      <c r="AG73" s="301">
        <f t="shared" si="133"/>
        <v>3.3400562870298081</v>
      </c>
      <c r="AH73" s="274"/>
      <c r="AI73" s="290">
        <v>136</v>
      </c>
      <c r="AJ73" s="290">
        <v>686.3</v>
      </c>
      <c r="AK73" s="290">
        <v>195.9</v>
      </c>
      <c r="AL73" s="290">
        <v>716</v>
      </c>
      <c r="AM73" s="291">
        <v>2609</v>
      </c>
      <c r="AN73" s="292">
        <v>73.673000000000002</v>
      </c>
      <c r="AO73" s="292">
        <v>42.738</v>
      </c>
      <c r="AP73" s="292">
        <f t="shared" si="8"/>
        <v>160.41666666666666</v>
      </c>
      <c r="AQ73" s="292">
        <f t="shared" si="9"/>
        <v>730.5</v>
      </c>
      <c r="AR73" s="292">
        <f t="shared" si="10"/>
        <v>212.61666666666667</v>
      </c>
      <c r="AS73" s="292">
        <f t="shared" si="11"/>
        <v>751.29833333333329</v>
      </c>
      <c r="AT73" s="292">
        <f t="shared" si="12"/>
        <v>2714.1833333333329</v>
      </c>
      <c r="AU73" s="292">
        <f t="shared" si="13"/>
        <v>103.94833333333332</v>
      </c>
      <c r="AV73" s="292">
        <f t="shared" si="14"/>
        <v>51.435000000000002</v>
      </c>
      <c r="AW73" s="301">
        <f t="shared" si="100"/>
        <v>162.54166666666669</v>
      </c>
      <c r="AX73" s="301">
        <f t="shared" si="101"/>
        <v>714.04166666666663</v>
      </c>
      <c r="AY73" s="301">
        <f t="shared" si="102"/>
        <v>210.14166666666668</v>
      </c>
      <c r="AZ73" s="301">
        <f t="shared" si="103"/>
        <v>732.94916666666666</v>
      </c>
      <c r="BA73" s="301">
        <f t="shared" si="47"/>
        <v>2756.3666666666663</v>
      </c>
      <c r="BB73" s="301">
        <f t="shared" si="48"/>
        <v>97.556500000000014</v>
      </c>
      <c r="BC73" s="301">
        <f t="shared" si="49"/>
        <v>51.608083333333333</v>
      </c>
      <c r="BD73" s="301"/>
      <c r="BE73" s="293">
        <v>107985.963</v>
      </c>
      <c r="BF73" s="293">
        <v>0</v>
      </c>
      <c r="BH73" s="211">
        <v>2958.4</v>
      </c>
      <c r="BI73" s="211">
        <v>641.1</v>
      </c>
      <c r="BJ73" s="211">
        <v>591.79999999999995</v>
      </c>
      <c r="BK73" s="211">
        <v>5961.4</v>
      </c>
      <c r="BL73" s="211">
        <v>1283</v>
      </c>
      <c r="BM73" s="211">
        <v>5359.1</v>
      </c>
      <c r="BN73" s="211">
        <v>1886.8</v>
      </c>
      <c r="BO73" s="211">
        <v>439.3</v>
      </c>
      <c r="BP73" s="213"/>
      <c r="BQ73" s="211">
        <v>36207.800000000003</v>
      </c>
      <c r="BR73" s="211">
        <v>93036.1</v>
      </c>
      <c r="BS73" s="211">
        <v>40964.300000000003</v>
      </c>
      <c r="BT73" s="211">
        <v>28116</v>
      </c>
      <c r="BU73" s="211">
        <v>12708</v>
      </c>
      <c r="BV73" s="211">
        <v>43806.7</v>
      </c>
      <c r="BW73" s="211">
        <v>10789.3</v>
      </c>
      <c r="BX73" s="211">
        <v>67519.399999999994</v>
      </c>
      <c r="BY73" s="211">
        <v>2349.1</v>
      </c>
      <c r="BZ73" s="211">
        <v>3465</v>
      </c>
      <c r="CA73" s="213"/>
      <c r="CB73" s="213">
        <f t="shared" si="121"/>
        <v>3529.3500000000004</v>
      </c>
      <c r="CC73" s="213">
        <f t="shared" si="121"/>
        <v>384.47499999999997</v>
      </c>
      <c r="CD73" s="213">
        <f t="shared" si="121"/>
        <v>746.20833333333337</v>
      </c>
      <c r="CE73" s="213">
        <f t="shared" si="121"/>
        <v>5655.1749999999993</v>
      </c>
      <c r="CF73" s="213">
        <f t="shared" si="121"/>
        <v>5477.6916666666657</v>
      </c>
      <c r="CG73" s="213">
        <f t="shared" si="121"/>
        <v>6591.6916666666666</v>
      </c>
      <c r="CH73" s="213">
        <f t="shared" si="121"/>
        <v>1699.9750000000001</v>
      </c>
      <c r="CI73" s="213">
        <f t="shared" si="121"/>
        <v>396.51666666666671</v>
      </c>
      <c r="CJ73" s="213"/>
      <c r="CK73" s="213">
        <f t="shared" si="119"/>
        <v>37863.57499999999</v>
      </c>
      <c r="CL73" s="213">
        <f t="shared" si="119"/>
        <v>103208.04166666667</v>
      </c>
      <c r="CM73" s="213">
        <f t="shared" si="119"/>
        <v>48364.025000000001</v>
      </c>
      <c r="CN73" s="213">
        <f t="shared" si="119"/>
        <v>31684.925000000003</v>
      </c>
      <c r="CO73" s="213">
        <f t="shared" si="119"/>
        <v>13524.058333333334</v>
      </c>
      <c r="CP73" s="213">
        <f t="shared" si="119"/>
        <v>46650.783333333333</v>
      </c>
      <c r="CQ73" s="213">
        <f t="shared" si="119"/>
        <v>10737.233333333334</v>
      </c>
      <c r="CR73" s="213">
        <f t="shared" si="119"/>
        <v>61688.991666666676</v>
      </c>
      <c r="CS73" s="213">
        <f t="shared" si="119"/>
        <v>3080.9666666666667</v>
      </c>
      <c r="CT73" s="213">
        <f t="shared" si="119"/>
        <v>3795.7166666666667</v>
      </c>
      <c r="CV73" s="296">
        <v>504430678.82147264</v>
      </c>
      <c r="CW73" s="296">
        <v>1081907.1666666667</v>
      </c>
      <c r="CX73" s="268">
        <v>10.6</v>
      </c>
      <c r="CY73" s="268">
        <v>52.2</v>
      </c>
      <c r="DA73" s="297">
        <v>998.36644999999999</v>
      </c>
      <c r="DB73" s="297">
        <v>1035.71765</v>
      </c>
      <c r="DC73" s="297">
        <v>989.02864999999997</v>
      </c>
      <c r="DD73" s="297">
        <v>752.47104999999999</v>
      </c>
      <c r="DE73" s="297">
        <v>765.69960000000003</v>
      </c>
      <c r="DF73" s="297">
        <v>752.47104999999999</v>
      </c>
      <c r="DG73" s="297">
        <v>860.63390000000004</v>
      </c>
      <c r="DH73" s="297">
        <v>858.29944999999998</v>
      </c>
      <c r="DI73" s="297">
        <v>1599.8764000000001</v>
      </c>
      <c r="DJ73" s="297">
        <v>2537.5471499999999</v>
      </c>
      <c r="DN73" s="298">
        <v>322.64595999999995</v>
      </c>
      <c r="DO73" s="298">
        <f t="shared" si="50"/>
        <v>302.67869498331476</v>
      </c>
    </row>
    <row r="74" spans="1:119" x14ac:dyDescent="0.2">
      <c r="A74" s="287">
        <v>41183</v>
      </c>
      <c r="B74" s="288">
        <v>2903</v>
      </c>
      <c r="C74" s="288">
        <v>2683</v>
      </c>
      <c r="D74" s="288">
        <v>3180</v>
      </c>
      <c r="E74" s="288">
        <v>1000</v>
      </c>
      <c r="F74" s="288">
        <v>3438</v>
      </c>
      <c r="G74" s="288">
        <v>3023</v>
      </c>
      <c r="H74" s="302">
        <f t="shared" si="2"/>
        <v>2654.8333333333335</v>
      </c>
      <c r="I74" s="302">
        <f t="shared" si="3"/>
        <v>2325</v>
      </c>
      <c r="J74" s="302">
        <f t="shared" si="4"/>
        <v>2871.3333333333335</v>
      </c>
      <c r="K74" s="302">
        <f t="shared" si="5"/>
        <v>965</v>
      </c>
      <c r="L74" s="302">
        <f t="shared" si="6"/>
        <v>3422</v>
      </c>
      <c r="M74" s="302">
        <f t="shared" si="7"/>
        <v>2945.6666666666665</v>
      </c>
      <c r="N74" s="303">
        <f t="shared" si="35"/>
        <v>2741.0833333333335</v>
      </c>
      <c r="O74" s="303">
        <f t="shared" si="36"/>
        <v>2288.4166666666665</v>
      </c>
      <c r="P74" s="303">
        <f t="shared" si="37"/>
        <v>3125.3333333333335</v>
      </c>
      <c r="Q74" s="303">
        <f t="shared" si="38"/>
        <v>956.66666666666663</v>
      </c>
      <c r="R74" s="303">
        <f t="shared" si="39"/>
        <v>3378.8333333333335</v>
      </c>
      <c r="S74" s="303">
        <f t="shared" si="40"/>
        <v>3047.5</v>
      </c>
      <c r="T74" s="270"/>
      <c r="U74" s="273">
        <v>11007</v>
      </c>
      <c r="V74" s="273">
        <v>8235</v>
      </c>
      <c r="W74" s="299">
        <v>2994</v>
      </c>
      <c r="X74" s="299">
        <v>7378.581064</v>
      </c>
      <c r="Y74" s="300">
        <f t="shared" si="114"/>
        <v>11707.25</v>
      </c>
      <c r="Z74" s="300">
        <f t="shared" si="115"/>
        <v>8800</v>
      </c>
      <c r="AA74" s="300">
        <f t="shared" si="116"/>
        <v>1679.25</v>
      </c>
      <c r="AB74" s="300">
        <f t="shared" si="117"/>
        <v>7555.0889546666667</v>
      </c>
      <c r="AC74" s="300"/>
      <c r="AD74" s="301">
        <v>4.1235446181920965</v>
      </c>
      <c r="AE74" s="301">
        <v>3.3424806906388227</v>
      </c>
      <c r="AF74" s="301">
        <f t="shared" ref="AF74:AG74" si="134">AVERAGE(AD63:AD74)</f>
        <v>4.0408407894577518</v>
      </c>
      <c r="AG74" s="301">
        <f t="shared" si="134"/>
        <v>3.3403468896828925</v>
      </c>
      <c r="AH74" s="274"/>
      <c r="AI74" s="290">
        <v>148.6</v>
      </c>
      <c r="AJ74" s="290">
        <v>719.8</v>
      </c>
      <c r="AK74" s="290">
        <v>220.9</v>
      </c>
      <c r="AL74" s="290">
        <v>755.5</v>
      </c>
      <c r="AM74" s="291">
        <v>2816.2</v>
      </c>
      <c r="AN74" s="292">
        <v>71.891000000000005</v>
      </c>
      <c r="AO74" s="292">
        <v>45.055</v>
      </c>
      <c r="AP74" s="292">
        <f t="shared" si="8"/>
        <v>155.93333333333334</v>
      </c>
      <c r="AQ74" s="292">
        <f t="shared" si="9"/>
        <v>728.9</v>
      </c>
      <c r="AR74" s="292">
        <f t="shared" si="10"/>
        <v>214.36666666666667</v>
      </c>
      <c r="AS74" s="292">
        <f t="shared" si="11"/>
        <v>757.66499999999996</v>
      </c>
      <c r="AT74" s="292">
        <f t="shared" si="12"/>
        <v>2727.0166666666669</v>
      </c>
      <c r="AU74" s="292">
        <f t="shared" si="13"/>
        <v>96.257166666666663</v>
      </c>
      <c r="AV74" s="292">
        <f t="shared" si="14"/>
        <v>48.942500000000003</v>
      </c>
      <c r="AW74" s="301">
        <f t="shared" si="100"/>
        <v>162.56666666666666</v>
      </c>
      <c r="AX74" s="301">
        <f t="shared" si="101"/>
        <v>716.26666666666677</v>
      </c>
      <c r="AY74" s="301">
        <f t="shared" si="102"/>
        <v>211.26666666666668</v>
      </c>
      <c r="AZ74" s="301">
        <f t="shared" si="103"/>
        <v>734.36583333333328</v>
      </c>
      <c r="BA74" s="301">
        <f t="shared" si="47"/>
        <v>2761.1083333333331</v>
      </c>
      <c r="BB74" s="301">
        <f t="shared" si="48"/>
        <v>97.138250000000014</v>
      </c>
      <c r="BC74" s="301">
        <f t="shared" si="49"/>
        <v>51.262083333333322</v>
      </c>
      <c r="BD74" s="301"/>
      <c r="BE74" s="293">
        <v>82814</v>
      </c>
      <c r="BF74" s="293">
        <v>0</v>
      </c>
      <c r="BH74" s="211">
        <v>1831.5</v>
      </c>
      <c r="BI74" s="211">
        <v>669.1</v>
      </c>
      <c r="BJ74" s="211">
        <v>592.4</v>
      </c>
      <c r="BK74" s="211">
        <v>5999.3</v>
      </c>
      <c r="BL74" s="211">
        <v>1045.5</v>
      </c>
      <c r="BM74" s="211">
        <v>6282</v>
      </c>
      <c r="BN74" s="211">
        <v>2249.6</v>
      </c>
      <c r="BO74" s="211">
        <v>243.6</v>
      </c>
      <c r="BP74" s="213"/>
      <c r="BQ74" s="211">
        <v>41979.9</v>
      </c>
      <c r="BR74" s="211">
        <v>88982.6</v>
      </c>
      <c r="BS74" s="211">
        <v>31236.3</v>
      </c>
      <c r="BT74" s="211">
        <v>30005.200000000001</v>
      </c>
      <c r="BU74" s="211">
        <v>15066.1</v>
      </c>
      <c r="BV74" s="211">
        <v>48083.4</v>
      </c>
      <c r="BW74" s="211">
        <v>10685.4</v>
      </c>
      <c r="BX74" s="211">
        <v>74422.8</v>
      </c>
      <c r="BY74" s="211">
        <v>3118.2</v>
      </c>
      <c r="BZ74" s="211">
        <v>3537.9</v>
      </c>
      <c r="CA74" s="213"/>
      <c r="CB74" s="213">
        <f t="shared" si="121"/>
        <v>3407.5333333333333</v>
      </c>
      <c r="CC74" s="213">
        <f t="shared" si="121"/>
        <v>422.86666666666673</v>
      </c>
      <c r="CD74" s="213">
        <f t="shared" si="121"/>
        <v>748.9083333333333</v>
      </c>
      <c r="CE74" s="213">
        <f t="shared" si="121"/>
        <v>5763.2833333333328</v>
      </c>
      <c r="CF74" s="213">
        <f t="shared" si="121"/>
        <v>5273.5416666666661</v>
      </c>
      <c r="CG74" s="213">
        <f t="shared" si="121"/>
        <v>6475.2000000000007</v>
      </c>
      <c r="CH74" s="213">
        <f t="shared" si="121"/>
        <v>1787.8166666666666</v>
      </c>
      <c r="CI74" s="213">
        <f t="shared" si="121"/>
        <v>378.25000000000006</v>
      </c>
      <c r="CJ74" s="213"/>
      <c r="CK74" s="213">
        <f t="shared" si="119"/>
        <v>38932.024999999994</v>
      </c>
      <c r="CL74" s="213">
        <f t="shared" si="119"/>
        <v>101945.50833333335</v>
      </c>
      <c r="CM74" s="213">
        <f t="shared" si="119"/>
        <v>46417.908333333333</v>
      </c>
      <c r="CN74" s="213">
        <f t="shared" si="119"/>
        <v>31919.216666666671</v>
      </c>
      <c r="CO74" s="213">
        <f t="shared" si="119"/>
        <v>13795.958333333334</v>
      </c>
      <c r="CP74" s="213">
        <f t="shared" si="119"/>
        <v>46937.39166666667</v>
      </c>
      <c r="CQ74" s="213">
        <f t="shared" si="119"/>
        <v>10817.558333333332</v>
      </c>
      <c r="CR74" s="213">
        <f t="shared" si="119"/>
        <v>62808.500000000007</v>
      </c>
      <c r="CS74" s="213">
        <f t="shared" si="119"/>
        <v>3072.5666666666671</v>
      </c>
      <c r="CT74" s="213">
        <f t="shared" si="119"/>
        <v>3773.2333333333336</v>
      </c>
      <c r="CV74" s="296">
        <v>504527713.69411778</v>
      </c>
      <c r="CW74" s="296">
        <v>1111096.0666666667</v>
      </c>
      <c r="CX74" s="268">
        <v>10.7</v>
      </c>
      <c r="CY74" s="268">
        <v>51.2</v>
      </c>
      <c r="DA74" s="297">
        <v>906.06600000000003</v>
      </c>
      <c r="DB74" s="297">
        <v>960.0444</v>
      </c>
      <c r="DC74" s="297">
        <v>938.45303999999999</v>
      </c>
      <c r="DD74" s="297">
        <v>646.96968000000004</v>
      </c>
      <c r="DE74" s="297">
        <v>664.70544000000007</v>
      </c>
      <c r="DF74" s="297">
        <v>692.46576000000005</v>
      </c>
      <c r="DG74" s="297">
        <v>781.14456000000007</v>
      </c>
      <c r="DH74" s="297">
        <v>787.31352000000004</v>
      </c>
      <c r="DI74" s="297">
        <v>1561.518</v>
      </c>
      <c r="DJ74" s="297">
        <v>2534.6714400000001</v>
      </c>
      <c r="DN74" s="298">
        <v>310.28186451612908</v>
      </c>
      <c r="DO74" s="298">
        <f t="shared" si="50"/>
        <v>305.38089202632557</v>
      </c>
    </row>
    <row r="75" spans="1:119" x14ac:dyDescent="0.2">
      <c r="A75" s="287">
        <v>41214</v>
      </c>
      <c r="B75" s="288">
        <v>2905</v>
      </c>
      <c r="C75" s="288">
        <v>2658</v>
      </c>
      <c r="D75" s="288">
        <v>3268</v>
      </c>
      <c r="E75" s="288">
        <v>1030</v>
      </c>
      <c r="F75" s="288">
        <v>3418</v>
      </c>
      <c r="G75" s="288">
        <v>3115</v>
      </c>
      <c r="H75" s="302">
        <f t="shared" ref="H75:H87" si="135">AVERAGE(B70:B75)</f>
        <v>2720.6666666666665</v>
      </c>
      <c r="I75" s="302">
        <f t="shared" ref="I75:I87" si="136">AVERAGE(C70:C75)</f>
        <v>2432.1666666666665</v>
      </c>
      <c r="J75" s="302">
        <f t="shared" ref="J75:J87" si="137">AVERAGE(D70:D75)</f>
        <v>2981.8333333333335</v>
      </c>
      <c r="K75" s="302">
        <f t="shared" ref="K75:K87" si="138">AVERAGE(E70:E75)</f>
        <v>990</v>
      </c>
      <c r="L75" s="302">
        <f t="shared" ref="L75:L87" si="139">AVERAGE(F70:F75)</f>
        <v>3427.8333333333335</v>
      </c>
      <c r="M75" s="302">
        <f t="shared" ref="M75:M87" si="140">AVERAGE(G70:G75)</f>
        <v>2964</v>
      </c>
      <c r="N75" s="303">
        <f t="shared" si="35"/>
        <v>2739.4166666666665</v>
      </c>
      <c r="O75" s="303">
        <f t="shared" si="36"/>
        <v>2316.75</v>
      </c>
      <c r="P75" s="303">
        <f t="shared" si="37"/>
        <v>3081.8333333333335</v>
      </c>
      <c r="Q75" s="303">
        <f t="shared" si="38"/>
        <v>963.33333333333337</v>
      </c>
      <c r="R75" s="303">
        <f t="shared" si="39"/>
        <v>3390.3333333333335</v>
      </c>
      <c r="S75" s="303">
        <f t="shared" si="40"/>
        <v>3042.6666666666665</v>
      </c>
      <c r="T75" s="270"/>
      <c r="U75" s="273">
        <v>10577</v>
      </c>
      <c r="V75" s="273">
        <v>7928</v>
      </c>
      <c r="W75" s="299">
        <v>2848</v>
      </c>
      <c r="X75" s="299">
        <v>7261.1007360000003</v>
      </c>
      <c r="Y75" s="300">
        <f t="shared" si="114"/>
        <v>11694.75</v>
      </c>
      <c r="Z75" s="300">
        <f t="shared" si="115"/>
        <v>8789.0833333333339</v>
      </c>
      <c r="AA75" s="300">
        <f t="shared" si="116"/>
        <v>1696.1666666666667</v>
      </c>
      <c r="AB75" s="300">
        <f t="shared" si="117"/>
        <v>7562.1952293333334</v>
      </c>
      <c r="AC75" s="300"/>
      <c r="AD75" s="301">
        <v>4.1756837905413322</v>
      </c>
      <c r="AE75" s="301">
        <v>3.3418307487551471</v>
      </c>
      <c r="AF75" s="301">
        <f t="shared" ref="AF75:AG75" si="141">AVERAGE(AD64:AD75)</f>
        <v>4.0411613011169463</v>
      </c>
      <c r="AG75" s="301">
        <f t="shared" si="141"/>
        <v>3.3406312038073884</v>
      </c>
      <c r="AH75" s="274"/>
      <c r="AI75" s="290">
        <v>142.6</v>
      </c>
      <c r="AJ75" s="290">
        <v>681.4</v>
      </c>
      <c r="AK75" s="290">
        <v>213.1</v>
      </c>
      <c r="AL75" s="290">
        <v>727</v>
      </c>
      <c r="AM75" s="291">
        <v>2746.7</v>
      </c>
      <c r="AN75" s="292">
        <v>70.584000000000003</v>
      </c>
      <c r="AO75" s="292">
        <v>43.296999999999997</v>
      </c>
      <c r="AP75" s="292">
        <f t="shared" ref="AP75:AP86" si="142">AVERAGE(AI70:AI75)</f>
        <v>149.46666666666667</v>
      </c>
      <c r="AQ75" s="292">
        <f t="shared" ref="AQ75:AQ86" si="143">AVERAGE(AJ70:AJ75)</f>
        <v>713.41666666666663</v>
      </c>
      <c r="AR75" s="292">
        <f t="shared" ref="AR75:AR86" si="144">AVERAGE(AK70:AK75)</f>
        <v>211.23333333333332</v>
      </c>
      <c r="AS75" s="292">
        <f t="shared" ref="AS75:AS86" si="145">AVERAGE(AL70:AL75)</f>
        <v>744.71500000000003</v>
      </c>
      <c r="AT75" s="292">
        <f t="shared" ref="AT75:AT86" si="146">AVERAGE(AM70:AM75)</f>
        <v>2703.5333333333333</v>
      </c>
      <c r="AU75" s="292">
        <f t="shared" ref="AU75:AU86" si="147">AVERAGE(AN70:AN75)</f>
        <v>87.466166666666666</v>
      </c>
      <c r="AV75" s="292">
        <f t="shared" ref="AV75:AV86" si="148">AVERAGE(AO70:AO75)</f>
        <v>47.237666666666676</v>
      </c>
      <c r="AW75" s="301">
        <f t="shared" si="100"/>
        <v>162</v>
      </c>
      <c r="AX75" s="301">
        <f t="shared" si="101"/>
        <v>715.56666666666672</v>
      </c>
      <c r="AY75" s="301">
        <f t="shared" si="102"/>
        <v>211.76666666666668</v>
      </c>
      <c r="AZ75" s="301">
        <f t="shared" si="103"/>
        <v>735.31583333333322</v>
      </c>
      <c r="BA75" s="301">
        <f t="shared" si="47"/>
        <v>2758.5333333333333</v>
      </c>
      <c r="BB75" s="301">
        <f t="shared" si="48"/>
        <v>97.17558333333335</v>
      </c>
      <c r="BC75" s="301">
        <f t="shared" si="49"/>
        <v>50.870083333333326</v>
      </c>
      <c r="BD75" s="301"/>
      <c r="BE75" s="293">
        <v>49530</v>
      </c>
      <c r="BF75" s="293">
        <v>0</v>
      </c>
      <c r="BH75" s="211">
        <v>1398.7</v>
      </c>
      <c r="BI75" s="211">
        <v>432.4</v>
      </c>
      <c r="BJ75" s="211">
        <v>467.6</v>
      </c>
      <c r="BK75" s="211">
        <v>5533.8</v>
      </c>
      <c r="BL75" s="211">
        <v>2904.5</v>
      </c>
      <c r="BM75" s="211">
        <v>6030.6</v>
      </c>
      <c r="BN75" s="211">
        <v>2248</v>
      </c>
      <c r="BO75" s="211">
        <v>290.7</v>
      </c>
      <c r="BP75" s="213"/>
      <c r="BQ75" s="211">
        <v>46966</v>
      </c>
      <c r="BR75" s="211">
        <v>82647.399999999994</v>
      </c>
      <c r="BS75" s="211">
        <v>31652.1</v>
      </c>
      <c r="BT75" s="211">
        <v>24112.9</v>
      </c>
      <c r="BU75" s="211">
        <v>14770.6</v>
      </c>
      <c r="BV75" s="211">
        <v>42158.8</v>
      </c>
      <c r="BW75" s="211">
        <v>11814</v>
      </c>
      <c r="BX75" s="211">
        <v>74382.3</v>
      </c>
      <c r="BY75" s="211">
        <v>2535.4</v>
      </c>
      <c r="BZ75" s="211">
        <v>3372</v>
      </c>
      <c r="CA75" s="213"/>
      <c r="CB75" s="213">
        <f t="shared" si="121"/>
        <v>3206.4749999999999</v>
      </c>
      <c r="CC75" s="213">
        <f t="shared" si="121"/>
        <v>419.19166666666661</v>
      </c>
      <c r="CD75" s="213">
        <f t="shared" si="121"/>
        <v>746.55000000000007</v>
      </c>
      <c r="CE75" s="213">
        <f t="shared" si="121"/>
        <v>5838.2750000000005</v>
      </c>
      <c r="CF75" s="213">
        <f t="shared" si="121"/>
        <v>4872.041666666667</v>
      </c>
      <c r="CG75" s="213">
        <f t="shared" si="121"/>
        <v>6374.916666666667</v>
      </c>
      <c r="CH75" s="213">
        <f t="shared" si="121"/>
        <v>1908.0416666666667</v>
      </c>
      <c r="CI75" s="213">
        <f t="shared" si="121"/>
        <v>366.42500000000001</v>
      </c>
      <c r="CJ75" s="213"/>
      <c r="CK75" s="213">
        <f t="shared" si="119"/>
        <v>40034.98333333333</v>
      </c>
      <c r="CL75" s="213">
        <f t="shared" si="119"/>
        <v>101089.64166666666</v>
      </c>
      <c r="CM75" s="213">
        <f t="shared" si="119"/>
        <v>45072.23333333333</v>
      </c>
      <c r="CN75" s="213">
        <f t="shared" si="119"/>
        <v>31854.508333333335</v>
      </c>
      <c r="CO75" s="213">
        <f t="shared" si="119"/>
        <v>13944.216666666669</v>
      </c>
      <c r="CP75" s="213">
        <f t="shared" si="119"/>
        <v>46372.708333333336</v>
      </c>
      <c r="CQ75" s="213">
        <f t="shared" si="119"/>
        <v>10820.924999999999</v>
      </c>
      <c r="CR75" s="213">
        <f t="shared" si="119"/>
        <v>63606.750000000007</v>
      </c>
      <c r="CS75" s="213">
        <f t="shared" si="119"/>
        <v>3040.75</v>
      </c>
      <c r="CT75" s="213">
        <f t="shared" si="119"/>
        <v>3778.7166666666672</v>
      </c>
      <c r="CV75" s="296">
        <v>504624767.2328887</v>
      </c>
      <c r="CW75" s="296">
        <v>1111096.0666666667</v>
      </c>
      <c r="CX75" s="268">
        <v>10.7</v>
      </c>
      <c r="CY75" s="268">
        <v>49.5</v>
      </c>
      <c r="DA75" s="297">
        <v>884.86869999999999</v>
      </c>
      <c r="DB75" s="297">
        <v>964.38994000000002</v>
      </c>
      <c r="DC75" s="297">
        <v>926.18855999999994</v>
      </c>
      <c r="DD75" s="297">
        <v>633.83105999999998</v>
      </c>
      <c r="DE75" s="297">
        <v>635.39030000000002</v>
      </c>
      <c r="DF75" s="297">
        <v>661.11775999999998</v>
      </c>
      <c r="DG75" s="297">
        <v>735.96127999999999</v>
      </c>
      <c r="DH75" s="297">
        <v>723.48735999999997</v>
      </c>
      <c r="DI75" s="297">
        <v>1734.6544999999999</v>
      </c>
      <c r="DJ75" s="297">
        <v>2476.8527399999998</v>
      </c>
      <c r="DN75" s="298">
        <v>304.75630999999998</v>
      </c>
      <c r="DO75" s="298">
        <f t="shared" si="50"/>
        <v>307.40554285965891</v>
      </c>
    </row>
    <row r="76" spans="1:119" x14ac:dyDescent="0.2">
      <c r="A76" s="287">
        <v>41244</v>
      </c>
      <c r="B76" s="288">
        <v>2952</v>
      </c>
      <c r="C76" s="288">
        <v>2652</v>
      </c>
      <c r="D76" s="288">
        <v>3376</v>
      </c>
      <c r="E76" s="288">
        <v>1050</v>
      </c>
      <c r="F76" s="288">
        <v>3400</v>
      </c>
      <c r="G76" s="288">
        <v>3152</v>
      </c>
      <c r="H76" s="302">
        <f t="shared" si="135"/>
        <v>2792.5</v>
      </c>
      <c r="I76" s="302">
        <f t="shared" si="136"/>
        <v>2525</v>
      </c>
      <c r="J76" s="302">
        <f t="shared" si="137"/>
        <v>3094.1666666666665</v>
      </c>
      <c r="K76" s="302">
        <f t="shared" si="138"/>
        <v>1008.3333333333334</v>
      </c>
      <c r="L76" s="302">
        <f t="shared" si="139"/>
        <v>3429.3333333333335</v>
      </c>
      <c r="M76" s="302">
        <f t="shared" si="140"/>
        <v>3002.6666666666665</v>
      </c>
      <c r="N76" s="303">
        <f t="shared" si="35"/>
        <v>2745</v>
      </c>
      <c r="O76" s="303">
        <f t="shared" si="36"/>
        <v>2345</v>
      </c>
      <c r="P76" s="303">
        <f t="shared" si="37"/>
        <v>3064</v>
      </c>
      <c r="Q76" s="303">
        <f t="shared" si="38"/>
        <v>967.5</v>
      </c>
      <c r="R76" s="303">
        <f t="shared" si="39"/>
        <v>3396.5833333333335</v>
      </c>
      <c r="S76" s="303">
        <f t="shared" si="40"/>
        <v>3041.3333333333335</v>
      </c>
      <c r="T76" s="270"/>
      <c r="U76" s="273">
        <v>11123</v>
      </c>
      <c r="V76" s="273">
        <v>8342</v>
      </c>
      <c r="W76" s="299">
        <v>2595</v>
      </c>
      <c r="X76" s="299">
        <v>7629.871032</v>
      </c>
      <c r="Y76" s="300">
        <f t="shared" si="114"/>
        <v>11675.25</v>
      </c>
      <c r="Z76" s="300">
        <f t="shared" si="115"/>
        <v>8774.6666666666661</v>
      </c>
      <c r="AA76" s="300">
        <f t="shared" si="116"/>
        <v>1709.75</v>
      </c>
      <c r="AB76" s="300">
        <f t="shared" si="117"/>
        <v>7572.2120526666649</v>
      </c>
      <c r="AC76" s="300"/>
      <c r="AD76" s="301">
        <v>4.1780946752069328</v>
      </c>
      <c r="AE76" s="301">
        <v>3.3418279784475953</v>
      </c>
      <c r="AF76" s="301">
        <f t="shared" ref="AF76:AG76" si="149">AVERAGE(AD65:AD76)</f>
        <v>4.0421847863077369</v>
      </c>
      <c r="AG76" s="301">
        <f t="shared" si="149"/>
        <v>3.3410993854523934</v>
      </c>
      <c r="AH76" s="274"/>
      <c r="AI76" s="290">
        <v>157.5</v>
      </c>
      <c r="AJ76" s="290">
        <v>668.2</v>
      </c>
      <c r="AK76" s="290">
        <v>217.4</v>
      </c>
      <c r="AL76" s="290">
        <v>588.1</v>
      </c>
      <c r="AM76" s="291">
        <v>2784.1</v>
      </c>
      <c r="AN76" s="292">
        <v>94.075999999999993</v>
      </c>
      <c r="AO76" s="292">
        <v>49.341999999999999</v>
      </c>
      <c r="AP76" s="292">
        <f t="shared" si="142"/>
        <v>147.71666666666667</v>
      </c>
      <c r="AQ76" s="292">
        <f t="shared" si="143"/>
        <v>702.23333333333346</v>
      </c>
      <c r="AR76" s="292">
        <f t="shared" si="144"/>
        <v>212.11666666666667</v>
      </c>
      <c r="AS76" s="292">
        <f t="shared" si="145"/>
        <v>719.53166666666675</v>
      </c>
      <c r="AT76" s="292">
        <f t="shared" si="146"/>
        <v>2723.7166666666667</v>
      </c>
      <c r="AU76" s="292">
        <f t="shared" si="147"/>
        <v>83.597666666666669</v>
      </c>
      <c r="AV76" s="292">
        <f t="shared" si="148"/>
        <v>46.716333333333331</v>
      </c>
      <c r="AW76" s="301">
        <f t="shared" si="100"/>
        <v>161.48333333333332</v>
      </c>
      <c r="AX76" s="301">
        <f t="shared" si="101"/>
        <v>715.26666666666677</v>
      </c>
      <c r="AY76" s="301">
        <f t="shared" si="102"/>
        <v>211.65833333333333</v>
      </c>
      <c r="AZ76" s="301">
        <f t="shared" si="103"/>
        <v>732.04916666666668</v>
      </c>
      <c r="BA76" s="301">
        <f t="shared" si="47"/>
        <v>2754.0833333333339</v>
      </c>
      <c r="BB76" s="301">
        <f t="shared" si="48"/>
        <v>96.973083333333349</v>
      </c>
      <c r="BC76" s="301">
        <f t="shared" si="49"/>
        <v>50.627833333333335</v>
      </c>
      <c r="BD76" s="301"/>
      <c r="BE76" s="293">
        <v>33518</v>
      </c>
      <c r="BF76" s="293">
        <v>0</v>
      </c>
      <c r="BH76" s="211">
        <v>1860.2</v>
      </c>
      <c r="BI76" s="211">
        <v>688.6</v>
      </c>
      <c r="BJ76" s="211">
        <v>462.7</v>
      </c>
      <c r="BK76" s="211">
        <v>5043.8</v>
      </c>
      <c r="BL76" s="211">
        <v>1740.1</v>
      </c>
      <c r="BM76" s="211">
        <v>7744</v>
      </c>
      <c r="BN76" s="211">
        <v>1053</v>
      </c>
      <c r="BO76" s="211">
        <v>297.7</v>
      </c>
      <c r="BP76" s="213"/>
      <c r="BQ76" s="211">
        <v>39282.5</v>
      </c>
      <c r="BR76" s="211">
        <v>70149.2</v>
      </c>
      <c r="BS76" s="211">
        <v>22898.5</v>
      </c>
      <c r="BT76" s="211">
        <v>21881</v>
      </c>
      <c r="BU76" s="211">
        <v>12726.2</v>
      </c>
      <c r="BV76" s="211">
        <v>38250.199999999997</v>
      </c>
      <c r="BW76" s="211">
        <v>7198.3</v>
      </c>
      <c r="BX76" s="211">
        <v>61159.7</v>
      </c>
      <c r="BY76" s="211">
        <v>1929.2</v>
      </c>
      <c r="BZ76" s="211">
        <v>2897</v>
      </c>
      <c r="CA76" s="213"/>
      <c r="CB76" s="213">
        <f t="shared" si="121"/>
        <v>3074.8999999999996</v>
      </c>
      <c r="CC76" s="213">
        <f t="shared" si="121"/>
        <v>440.56666666666666</v>
      </c>
      <c r="CD76" s="213">
        <f t="shared" si="121"/>
        <v>732.4083333333333</v>
      </c>
      <c r="CE76" s="213">
        <f t="shared" si="121"/>
        <v>5920.6500000000005</v>
      </c>
      <c r="CF76" s="213">
        <f t="shared" si="121"/>
        <v>4573.8499999999995</v>
      </c>
      <c r="CG76" s="213">
        <f t="shared" si="121"/>
        <v>6506.708333333333</v>
      </c>
      <c r="CH76" s="213">
        <f t="shared" si="121"/>
        <v>1919.8916666666667</v>
      </c>
      <c r="CI76" s="213">
        <f t="shared" si="121"/>
        <v>367.26666666666671</v>
      </c>
      <c r="CJ76" s="213"/>
      <c r="CK76" s="213">
        <f t="shared" ref="CK76:CT87" si="150">AVERAGE(BQ65:BQ76)</f>
        <v>40560.14166666667</v>
      </c>
      <c r="CL76" s="213">
        <f t="shared" si="150"/>
        <v>99490.766666666663</v>
      </c>
      <c r="CM76" s="213">
        <f t="shared" si="150"/>
        <v>43369.649999999987</v>
      </c>
      <c r="CN76" s="213">
        <f t="shared" si="150"/>
        <v>31599.766666666674</v>
      </c>
      <c r="CO76" s="213">
        <f t="shared" si="150"/>
        <v>13991.641666666668</v>
      </c>
      <c r="CP76" s="213">
        <f t="shared" si="150"/>
        <v>45312.23333333333</v>
      </c>
      <c r="CQ76" s="213">
        <f t="shared" si="150"/>
        <v>10571.391666666666</v>
      </c>
      <c r="CR76" s="213">
        <f t="shared" si="150"/>
        <v>63971.975000000006</v>
      </c>
      <c r="CS76" s="213">
        <f t="shared" si="150"/>
        <v>2968.9749999999999</v>
      </c>
      <c r="CT76" s="213">
        <f t="shared" si="150"/>
        <v>3747.5500000000006</v>
      </c>
      <c r="CV76" s="296">
        <v>504721839.44137615</v>
      </c>
      <c r="CW76" s="296">
        <v>1111096.0666666667</v>
      </c>
      <c r="CX76" s="268">
        <v>10.8</v>
      </c>
      <c r="CY76" s="268">
        <v>50.4</v>
      </c>
      <c r="DA76" s="297">
        <v>887.48530000000005</v>
      </c>
      <c r="DB76" s="297">
        <v>968.37390000000005</v>
      </c>
      <c r="DC76" s="297">
        <v>908.08900000000006</v>
      </c>
      <c r="DD76" s="297">
        <v>592.16560000000004</v>
      </c>
      <c r="DE76" s="297">
        <v>581.48220000000003</v>
      </c>
      <c r="DF76" s="297">
        <v>599.0335</v>
      </c>
      <c r="DG76" s="297">
        <v>736.39149999999995</v>
      </c>
      <c r="DH76" s="297">
        <v>717.31399999999996</v>
      </c>
      <c r="DI76" s="297">
        <v>1774.2075</v>
      </c>
      <c r="DJ76" s="297">
        <v>2477.7856999999999</v>
      </c>
      <c r="DN76" s="298">
        <v>305.5165806451613</v>
      </c>
      <c r="DO76" s="298">
        <f t="shared" si="50"/>
        <v>309.76905791342233</v>
      </c>
    </row>
    <row r="77" spans="1:119" x14ac:dyDescent="0.2">
      <c r="A77" s="287">
        <v>41275</v>
      </c>
      <c r="B77" s="288">
        <v>2955</v>
      </c>
      <c r="C77" s="288">
        <v>2663</v>
      </c>
      <c r="D77" s="288">
        <v>3336</v>
      </c>
      <c r="E77" s="288">
        <v>1050</v>
      </c>
      <c r="F77" s="288">
        <v>3392</v>
      </c>
      <c r="G77" s="288">
        <v>3171</v>
      </c>
      <c r="H77" s="302">
        <f t="shared" si="135"/>
        <v>2860.8333333333335</v>
      </c>
      <c r="I77" s="302">
        <f t="shared" si="136"/>
        <v>2607.5</v>
      </c>
      <c r="J77" s="302">
        <f t="shared" si="137"/>
        <v>3192</v>
      </c>
      <c r="K77" s="302">
        <f t="shared" si="138"/>
        <v>1026.6666666666667</v>
      </c>
      <c r="L77" s="302">
        <f t="shared" si="139"/>
        <v>3426.5</v>
      </c>
      <c r="M77" s="302">
        <f t="shared" si="140"/>
        <v>3050.1666666666665</v>
      </c>
      <c r="N77" s="303">
        <f t="shared" si="35"/>
        <v>2751.5833333333335</v>
      </c>
      <c r="O77" s="303">
        <f t="shared" si="36"/>
        <v>2372.9166666666665</v>
      </c>
      <c r="P77" s="303">
        <f t="shared" si="37"/>
        <v>3050.3333333333335</v>
      </c>
      <c r="Q77" s="303">
        <f t="shared" si="38"/>
        <v>972.5</v>
      </c>
      <c r="R77" s="303">
        <f t="shared" si="39"/>
        <v>3399.0833333333335</v>
      </c>
      <c r="S77" s="303">
        <f t="shared" si="40"/>
        <v>3041.4166666666665</v>
      </c>
      <c r="T77" s="270"/>
      <c r="U77" s="299">
        <v>11505.83402421</v>
      </c>
      <c r="V77" s="299">
        <v>8601.7578780000003</v>
      </c>
      <c r="W77" s="299">
        <v>2302</v>
      </c>
      <c r="X77" s="299">
        <v>7761</v>
      </c>
      <c r="Y77" s="300">
        <f t="shared" si="114"/>
        <v>11657.652835350833</v>
      </c>
      <c r="Z77" s="300">
        <f t="shared" si="115"/>
        <v>8758.5631565000003</v>
      </c>
      <c r="AA77" s="300">
        <f t="shared" si="116"/>
        <v>1717.5833333333333</v>
      </c>
      <c r="AB77" s="300">
        <f t="shared" si="117"/>
        <v>7575.7120526666668</v>
      </c>
      <c r="AC77" s="300"/>
      <c r="AD77" s="301">
        <v>4.1399972242312817</v>
      </c>
      <c r="AE77" s="301">
        <v>3.3405924149576811</v>
      </c>
      <c r="AF77" s="301">
        <f t="shared" ref="AF77:AG77" si="151">AVERAGE(AD66:AD77)</f>
        <v>4.0435162984465878</v>
      </c>
      <c r="AG77" s="301">
        <f t="shared" si="151"/>
        <v>3.3414877449443416</v>
      </c>
      <c r="AH77" s="274"/>
      <c r="AI77" s="290">
        <v>166.2</v>
      </c>
      <c r="AJ77" s="290">
        <v>723.6</v>
      </c>
      <c r="AK77" s="290">
        <v>206.5</v>
      </c>
      <c r="AL77" s="290">
        <v>755.1</v>
      </c>
      <c r="AM77" s="291">
        <v>2824.8369749168319</v>
      </c>
      <c r="AN77" s="292">
        <v>95.576999999999998</v>
      </c>
      <c r="AO77" s="292">
        <v>47.866</v>
      </c>
      <c r="AP77" s="292">
        <f t="shared" si="142"/>
        <v>149.54999999999998</v>
      </c>
      <c r="AQ77" s="292">
        <f t="shared" si="143"/>
        <v>701.65000000000009</v>
      </c>
      <c r="AR77" s="292">
        <f t="shared" si="144"/>
        <v>211.29999999999998</v>
      </c>
      <c r="AS77" s="292">
        <f t="shared" si="145"/>
        <v>719.9</v>
      </c>
      <c r="AT77" s="292">
        <f t="shared" si="146"/>
        <v>2753.3061624861384</v>
      </c>
      <c r="AU77" s="292">
        <f t="shared" si="147"/>
        <v>82.483666666666679</v>
      </c>
      <c r="AV77" s="292">
        <f t="shared" si="148"/>
        <v>45.508000000000003</v>
      </c>
      <c r="AW77" s="301">
        <f t="shared" si="100"/>
        <v>160.94166666666666</v>
      </c>
      <c r="AX77" s="301">
        <f t="shared" si="101"/>
        <v>717.25833333333333</v>
      </c>
      <c r="AY77" s="301">
        <f t="shared" si="102"/>
        <v>212.48333333333335</v>
      </c>
      <c r="AZ77" s="301">
        <f t="shared" si="103"/>
        <v>734.61583333333328</v>
      </c>
      <c r="BA77" s="301">
        <f t="shared" si="47"/>
        <v>2755.2114145764026</v>
      </c>
      <c r="BB77" s="301">
        <f t="shared" si="48"/>
        <v>95.925583333333336</v>
      </c>
      <c r="BC77" s="301">
        <f t="shared" si="49"/>
        <v>49.824749999999995</v>
      </c>
      <c r="BD77" s="301"/>
      <c r="BE77" s="293">
        <v>19358.940000000002</v>
      </c>
      <c r="BF77" s="293">
        <v>0</v>
      </c>
      <c r="BH77" s="211">
        <v>2761.5</v>
      </c>
      <c r="BI77" s="211">
        <v>754.5</v>
      </c>
      <c r="BJ77" s="211">
        <v>652</v>
      </c>
      <c r="BK77" s="211">
        <v>5783.4</v>
      </c>
      <c r="BL77" s="211">
        <v>1557</v>
      </c>
      <c r="BM77" s="211">
        <v>6457</v>
      </c>
      <c r="BN77" s="211">
        <v>1401.7</v>
      </c>
      <c r="BO77" s="211">
        <v>301.7</v>
      </c>
      <c r="BP77" s="213"/>
      <c r="BQ77" s="211">
        <v>47590</v>
      </c>
      <c r="BR77" s="211">
        <v>88763.4</v>
      </c>
      <c r="BS77" s="211">
        <v>35206.1</v>
      </c>
      <c r="BT77" s="211">
        <v>25760</v>
      </c>
      <c r="BU77" s="211">
        <v>13996.9</v>
      </c>
      <c r="BV77" s="211">
        <v>45730.9</v>
      </c>
      <c r="BW77" s="211">
        <v>10634.9</v>
      </c>
      <c r="BX77" s="211">
        <v>62549.4</v>
      </c>
      <c r="BY77" s="211">
        <v>1938.2</v>
      </c>
      <c r="BZ77" s="211">
        <v>2868.9</v>
      </c>
      <c r="CA77" s="213"/>
      <c r="CB77" s="213">
        <f t="shared" ref="CB77:CI87" si="152">AVERAGE(BH66:BH77)</f>
        <v>3029.4249999999997</v>
      </c>
      <c r="CC77" s="213">
        <f t="shared" si="152"/>
        <v>442.88333333333338</v>
      </c>
      <c r="CD77" s="213">
        <f t="shared" si="152"/>
        <v>718.81666666666661</v>
      </c>
      <c r="CE77" s="213">
        <f t="shared" si="152"/>
        <v>5961.4833333333336</v>
      </c>
      <c r="CF77" s="213">
        <f t="shared" si="152"/>
        <v>3874.0333333333333</v>
      </c>
      <c r="CG77" s="213">
        <f t="shared" si="152"/>
        <v>6516.8083333333334</v>
      </c>
      <c r="CH77" s="213">
        <f t="shared" si="152"/>
        <v>1939.875</v>
      </c>
      <c r="CI77" s="213">
        <f t="shared" si="152"/>
        <v>347.22499999999997</v>
      </c>
      <c r="CJ77" s="213"/>
      <c r="CK77" s="213">
        <f t="shared" si="150"/>
        <v>41594.758333333339</v>
      </c>
      <c r="CL77" s="213">
        <f t="shared" si="150"/>
        <v>99205.441666666651</v>
      </c>
      <c r="CM77" s="213">
        <f t="shared" si="150"/>
        <v>42808.008333333324</v>
      </c>
      <c r="CN77" s="213">
        <f t="shared" si="150"/>
        <v>31310.375000000004</v>
      </c>
      <c r="CO77" s="213">
        <f t="shared" si="150"/>
        <v>14074.433333333334</v>
      </c>
      <c r="CP77" s="213">
        <f t="shared" si="150"/>
        <v>45256.658333333333</v>
      </c>
      <c r="CQ77" s="213">
        <f t="shared" si="150"/>
        <v>10685.041666666666</v>
      </c>
      <c r="CR77" s="213">
        <f t="shared" si="150"/>
        <v>64955.158333333333</v>
      </c>
      <c r="CS77" s="213">
        <f t="shared" si="150"/>
        <v>2878.2083333333335</v>
      </c>
      <c r="CT77" s="213">
        <f t="shared" si="150"/>
        <v>3671.8250000000007</v>
      </c>
      <c r="CV77" s="296">
        <v>504818223.03684932</v>
      </c>
      <c r="CW77" s="296">
        <v>1055313.0666666667</v>
      </c>
      <c r="CX77" s="268">
        <v>10.9</v>
      </c>
      <c r="CY77" s="268">
        <v>52.3</v>
      </c>
      <c r="DA77" s="297">
        <v>896.26040000000012</v>
      </c>
      <c r="DB77" s="297">
        <v>955.76004000000012</v>
      </c>
      <c r="DC77" s="297">
        <v>914.33624000000009</v>
      </c>
      <c r="DD77" s="297">
        <v>633.40755999999999</v>
      </c>
      <c r="DE77" s="297">
        <v>598.76220000000001</v>
      </c>
      <c r="DF77" s="297">
        <v>624.36964</v>
      </c>
      <c r="DG77" s="297">
        <v>765.2105600000001</v>
      </c>
      <c r="DH77" s="297">
        <v>746.38156000000004</v>
      </c>
      <c r="DI77" s="297">
        <v>1732.268</v>
      </c>
      <c r="DJ77" s="297">
        <v>2895.1470400000003</v>
      </c>
      <c r="DN77" s="298">
        <v>312.66090000000003</v>
      </c>
      <c r="DO77" s="298">
        <f t="shared" si="50"/>
        <v>311.93413130051908</v>
      </c>
    </row>
    <row r="78" spans="1:119" x14ac:dyDescent="0.2">
      <c r="A78" s="287">
        <v>41306</v>
      </c>
      <c r="B78" s="288">
        <v>2930</v>
      </c>
      <c r="C78" s="288">
        <v>2638</v>
      </c>
      <c r="D78" s="288">
        <v>3310</v>
      </c>
      <c r="E78" s="288">
        <v>980</v>
      </c>
      <c r="F78" s="288">
        <v>3340</v>
      </c>
      <c r="G78" s="288">
        <v>3162</v>
      </c>
      <c r="H78" s="302">
        <f t="shared" si="135"/>
        <v>2910.8333333333335</v>
      </c>
      <c r="I78" s="302">
        <f t="shared" si="136"/>
        <v>2649.6666666666665</v>
      </c>
      <c r="J78" s="302">
        <f t="shared" si="137"/>
        <v>3264</v>
      </c>
      <c r="K78" s="302">
        <f t="shared" si="138"/>
        <v>1023.3333333333334</v>
      </c>
      <c r="L78" s="302">
        <f t="shared" si="139"/>
        <v>3399</v>
      </c>
      <c r="M78" s="302">
        <f t="shared" si="140"/>
        <v>3092.5</v>
      </c>
      <c r="N78" s="303">
        <f t="shared" si="35"/>
        <v>2758.4166666666665</v>
      </c>
      <c r="O78" s="303">
        <f t="shared" si="36"/>
        <v>2401.9166666666665</v>
      </c>
      <c r="P78" s="303">
        <f t="shared" si="37"/>
        <v>3045.75</v>
      </c>
      <c r="Q78" s="303">
        <f t="shared" si="38"/>
        <v>974.16666666666663</v>
      </c>
      <c r="R78" s="303">
        <f t="shared" si="39"/>
        <v>3394.6666666666665</v>
      </c>
      <c r="S78" s="303">
        <f t="shared" si="40"/>
        <v>3041.75</v>
      </c>
      <c r="T78" s="270"/>
      <c r="U78" s="299">
        <v>10714.608656439999</v>
      </c>
      <c r="V78" s="299">
        <v>8027.8804049999999</v>
      </c>
      <c r="W78" s="299">
        <v>1764</v>
      </c>
      <c r="X78" s="299">
        <v>7148</v>
      </c>
      <c r="Y78" s="300">
        <f t="shared" si="114"/>
        <v>11650.703556720831</v>
      </c>
      <c r="Z78" s="300">
        <f t="shared" si="115"/>
        <v>8757.4698569166667</v>
      </c>
      <c r="AA78" s="300">
        <f t="shared" si="116"/>
        <v>1708.4166666666667</v>
      </c>
      <c r="AB78" s="300">
        <f t="shared" si="117"/>
        <v>7554.8715926666664</v>
      </c>
      <c r="AC78" s="300"/>
      <c r="AD78" s="301">
        <v>4.1379954930694298</v>
      </c>
      <c r="AE78" s="301">
        <v>3.3375618683339972</v>
      </c>
      <c r="AF78" s="301">
        <f t="shared" ref="AF78:AG78" si="153">AVERAGE(AD67:AD78)</f>
        <v>4.0411448478890497</v>
      </c>
      <c r="AG78" s="301">
        <f t="shared" si="153"/>
        <v>3.341363769194297</v>
      </c>
      <c r="AH78" s="274"/>
      <c r="AI78" s="290">
        <v>152.30000000000001</v>
      </c>
      <c r="AJ78" s="290">
        <v>662.9</v>
      </c>
      <c r="AK78" s="290">
        <v>197.7</v>
      </c>
      <c r="AL78" s="290">
        <v>672.5</v>
      </c>
      <c r="AM78" s="291">
        <v>2611.6232451873666</v>
      </c>
      <c r="AN78" s="292">
        <v>83.084999999999994</v>
      </c>
      <c r="AO78" s="292">
        <v>45.387999999999998</v>
      </c>
      <c r="AP78" s="292">
        <f t="shared" si="142"/>
        <v>150.53333333333333</v>
      </c>
      <c r="AQ78" s="292">
        <f t="shared" si="143"/>
        <v>690.36666666666667</v>
      </c>
      <c r="AR78" s="292">
        <f t="shared" si="144"/>
        <v>208.58333333333334</v>
      </c>
      <c r="AS78" s="292">
        <f t="shared" si="145"/>
        <v>702.36666666666667</v>
      </c>
      <c r="AT78" s="292">
        <f t="shared" si="146"/>
        <v>2732.0767033507</v>
      </c>
      <c r="AU78" s="292">
        <f t="shared" si="147"/>
        <v>81.481000000000009</v>
      </c>
      <c r="AV78" s="292">
        <f t="shared" si="148"/>
        <v>45.614333333333327</v>
      </c>
      <c r="AW78" s="301">
        <f t="shared" si="100"/>
        <v>159.59166666666667</v>
      </c>
      <c r="AX78" s="301">
        <f t="shared" si="101"/>
        <v>715.74166666666667</v>
      </c>
      <c r="AY78" s="301">
        <f t="shared" si="102"/>
        <v>212.54166666666666</v>
      </c>
      <c r="AZ78" s="301">
        <f t="shared" si="103"/>
        <v>732.25750000000005</v>
      </c>
      <c r="BA78" s="301">
        <f t="shared" si="47"/>
        <v>2747.9883516753503</v>
      </c>
      <c r="BB78" s="301">
        <f t="shared" si="48"/>
        <v>94.827749999999995</v>
      </c>
      <c r="BC78" s="301">
        <f t="shared" si="49"/>
        <v>49.579833333333333</v>
      </c>
      <c r="BD78" s="301"/>
      <c r="BE78" s="293">
        <v>8353</v>
      </c>
      <c r="BF78" s="293">
        <v>0</v>
      </c>
      <c r="BH78" s="211">
        <v>1543.3</v>
      </c>
      <c r="BI78" s="211">
        <v>767</v>
      </c>
      <c r="BJ78" s="211">
        <v>446.9</v>
      </c>
      <c r="BK78" s="211">
        <v>5263.2</v>
      </c>
      <c r="BL78" s="211">
        <v>5154.6000000000004</v>
      </c>
      <c r="BM78" s="211">
        <v>6235.6</v>
      </c>
      <c r="BN78" s="211">
        <v>1194</v>
      </c>
      <c r="BO78" s="211">
        <v>346.2</v>
      </c>
      <c r="BP78" s="213"/>
      <c r="BQ78" s="211">
        <v>44605.3</v>
      </c>
      <c r="BR78" s="211">
        <v>78880.3</v>
      </c>
      <c r="BS78" s="211">
        <v>27736.6</v>
      </c>
      <c r="BT78" s="211">
        <v>27528.400000000001</v>
      </c>
      <c r="BU78" s="211">
        <v>14902.3</v>
      </c>
      <c r="BV78" s="211">
        <v>40410.5</v>
      </c>
      <c r="BW78" s="211">
        <v>10214</v>
      </c>
      <c r="BX78" s="211">
        <v>61120.2</v>
      </c>
      <c r="BY78" s="211">
        <v>1558.8</v>
      </c>
      <c r="BZ78" s="211">
        <v>2732.4</v>
      </c>
      <c r="CA78" s="213"/>
      <c r="CB78" s="213">
        <f t="shared" si="152"/>
        <v>2867.1333333333337</v>
      </c>
      <c r="CC78" s="213">
        <f t="shared" si="152"/>
        <v>483.92500000000001</v>
      </c>
      <c r="CD78" s="213">
        <f t="shared" si="152"/>
        <v>703.44166666666661</v>
      </c>
      <c r="CE78" s="213">
        <f t="shared" si="152"/>
        <v>5965.7166666666672</v>
      </c>
      <c r="CF78" s="213">
        <f t="shared" si="152"/>
        <v>3221.4083333333333</v>
      </c>
      <c r="CG78" s="213">
        <f t="shared" si="152"/>
        <v>6400.0916666666672</v>
      </c>
      <c r="CH78" s="213">
        <f t="shared" si="152"/>
        <v>1925.7749999999999</v>
      </c>
      <c r="CI78" s="213">
        <f t="shared" si="152"/>
        <v>315.21666666666658</v>
      </c>
      <c r="CJ78" s="213"/>
      <c r="CK78" s="213">
        <f t="shared" si="150"/>
        <v>42390.200000000004</v>
      </c>
      <c r="CL78" s="213">
        <f t="shared" si="150"/>
        <v>97644.299999999988</v>
      </c>
      <c r="CM78" s="213">
        <f t="shared" si="150"/>
        <v>41190.924999999996</v>
      </c>
      <c r="CN78" s="213">
        <f t="shared" si="150"/>
        <v>31240.075000000001</v>
      </c>
      <c r="CO78" s="213">
        <f t="shared" si="150"/>
        <v>14215.391666666668</v>
      </c>
      <c r="CP78" s="213">
        <f t="shared" si="150"/>
        <v>44650.283333333347</v>
      </c>
      <c r="CQ78" s="213">
        <f t="shared" si="150"/>
        <v>10784.108333333332</v>
      </c>
      <c r="CR78" s="213">
        <f t="shared" si="150"/>
        <v>65286.058333333327</v>
      </c>
      <c r="CS78" s="213">
        <f t="shared" si="150"/>
        <v>2756.3583333333336</v>
      </c>
      <c r="CT78" s="213">
        <f t="shared" si="150"/>
        <v>3554.6416666666669</v>
      </c>
      <c r="CV78" s="296">
        <v>504914625.03809917</v>
      </c>
      <c r="CW78" s="296">
        <v>1055313.0666666667</v>
      </c>
      <c r="CX78" s="268">
        <v>10.9</v>
      </c>
      <c r="CY78" s="268">
        <v>53.1</v>
      </c>
      <c r="DA78" s="297">
        <v>878.1362499999999</v>
      </c>
      <c r="DB78" s="297">
        <v>952.87124999999992</v>
      </c>
      <c r="DC78" s="297">
        <v>915.50374999999997</v>
      </c>
      <c r="DD78" s="297">
        <v>644.96304999999995</v>
      </c>
      <c r="DE78" s="297">
        <v>631.51074999999992</v>
      </c>
      <c r="DF78" s="297">
        <v>643.46834999999999</v>
      </c>
      <c r="DG78" s="297">
        <v>739.12914999999998</v>
      </c>
      <c r="DH78" s="297">
        <v>762.29699999999991</v>
      </c>
      <c r="DI78" s="297">
        <v>1662.85375</v>
      </c>
      <c r="DJ78" s="297">
        <v>2941.5695999999998</v>
      </c>
      <c r="DN78" s="298">
        <v>319.8843</v>
      </c>
      <c r="DO78" s="298">
        <f t="shared" si="50"/>
        <v>313.7107223924732</v>
      </c>
    </row>
    <row r="79" spans="1:119" x14ac:dyDescent="0.2">
      <c r="A79" s="287">
        <v>41334</v>
      </c>
      <c r="B79" s="288">
        <v>3034</v>
      </c>
      <c r="C79" s="288">
        <v>2629</v>
      </c>
      <c r="D79" s="288">
        <v>3361</v>
      </c>
      <c r="E79" s="288">
        <v>960</v>
      </c>
      <c r="F79" s="288">
        <v>3385</v>
      </c>
      <c r="G79" s="288">
        <v>3163</v>
      </c>
      <c r="H79" s="302">
        <f t="shared" si="135"/>
        <v>2946.5</v>
      </c>
      <c r="I79" s="302">
        <f t="shared" si="136"/>
        <v>2653.8333333333335</v>
      </c>
      <c r="J79" s="302">
        <f t="shared" si="137"/>
        <v>3305.1666666666665</v>
      </c>
      <c r="K79" s="302">
        <f t="shared" si="138"/>
        <v>1011.6666666666666</v>
      </c>
      <c r="L79" s="302">
        <f t="shared" si="139"/>
        <v>3395.5</v>
      </c>
      <c r="M79" s="302">
        <f t="shared" si="140"/>
        <v>3131</v>
      </c>
      <c r="N79" s="303">
        <f t="shared" si="35"/>
        <v>2780.5833333333335</v>
      </c>
      <c r="O79" s="303">
        <f t="shared" si="36"/>
        <v>2438.6666666666665</v>
      </c>
      <c r="P79" s="303">
        <f t="shared" si="37"/>
        <v>3061.4166666666665</v>
      </c>
      <c r="Q79" s="303">
        <f t="shared" si="38"/>
        <v>977.5</v>
      </c>
      <c r="R79" s="303">
        <f t="shared" si="39"/>
        <v>3400.0833333333335</v>
      </c>
      <c r="S79" s="303">
        <f t="shared" si="40"/>
        <v>3044.0833333333335</v>
      </c>
      <c r="T79" s="270"/>
      <c r="U79" s="299">
        <v>12171.82469931</v>
      </c>
      <c r="V79" s="299">
        <v>9180.5611880000015</v>
      </c>
      <c r="W79" s="299">
        <v>1446</v>
      </c>
      <c r="X79" s="299">
        <v>8018</v>
      </c>
      <c r="Y79" s="300">
        <f t="shared" si="114"/>
        <v>11627.355614996666</v>
      </c>
      <c r="Z79" s="300">
        <f t="shared" si="115"/>
        <v>8736.6832892500006</v>
      </c>
      <c r="AA79" s="300">
        <f t="shared" si="116"/>
        <v>1684.1666666666667</v>
      </c>
      <c r="AB79" s="300">
        <f t="shared" si="117"/>
        <v>7553.3096713333334</v>
      </c>
      <c r="AC79" s="300"/>
      <c r="AD79" s="301">
        <v>4.1256448938433135</v>
      </c>
      <c r="AE79" s="301">
        <v>3.3376838377865905</v>
      </c>
      <c r="AF79" s="301">
        <f t="shared" ref="AF79:AG79" si="154">AVERAGE(AD68:AD79)</f>
        <v>4.0450319720918433</v>
      </c>
      <c r="AG79" s="301">
        <f t="shared" si="154"/>
        <v>3.3412690188118872</v>
      </c>
      <c r="AH79" s="274"/>
      <c r="AI79" s="290">
        <v>169.9</v>
      </c>
      <c r="AJ79" s="290">
        <v>737.2</v>
      </c>
      <c r="AK79" s="290">
        <v>221.7</v>
      </c>
      <c r="AL79" s="290">
        <v>739.6</v>
      </c>
      <c r="AM79" s="291">
        <v>2881.0758842840883</v>
      </c>
      <c r="AN79" s="292">
        <v>95.921999999999997</v>
      </c>
      <c r="AO79" s="292">
        <v>49.789000000000001</v>
      </c>
      <c r="AP79" s="292">
        <f t="shared" si="142"/>
        <v>156.18333333333334</v>
      </c>
      <c r="AQ79" s="292">
        <f t="shared" si="143"/>
        <v>698.84999999999991</v>
      </c>
      <c r="AR79" s="292">
        <f t="shared" si="144"/>
        <v>212.88333333333333</v>
      </c>
      <c r="AS79" s="292">
        <f t="shared" si="145"/>
        <v>706.30000000000007</v>
      </c>
      <c r="AT79" s="292">
        <f t="shared" si="146"/>
        <v>2777.4226840647148</v>
      </c>
      <c r="AU79" s="292">
        <f t="shared" si="147"/>
        <v>85.189166666666665</v>
      </c>
      <c r="AV79" s="292">
        <f t="shared" si="148"/>
        <v>46.789500000000004</v>
      </c>
      <c r="AW79" s="301">
        <f t="shared" si="100"/>
        <v>158.29999999999998</v>
      </c>
      <c r="AX79" s="301">
        <f t="shared" si="101"/>
        <v>714.67500000000007</v>
      </c>
      <c r="AY79" s="301">
        <f t="shared" si="102"/>
        <v>212.75</v>
      </c>
      <c r="AZ79" s="301">
        <f t="shared" si="103"/>
        <v>728.79916666666668</v>
      </c>
      <c r="BA79" s="301">
        <f t="shared" si="47"/>
        <v>2745.8030086990238</v>
      </c>
      <c r="BB79" s="301">
        <f t="shared" si="48"/>
        <v>94.568750000000009</v>
      </c>
      <c r="BC79" s="301">
        <f t="shared" si="49"/>
        <v>49.112249999999996</v>
      </c>
      <c r="BD79" s="301"/>
      <c r="BE79" s="293">
        <v>11712</v>
      </c>
      <c r="BF79" s="293">
        <v>0</v>
      </c>
      <c r="BH79" s="211">
        <v>2636.2</v>
      </c>
      <c r="BI79" s="211">
        <v>821.5</v>
      </c>
      <c r="BJ79" s="211">
        <v>500.6</v>
      </c>
      <c r="BK79" s="211">
        <v>6675</v>
      </c>
      <c r="BL79" s="211">
        <v>7162.1</v>
      </c>
      <c r="BM79" s="211">
        <v>7010.7</v>
      </c>
      <c r="BN79" s="211">
        <v>835.8</v>
      </c>
      <c r="BO79" s="211">
        <v>522.6</v>
      </c>
      <c r="BP79" s="213"/>
      <c r="BQ79" s="211">
        <v>46135.1</v>
      </c>
      <c r="BR79" s="211">
        <v>74127.7</v>
      </c>
      <c r="BS79" s="211">
        <v>29615.7</v>
      </c>
      <c r="BT79" s="211">
        <v>24368.400000000001</v>
      </c>
      <c r="BU79" s="211">
        <v>14636.7</v>
      </c>
      <c r="BV79" s="211">
        <v>44810.9</v>
      </c>
      <c r="BW79" s="211">
        <v>11901.1</v>
      </c>
      <c r="BX79" s="211">
        <v>65543.600000000006</v>
      </c>
      <c r="BY79" s="211">
        <v>1827.2</v>
      </c>
      <c r="BZ79" s="211">
        <v>3033.5</v>
      </c>
      <c r="CA79" s="213"/>
      <c r="CB79" s="213">
        <f t="shared" si="152"/>
        <v>2779.1916666666671</v>
      </c>
      <c r="CC79" s="213">
        <f t="shared" si="152"/>
        <v>533.42500000000007</v>
      </c>
      <c r="CD79" s="213">
        <f t="shared" si="152"/>
        <v>667.4</v>
      </c>
      <c r="CE79" s="213">
        <f t="shared" si="152"/>
        <v>6086.8</v>
      </c>
      <c r="CF79" s="213">
        <f t="shared" si="152"/>
        <v>2784.8666666666668</v>
      </c>
      <c r="CG79" s="213">
        <f t="shared" si="152"/>
        <v>6362.1416666666664</v>
      </c>
      <c r="CH79" s="213">
        <f t="shared" si="152"/>
        <v>1862.4166666666667</v>
      </c>
      <c r="CI79" s="213">
        <f t="shared" si="152"/>
        <v>328.2999999999999</v>
      </c>
      <c r="CJ79" s="213"/>
      <c r="CK79" s="213">
        <f t="shared" si="150"/>
        <v>43272.241666666669</v>
      </c>
      <c r="CL79" s="213">
        <f t="shared" si="150"/>
        <v>94626.158333333326</v>
      </c>
      <c r="CM79" s="213">
        <f t="shared" si="150"/>
        <v>39214.949999999997</v>
      </c>
      <c r="CN79" s="213">
        <f t="shared" si="150"/>
        <v>30312.491666666672</v>
      </c>
      <c r="CO79" s="213">
        <f t="shared" si="150"/>
        <v>14288.316666666668</v>
      </c>
      <c r="CP79" s="213">
        <f t="shared" si="150"/>
        <v>44267.483333333337</v>
      </c>
      <c r="CQ79" s="213">
        <f t="shared" si="150"/>
        <v>10955.675000000001</v>
      </c>
      <c r="CR79" s="213">
        <f t="shared" si="150"/>
        <v>65575.241666666654</v>
      </c>
      <c r="CS79" s="213">
        <f t="shared" si="150"/>
        <v>2673.0083333333337</v>
      </c>
      <c r="CT79" s="213">
        <f t="shared" si="150"/>
        <v>3479.4500000000007</v>
      </c>
      <c r="CV79" s="296">
        <v>505011045.44864058</v>
      </c>
      <c r="CW79" s="296">
        <v>1055313.0666666667</v>
      </c>
      <c r="CX79" s="268">
        <v>10.9</v>
      </c>
      <c r="CY79" s="268">
        <v>51.5</v>
      </c>
      <c r="DA79" s="297">
        <v>860.13468</v>
      </c>
      <c r="DB79" s="297">
        <v>941.06133</v>
      </c>
      <c r="DC79" s="297">
        <v>895.58825999999999</v>
      </c>
      <c r="DD79" s="297">
        <v>658.20342000000005</v>
      </c>
      <c r="DE79" s="297">
        <v>642.01809000000003</v>
      </c>
      <c r="DF79" s="297">
        <v>631.99860000000001</v>
      </c>
      <c r="DG79" s="297">
        <v>765.33488999999997</v>
      </c>
      <c r="DH79" s="297">
        <v>806.18358000000001</v>
      </c>
      <c r="DI79" s="297">
        <v>1753.41075</v>
      </c>
      <c r="DJ79" s="297">
        <v>2937.2520300000001</v>
      </c>
      <c r="DN79" s="298">
        <v>323.16649999999998</v>
      </c>
      <c r="DO79" s="298">
        <f t="shared" si="50"/>
        <v>315.31749604838711</v>
      </c>
    </row>
    <row r="80" spans="1:119" x14ac:dyDescent="0.2">
      <c r="A80" s="287">
        <v>41365</v>
      </c>
      <c r="B80" s="288">
        <v>3527</v>
      </c>
      <c r="C80" s="288">
        <v>2968</v>
      </c>
      <c r="D80" s="288">
        <v>3711</v>
      </c>
      <c r="E80" s="288">
        <v>1050</v>
      </c>
      <c r="F80" s="288">
        <v>3442</v>
      </c>
      <c r="G80" s="288">
        <v>3166</v>
      </c>
      <c r="H80" s="302">
        <f t="shared" si="135"/>
        <v>3050.5</v>
      </c>
      <c r="I80" s="302">
        <f t="shared" si="136"/>
        <v>2701.3333333333335</v>
      </c>
      <c r="J80" s="302">
        <f t="shared" si="137"/>
        <v>3393.6666666666665</v>
      </c>
      <c r="K80" s="302">
        <f t="shared" si="138"/>
        <v>1020</v>
      </c>
      <c r="L80" s="302">
        <f t="shared" si="139"/>
        <v>3396.1666666666665</v>
      </c>
      <c r="M80" s="302">
        <f t="shared" si="140"/>
        <v>3154.8333333333335</v>
      </c>
      <c r="N80" s="303">
        <f t="shared" si="35"/>
        <v>2852.6666666666665</v>
      </c>
      <c r="O80" s="303">
        <f t="shared" si="36"/>
        <v>2513.1666666666665</v>
      </c>
      <c r="P80" s="303">
        <f t="shared" si="37"/>
        <v>3132.5</v>
      </c>
      <c r="Q80" s="303">
        <f t="shared" si="38"/>
        <v>992.5</v>
      </c>
      <c r="R80" s="303">
        <f t="shared" si="39"/>
        <v>3409.0833333333335</v>
      </c>
      <c r="S80" s="303">
        <f t="shared" si="40"/>
        <v>3050.25</v>
      </c>
      <c r="T80" s="270"/>
      <c r="U80" s="299">
        <v>12124.880585459998</v>
      </c>
      <c r="V80" s="299">
        <v>9170.3980419999989</v>
      </c>
      <c r="W80" s="299">
        <v>969</v>
      </c>
      <c r="X80" s="299">
        <v>7824</v>
      </c>
      <c r="Y80" s="300">
        <f t="shared" si="114"/>
        <v>11592.928997118333</v>
      </c>
      <c r="Z80" s="300">
        <f t="shared" si="115"/>
        <v>8706.2997927500019</v>
      </c>
      <c r="AA80" s="300">
        <f t="shared" si="116"/>
        <v>1641.6666666666667</v>
      </c>
      <c r="AB80" s="300">
        <f t="shared" si="117"/>
        <v>7553.9515593333335</v>
      </c>
      <c r="AC80" s="300"/>
      <c r="AD80" s="301">
        <v>4.0631569036460045</v>
      </c>
      <c r="AE80" s="301">
        <v>3.3352761882297135</v>
      </c>
      <c r="AF80" s="301">
        <f t="shared" ref="AF80:AG80" si="155">AVERAGE(AD69:AD80)</f>
        <v>4.0475837678699644</v>
      </c>
      <c r="AG80" s="301">
        <f t="shared" si="155"/>
        <v>3.3406961931277284</v>
      </c>
      <c r="AH80" s="274"/>
      <c r="AI80" s="290">
        <v>175.4</v>
      </c>
      <c r="AJ80" s="290">
        <v>734.5</v>
      </c>
      <c r="AK80" s="290">
        <v>211.8</v>
      </c>
      <c r="AL80" s="290">
        <v>753</v>
      </c>
      <c r="AM80" s="291">
        <v>2820.9014560845926</v>
      </c>
      <c r="AN80" s="292">
        <v>101.095</v>
      </c>
      <c r="AO80" s="292">
        <v>59.142000000000003</v>
      </c>
      <c r="AP80" s="292">
        <f t="shared" si="142"/>
        <v>160.65</v>
      </c>
      <c r="AQ80" s="292">
        <f t="shared" si="143"/>
        <v>701.30000000000007</v>
      </c>
      <c r="AR80" s="292">
        <f t="shared" si="144"/>
        <v>211.36666666666667</v>
      </c>
      <c r="AS80" s="292">
        <f t="shared" si="145"/>
        <v>705.88333333333321</v>
      </c>
      <c r="AT80" s="292">
        <f t="shared" si="146"/>
        <v>2778.2062600788136</v>
      </c>
      <c r="AU80" s="292">
        <f t="shared" si="147"/>
        <v>90.056499999999986</v>
      </c>
      <c r="AV80" s="292">
        <f t="shared" si="148"/>
        <v>49.137333333333338</v>
      </c>
      <c r="AW80" s="301">
        <f t="shared" si="100"/>
        <v>158.29166666666669</v>
      </c>
      <c r="AX80" s="301">
        <f t="shared" si="101"/>
        <v>715.09999999999991</v>
      </c>
      <c r="AY80" s="301">
        <f t="shared" si="102"/>
        <v>212.86666666666667</v>
      </c>
      <c r="AZ80" s="301">
        <f t="shared" si="103"/>
        <v>731.7741666666667</v>
      </c>
      <c r="BA80" s="301">
        <f t="shared" si="47"/>
        <v>2752.6114633727398</v>
      </c>
      <c r="BB80" s="301">
        <f t="shared" si="48"/>
        <v>93.156833333333338</v>
      </c>
      <c r="BC80" s="301">
        <f t="shared" si="49"/>
        <v>49.03991666666667</v>
      </c>
      <c r="BD80" s="301"/>
      <c r="BE80" s="293">
        <v>24256</v>
      </c>
      <c r="BF80" s="293">
        <v>0</v>
      </c>
      <c r="BH80" s="211">
        <v>2834.5</v>
      </c>
      <c r="BI80" s="211">
        <v>581.1</v>
      </c>
      <c r="BJ80" s="211">
        <v>706.4</v>
      </c>
      <c r="BK80" s="211">
        <v>7800.4</v>
      </c>
      <c r="BL80" s="211">
        <v>4513.2</v>
      </c>
      <c r="BM80" s="211">
        <v>6171</v>
      </c>
      <c r="BN80" s="211">
        <v>1056</v>
      </c>
      <c r="BO80" s="211">
        <v>367.1</v>
      </c>
      <c r="BP80" s="213"/>
      <c r="BQ80" s="211">
        <v>50225.3</v>
      </c>
      <c r="BR80" s="211">
        <v>84459.3</v>
      </c>
      <c r="BS80" s="211">
        <v>35550.1</v>
      </c>
      <c r="BT80" s="211">
        <v>28226.1</v>
      </c>
      <c r="BU80" s="211">
        <v>16884.400000000001</v>
      </c>
      <c r="BV80" s="211">
        <v>54059.5</v>
      </c>
      <c r="BW80" s="211">
        <v>10957.1</v>
      </c>
      <c r="BX80" s="211">
        <v>68138.7</v>
      </c>
      <c r="BY80" s="211">
        <v>2221</v>
      </c>
      <c r="BZ80" s="211">
        <v>3661.2</v>
      </c>
      <c r="CA80" s="213"/>
      <c r="CB80" s="213">
        <f t="shared" si="152"/>
        <v>2723.4666666666667</v>
      </c>
      <c r="CC80" s="213">
        <f t="shared" si="152"/>
        <v>555.93333333333339</v>
      </c>
      <c r="CD80" s="213">
        <f t="shared" si="152"/>
        <v>627.33333333333326</v>
      </c>
      <c r="CE80" s="213">
        <f t="shared" si="152"/>
        <v>6205.9916666666659</v>
      </c>
      <c r="CF80" s="213">
        <f t="shared" si="152"/>
        <v>2853.0333333333328</v>
      </c>
      <c r="CG80" s="213">
        <f t="shared" si="152"/>
        <v>6331.916666666667</v>
      </c>
      <c r="CH80" s="213">
        <f t="shared" si="152"/>
        <v>1855.1416666666664</v>
      </c>
      <c r="CI80" s="213">
        <f t="shared" si="152"/>
        <v>325.5499999999999</v>
      </c>
      <c r="CJ80" s="213"/>
      <c r="CK80" s="213">
        <f t="shared" si="150"/>
        <v>44337.166666666664</v>
      </c>
      <c r="CL80" s="213">
        <f t="shared" si="150"/>
        <v>92456.858333333337</v>
      </c>
      <c r="CM80" s="213">
        <f t="shared" si="150"/>
        <v>37658.46666666666</v>
      </c>
      <c r="CN80" s="213">
        <f t="shared" si="150"/>
        <v>29863.050000000003</v>
      </c>
      <c r="CO80" s="213">
        <f t="shared" si="150"/>
        <v>14547.425000000001</v>
      </c>
      <c r="CP80" s="213">
        <f t="shared" si="150"/>
        <v>44747.325000000012</v>
      </c>
      <c r="CQ80" s="213">
        <f t="shared" si="150"/>
        <v>10976.558333333334</v>
      </c>
      <c r="CR80" s="213">
        <f t="shared" si="150"/>
        <v>66149.008333333317</v>
      </c>
      <c r="CS80" s="213">
        <f t="shared" si="150"/>
        <v>2564.7333333333336</v>
      </c>
      <c r="CT80" s="213">
        <f t="shared" si="150"/>
        <v>3376.2583333333332</v>
      </c>
      <c r="CV80" s="296">
        <v>505107484.27198905</v>
      </c>
      <c r="CW80" s="296">
        <v>1085249.9666666666</v>
      </c>
      <c r="CX80" s="268">
        <v>10.9</v>
      </c>
      <c r="CY80" s="268">
        <v>50</v>
      </c>
      <c r="DA80" s="297">
        <v>841.52940000000001</v>
      </c>
      <c r="DB80" s="297">
        <v>922.99252000000001</v>
      </c>
      <c r="DC80" s="297">
        <v>873.03872000000001</v>
      </c>
      <c r="DD80" s="297">
        <v>647.09384</v>
      </c>
      <c r="DE80" s="297">
        <v>636.33456000000001</v>
      </c>
      <c r="DF80" s="297">
        <v>609.43636000000004</v>
      </c>
      <c r="DG80" s="297">
        <v>790.80707999999993</v>
      </c>
      <c r="DH80" s="297">
        <v>824.62195999999994</v>
      </c>
      <c r="DI80" s="297">
        <v>1844.4479999999999</v>
      </c>
      <c r="DJ80" s="297">
        <v>2897.3204000000001</v>
      </c>
      <c r="DN80" s="298">
        <v>324.77330000000001</v>
      </c>
      <c r="DO80" s="298">
        <f t="shared" si="50"/>
        <v>316.81752632616485</v>
      </c>
    </row>
    <row r="81" spans="1:119" x14ac:dyDescent="0.2">
      <c r="A81" s="287">
        <v>41395</v>
      </c>
      <c r="B81" s="288">
        <v>3708</v>
      </c>
      <c r="C81" s="288">
        <v>3095</v>
      </c>
      <c r="D81" s="288">
        <v>3950</v>
      </c>
      <c r="E81" s="288">
        <v>1030</v>
      </c>
      <c r="F81" s="288">
        <v>3488</v>
      </c>
      <c r="G81" s="288">
        <v>3146</v>
      </c>
      <c r="H81" s="302">
        <f t="shared" si="135"/>
        <v>3184.3333333333335</v>
      </c>
      <c r="I81" s="302">
        <f t="shared" si="136"/>
        <v>2774.1666666666665</v>
      </c>
      <c r="J81" s="302">
        <f t="shared" si="137"/>
        <v>3507.3333333333335</v>
      </c>
      <c r="K81" s="302">
        <f t="shared" si="138"/>
        <v>1020</v>
      </c>
      <c r="L81" s="302">
        <f t="shared" si="139"/>
        <v>3407.8333333333335</v>
      </c>
      <c r="M81" s="302">
        <f t="shared" si="140"/>
        <v>3160</v>
      </c>
      <c r="N81" s="303">
        <f t="shared" ref="N81:N87" si="156">AVERAGE(B70:B81)</f>
        <v>2952.5</v>
      </c>
      <c r="O81" s="303">
        <f t="shared" ref="O81:O87" si="157">AVERAGE(C70:C81)</f>
        <v>2603.1666666666665</v>
      </c>
      <c r="P81" s="303">
        <f t="shared" ref="P81:P87" si="158">AVERAGE(D70:D81)</f>
        <v>3244.5833333333335</v>
      </c>
      <c r="Q81" s="303">
        <f t="shared" ref="Q81:Q87" si="159">AVERAGE(E70:E81)</f>
        <v>1005</v>
      </c>
      <c r="R81" s="303">
        <f t="shared" ref="R81:R87" si="160">AVERAGE(F70:F81)</f>
        <v>3417.8333333333335</v>
      </c>
      <c r="S81" s="303">
        <f t="shared" ref="S81:S87" si="161">AVERAGE(G70:G81)</f>
        <v>3062</v>
      </c>
      <c r="T81" s="270"/>
      <c r="U81" s="299">
        <v>12990.828737339998</v>
      </c>
      <c r="V81" s="299">
        <v>9857.8991919999989</v>
      </c>
      <c r="W81" s="299">
        <v>580</v>
      </c>
      <c r="X81" s="299">
        <v>8080</v>
      </c>
      <c r="Y81" s="300">
        <f t="shared" si="114"/>
        <v>11584.498058563333</v>
      </c>
      <c r="Z81" s="300">
        <f t="shared" si="115"/>
        <v>8700.4580587500004</v>
      </c>
      <c r="AA81" s="300">
        <f t="shared" si="116"/>
        <v>1623.1666666666667</v>
      </c>
      <c r="AB81" s="300">
        <f t="shared" si="117"/>
        <v>7561.9788266666665</v>
      </c>
      <c r="AC81" s="300"/>
      <c r="AD81" s="301">
        <v>3.9433777202680314</v>
      </c>
      <c r="AE81" s="301">
        <v>3.3344305111726147</v>
      </c>
      <c r="AF81" s="301">
        <f t="shared" ref="AF81:AG81" si="162">AVERAGE(AD70:AD81)</f>
        <v>4.0473017100322988</v>
      </c>
      <c r="AG81" s="301">
        <f t="shared" si="162"/>
        <v>3.3399505895811856</v>
      </c>
      <c r="AH81" s="274"/>
      <c r="AI81" s="290">
        <v>182.5</v>
      </c>
      <c r="AJ81" s="290">
        <v>778.7</v>
      </c>
      <c r="AK81" s="290">
        <v>228</v>
      </c>
      <c r="AL81" s="290">
        <v>797.8</v>
      </c>
      <c r="AM81" s="291">
        <v>2915.6157817828248</v>
      </c>
      <c r="AN81" s="292">
        <v>116.57899999999999</v>
      </c>
      <c r="AO81" s="292">
        <v>63.292000000000002</v>
      </c>
      <c r="AP81" s="292">
        <f t="shared" si="142"/>
        <v>167.29999999999998</v>
      </c>
      <c r="AQ81" s="292">
        <f t="shared" si="143"/>
        <v>717.51666666666677</v>
      </c>
      <c r="AR81" s="292">
        <f t="shared" si="144"/>
        <v>213.85</v>
      </c>
      <c r="AS81" s="292">
        <f t="shared" si="145"/>
        <v>717.68333333333339</v>
      </c>
      <c r="AT81" s="292">
        <f t="shared" si="146"/>
        <v>2806.3588903759505</v>
      </c>
      <c r="AU81" s="292">
        <f t="shared" si="147"/>
        <v>97.722333333333324</v>
      </c>
      <c r="AV81" s="292">
        <f t="shared" si="148"/>
        <v>52.469833333333327</v>
      </c>
      <c r="AW81" s="301">
        <f t="shared" ref="AW81:AW86" si="163">AVERAGE(AI70:AI81)</f>
        <v>158.38333333333335</v>
      </c>
      <c r="AX81" s="301">
        <f t="shared" ref="AX81:AX86" si="164">AVERAGE(AJ70:AJ81)</f>
        <v>715.4666666666667</v>
      </c>
      <c r="AY81" s="301">
        <f t="shared" ref="AY81:AY86" si="165">AVERAGE(AK70:AK81)</f>
        <v>212.54166666666666</v>
      </c>
      <c r="AZ81" s="301">
        <f t="shared" ref="AZ81:AZ86" si="166">AVERAGE(AL70:AL81)</f>
        <v>731.19916666666677</v>
      </c>
      <c r="BA81" s="301">
        <f t="shared" ref="BA81:BA86" si="167">AVERAGE(AM70:AM81)</f>
        <v>2754.9461118546419</v>
      </c>
      <c r="BB81" s="301">
        <f t="shared" ref="BB81:BB86" si="168">AVERAGE(AN70:AN81)</f>
        <v>92.594250000000002</v>
      </c>
      <c r="BC81" s="301">
        <f t="shared" ref="BC81:BC86" si="169">AVERAGE(AO70:AO81)</f>
        <v>49.853749999999998</v>
      </c>
      <c r="BD81" s="301"/>
      <c r="BE81" s="293">
        <v>42309</v>
      </c>
      <c r="BF81" s="293">
        <v>0</v>
      </c>
      <c r="BH81" s="211">
        <v>3818.9</v>
      </c>
      <c r="BI81" s="211">
        <v>404.6</v>
      </c>
      <c r="BJ81" s="211">
        <v>730.8</v>
      </c>
      <c r="BK81" s="211">
        <v>7806.2</v>
      </c>
      <c r="BL81" s="211">
        <v>4318.6000000000004</v>
      </c>
      <c r="BM81" s="211">
        <v>6197</v>
      </c>
      <c r="BN81" s="211">
        <v>1077</v>
      </c>
      <c r="BO81" s="211">
        <v>348</v>
      </c>
      <c r="BP81" s="213"/>
      <c r="BQ81" s="211">
        <v>45250.3</v>
      </c>
      <c r="BR81" s="211">
        <v>96905.7</v>
      </c>
      <c r="BS81" s="211">
        <v>41165.300000000003</v>
      </c>
      <c r="BT81" s="211">
        <v>35742.6</v>
      </c>
      <c r="BU81" s="211">
        <v>17462.7</v>
      </c>
      <c r="BV81" s="211">
        <v>50994.1</v>
      </c>
      <c r="BW81" s="211">
        <v>10564.1</v>
      </c>
      <c r="BX81" s="211">
        <v>67481.399999999994</v>
      </c>
      <c r="BY81" s="211">
        <v>3063.9</v>
      </c>
      <c r="BZ81" s="211">
        <v>3142.1</v>
      </c>
      <c r="CA81" s="213"/>
      <c r="CB81" s="213">
        <f t="shared" si="152"/>
        <v>2713.9749999999999</v>
      </c>
      <c r="CC81" s="213">
        <f t="shared" si="152"/>
        <v>564.30000000000007</v>
      </c>
      <c r="CD81" s="213">
        <f t="shared" si="152"/>
        <v>595.26666666666665</v>
      </c>
      <c r="CE81" s="213">
        <f t="shared" si="152"/>
        <v>6246.458333333333</v>
      </c>
      <c r="CF81" s="213">
        <f t="shared" si="152"/>
        <v>2881.8416666666672</v>
      </c>
      <c r="CG81" s="213">
        <f t="shared" si="152"/>
        <v>6295.2666666666664</v>
      </c>
      <c r="CH81" s="213">
        <f t="shared" si="152"/>
        <v>1755.8166666666666</v>
      </c>
      <c r="CI81" s="213">
        <f t="shared" si="152"/>
        <v>322.14999999999998</v>
      </c>
      <c r="CJ81" s="213"/>
      <c r="CK81" s="213">
        <f t="shared" si="150"/>
        <v>44697.666666666664</v>
      </c>
      <c r="CL81" s="213">
        <f t="shared" si="150"/>
        <v>90179.183333333334</v>
      </c>
      <c r="CM81" s="213">
        <f t="shared" si="150"/>
        <v>36637.333333333321</v>
      </c>
      <c r="CN81" s="213">
        <f t="shared" si="150"/>
        <v>29096.208333333328</v>
      </c>
      <c r="CO81" s="213">
        <f t="shared" si="150"/>
        <v>14799.191666666668</v>
      </c>
      <c r="CP81" s="213">
        <f t="shared" si="150"/>
        <v>44839.883333333339</v>
      </c>
      <c r="CQ81" s="213">
        <f t="shared" si="150"/>
        <v>10745.175000000001</v>
      </c>
      <c r="CR81" s="213">
        <f t="shared" si="150"/>
        <v>66327.008333333317</v>
      </c>
      <c r="CS81" s="213">
        <f t="shared" si="150"/>
        <v>2537.3583333333336</v>
      </c>
      <c r="CT81" s="213">
        <f t="shared" si="150"/>
        <v>3351.5833333333335</v>
      </c>
      <c r="CV81" s="296">
        <v>505203941.51166075</v>
      </c>
      <c r="CW81" s="296">
        <v>1085249.9666666666</v>
      </c>
      <c r="CX81" s="268">
        <v>10.9</v>
      </c>
      <c r="CY81" s="268">
        <v>50</v>
      </c>
      <c r="DA81" s="297">
        <v>826.53189999999995</v>
      </c>
      <c r="DB81" s="297">
        <v>945.15809999999999</v>
      </c>
      <c r="DC81" s="297">
        <v>859.65480000000002</v>
      </c>
      <c r="DD81" s="297">
        <v>653.98469999999998</v>
      </c>
      <c r="DE81" s="297">
        <v>637.03809999999999</v>
      </c>
      <c r="DF81" s="297">
        <v>637.80840000000001</v>
      </c>
      <c r="DG81" s="297">
        <v>802.65260000000001</v>
      </c>
      <c r="DH81" s="297">
        <v>818.05859999999996</v>
      </c>
      <c r="DI81" s="297">
        <v>1833.3139999999999</v>
      </c>
      <c r="DJ81" s="297">
        <v>2762.2957999999999</v>
      </c>
      <c r="DN81" s="298">
        <v>325.20819999999998</v>
      </c>
      <c r="DO81" s="298">
        <f t="shared" ref="DO81:DO100" si="170">AVERAGE(DN70:DN81)</f>
        <v>317.78370428315412</v>
      </c>
    </row>
    <row r="82" spans="1:119" x14ac:dyDescent="0.2">
      <c r="A82" s="287">
        <v>41426</v>
      </c>
      <c r="B82" s="288">
        <v>3632</v>
      </c>
      <c r="C82" s="288">
        <v>3103</v>
      </c>
      <c r="D82" s="288">
        <v>3996</v>
      </c>
      <c r="E82" s="288">
        <v>1020</v>
      </c>
      <c r="F82" s="288">
        <v>3601</v>
      </c>
      <c r="G82" s="288">
        <v>3235</v>
      </c>
      <c r="H82" s="302">
        <f t="shared" si="135"/>
        <v>3297.6666666666665</v>
      </c>
      <c r="I82" s="302">
        <f t="shared" si="136"/>
        <v>2849.3333333333335</v>
      </c>
      <c r="J82" s="302">
        <f t="shared" si="137"/>
        <v>3610.6666666666665</v>
      </c>
      <c r="K82" s="302">
        <f t="shared" si="138"/>
        <v>1015</v>
      </c>
      <c r="L82" s="302">
        <f t="shared" si="139"/>
        <v>3441.3333333333335</v>
      </c>
      <c r="M82" s="302">
        <f t="shared" si="140"/>
        <v>3173.8333333333335</v>
      </c>
      <c r="N82" s="303">
        <f t="shared" si="156"/>
        <v>3045.0833333333335</v>
      </c>
      <c r="O82" s="303">
        <f t="shared" si="157"/>
        <v>2687.1666666666665</v>
      </c>
      <c r="P82" s="303">
        <f t="shared" si="158"/>
        <v>3352.4166666666665</v>
      </c>
      <c r="Q82" s="303">
        <f t="shared" si="159"/>
        <v>1011.6666666666666</v>
      </c>
      <c r="R82" s="303">
        <f t="shared" si="160"/>
        <v>3435.3333333333335</v>
      </c>
      <c r="S82" s="303">
        <f t="shared" si="161"/>
        <v>3088.25</v>
      </c>
      <c r="T82" s="270"/>
      <c r="U82" s="299">
        <v>12224.049082899999</v>
      </c>
      <c r="V82" s="299">
        <v>9240.2388909999991</v>
      </c>
      <c r="W82" s="299">
        <v>122</v>
      </c>
      <c r="X82" s="299">
        <v>7682</v>
      </c>
      <c r="Y82" s="300">
        <f t="shared" si="114"/>
        <v>11575.752148804999</v>
      </c>
      <c r="Z82" s="300">
        <f t="shared" si="115"/>
        <v>8695.1446330000017</v>
      </c>
      <c r="AA82" s="300">
        <f t="shared" si="116"/>
        <v>1622.4166666666667</v>
      </c>
      <c r="AB82" s="300">
        <f t="shared" si="117"/>
        <v>7571.8038106666672</v>
      </c>
      <c r="AC82" s="300"/>
      <c r="AD82" s="301">
        <v>3.8884820601821435</v>
      </c>
      <c r="AE82" s="301">
        <v>3.3337729025590939</v>
      </c>
      <c r="AF82" s="301">
        <f t="shared" ref="AF82:AG82" si="171">AVERAGE(AD71:AD82)</f>
        <v>4.0466224935994664</v>
      </c>
      <c r="AG82" s="301">
        <f t="shared" si="171"/>
        <v>3.3391227019660286</v>
      </c>
      <c r="AH82" s="274"/>
      <c r="AI82" s="290">
        <v>161.69999999999999</v>
      </c>
      <c r="AJ82" s="290">
        <v>728.1</v>
      </c>
      <c r="AK82" s="290">
        <v>212.9</v>
      </c>
      <c r="AL82" s="290">
        <v>717.3</v>
      </c>
      <c r="AM82" s="291">
        <v>2654.1982478825721</v>
      </c>
      <c r="AN82" s="292">
        <v>101.509</v>
      </c>
      <c r="AO82" s="292">
        <v>55.149000000000001</v>
      </c>
      <c r="AP82" s="292">
        <f t="shared" si="142"/>
        <v>168</v>
      </c>
      <c r="AQ82" s="292">
        <f t="shared" si="143"/>
        <v>727.5</v>
      </c>
      <c r="AR82" s="292">
        <f t="shared" si="144"/>
        <v>213.10000000000002</v>
      </c>
      <c r="AS82" s="292">
        <f t="shared" si="145"/>
        <v>739.2166666666667</v>
      </c>
      <c r="AT82" s="292">
        <f t="shared" si="146"/>
        <v>2784.7085983563788</v>
      </c>
      <c r="AU82" s="292">
        <f t="shared" si="147"/>
        <v>98.961166666666657</v>
      </c>
      <c r="AV82" s="292">
        <f t="shared" si="148"/>
        <v>53.437666666666665</v>
      </c>
      <c r="AW82" s="301">
        <f t="shared" si="163"/>
        <v>157.85833333333335</v>
      </c>
      <c r="AX82" s="301">
        <f t="shared" si="164"/>
        <v>714.86666666666667</v>
      </c>
      <c r="AY82" s="301">
        <f t="shared" si="165"/>
        <v>212.60833333333335</v>
      </c>
      <c r="AZ82" s="301">
        <f t="shared" si="166"/>
        <v>729.37416666666684</v>
      </c>
      <c r="BA82" s="301">
        <f t="shared" si="167"/>
        <v>2754.2126325115228</v>
      </c>
      <c r="BB82" s="301">
        <f t="shared" si="168"/>
        <v>91.279416666666677</v>
      </c>
      <c r="BC82" s="301">
        <f t="shared" si="169"/>
        <v>50.076999999999998</v>
      </c>
      <c r="BD82" s="301"/>
      <c r="BE82" s="293">
        <v>58548</v>
      </c>
      <c r="BF82" s="293">
        <v>0</v>
      </c>
      <c r="BH82" s="211">
        <v>7116.1</v>
      </c>
      <c r="BI82" s="211">
        <v>1083.0999999999999</v>
      </c>
      <c r="BJ82" s="211">
        <v>841</v>
      </c>
      <c r="BK82" s="211">
        <v>6266.7</v>
      </c>
      <c r="BL82" s="211">
        <v>2162.1999999999998</v>
      </c>
      <c r="BM82" s="211">
        <v>5375.3</v>
      </c>
      <c r="BN82" s="211">
        <v>960.3</v>
      </c>
      <c r="BO82" s="211">
        <v>322.89999999999998</v>
      </c>
      <c r="BP82" s="213"/>
      <c r="BQ82" s="211">
        <v>43981.3</v>
      </c>
      <c r="BR82" s="211">
        <v>89894.2</v>
      </c>
      <c r="BS82" s="211">
        <v>33706.699999999997</v>
      </c>
      <c r="BT82" s="211">
        <v>35569.699999999997</v>
      </c>
      <c r="BU82" s="211">
        <v>14845.2</v>
      </c>
      <c r="BV82" s="211">
        <v>48605</v>
      </c>
      <c r="BW82" s="211">
        <v>8809.2999999999993</v>
      </c>
      <c r="BX82" s="211">
        <v>62121.7</v>
      </c>
      <c r="BY82" s="211">
        <v>2845.9</v>
      </c>
      <c r="BZ82" s="211">
        <v>3022.2</v>
      </c>
      <c r="CA82" s="213"/>
      <c r="CB82" s="213">
        <f t="shared" si="152"/>
        <v>3027.2416666666668</v>
      </c>
      <c r="CC82" s="213">
        <f t="shared" si="152"/>
        <v>635.10833333333346</v>
      </c>
      <c r="CD82" s="213">
        <f t="shared" si="152"/>
        <v>615.94999999999993</v>
      </c>
      <c r="CE82" s="213">
        <f t="shared" si="152"/>
        <v>6250.7750000000005</v>
      </c>
      <c r="CF82" s="213">
        <f t="shared" si="152"/>
        <v>2927.3833333333332</v>
      </c>
      <c r="CG82" s="213">
        <f t="shared" si="152"/>
        <v>6149.6333333333323</v>
      </c>
      <c r="CH82" s="213">
        <f t="shared" si="152"/>
        <v>1598.8249999999998</v>
      </c>
      <c r="CI82" s="213">
        <f t="shared" si="152"/>
        <v>319.03333333333336</v>
      </c>
      <c r="CJ82" s="213"/>
      <c r="CK82" s="213">
        <f t="shared" si="150"/>
        <v>44903.141666666663</v>
      </c>
      <c r="CL82" s="213">
        <f t="shared" si="150"/>
        <v>89182.358333333337</v>
      </c>
      <c r="CM82" s="213">
        <f t="shared" si="150"/>
        <v>35780.299999999996</v>
      </c>
      <c r="CN82" s="213">
        <f t="shared" si="150"/>
        <v>29065.816666666666</v>
      </c>
      <c r="CO82" s="213">
        <f t="shared" si="150"/>
        <v>14819.16666666667</v>
      </c>
      <c r="CP82" s="213">
        <f t="shared" si="150"/>
        <v>45093.041666666664</v>
      </c>
      <c r="CQ82" s="213">
        <f t="shared" si="150"/>
        <v>10481.975000000002</v>
      </c>
      <c r="CR82" s="213">
        <f t="shared" si="150"/>
        <v>66255.766666666663</v>
      </c>
      <c r="CS82" s="213">
        <f t="shared" si="150"/>
        <v>2497.3583333333336</v>
      </c>
      <c r="CT82" s="213">
        <f t="shared" si="150"/>
        <v>3274.6083333333331</v>
      </c>
      <c r="CV82" s="296">
        <v>505300417.1711725</v>
      </c>
      <c r="CW82" s="296">
        <v>1085249.9666666666</v>
      </c>
      <c r="CX82" s="268">
        <v>10.9</v>
      </c>
      <c r="CY82" s="268">
        <v>52.5</v>
      </c>
      <c r="DA82" s="297">
        <v>790.24392</v>
      </c>
      <c r="DB82" s="297">
        <v>932.19936000000007</v>
      </c>
      <c r="DC82" s="297">
        <v>818.33136000000002</v>
      </c>
      <c r="DD82" s="297">
        <v>652.84320000000002</v>
      </c>
      <c r="DE82" s="297">
        <v>648.28848000000005</v>
      </c>
      <c r="DF82" s="297">
        <v>679.41240000000005</v>
      </c>
      <c r="DG82" s="297">
        <v>844.90056000000004</v>
      </c>
      <c r="DH82" s="297">
        <v>866.15592000000004</v>
      </c>
      <c r="DI82" s="297">
        <v>1613.13</v>
      </c>
      <c r="DJ82" s="297">
        <v>2813.2987200000002</v>
      </c>
      <c r="DN82" s="298">
        <v>326.34809999999999</v>
      </c>
      <c r="DO82" s="298">
        <f t="shared" si="170"/>
        <v>318.50306900537635</v>
      </c>
    </row>
    <row r="83" spans="1:119" x14ac:dyDescent="0.2">
      <c r="A83" s="287">
        <v>41456</v>
      </c>
      <c r="B83" s="288">
        <v>3621</v>
      </c>
      <c r="C83" s="288">
        <v>3124</v>
      </c>
      <c r="D83" s="288">
        <v>4055</v>
      </c>
      <c r="E83" s="288">
        <v>1010</v>
      </c>
      <c r="F83" s="288">
        <v>3676</v>
      </c>
      <c r="G83" s="288">
        <v>3299</v>
      </c>
      <c r="H83" s="302">
        <f t="shared" si="135"/>
        <v>3408.6666666666665</v>
      </c>
      <c r="I83" s="302">
        <f t="shared" si="136"/>
        <v>2926.1666666666665</v>
      </c>
      <c r="J83" s="302">
        <f t="shared" si="137"/>
        <v>3730.5</v>
      </c>
      <c r="K83" s="302">
        <f t="shared" si="138"/>
        <v>1008.3333333333334</v>
      </c>
      <c r="L83" s="302">
        <f t="shared" si="139"/>
        <v>3488.6666666666665</v>
      </c>
      <c r="M83" s="302">
        <f t="shared" si="140"/>
        <v>3195.1666666666665</v>
      </c>
      <c r="N83" s="303">
        <f t="shared" si="156"/>
        <v>3134.75</v>
      </c>
      <c r="O83" s="303">
        <f t="shared" si="157"/>
        <v>2766.8333333333335</v>
      </c>
      <c r="P83" s="303">
        <f t="shared" si="158"/>
        <v>3461.25</v>
      </c>
      <c r="Q83" s="303">
        <f t="shared" si="159"/>
        <v>1017.5</v>
      </c>
      <c r="R83" s="303">
        <f t="shared" si="160"/>
        <v>3457.5833333333335</v>
      </c>
      <c r="S83" s="303">
        <f t="shared" si="161"/>
        <v>3122.6666666666665</v>
      </c>
      <c r="T83" s="270"/>
      <c r="U83" s="299">
        <v>12236.13090303</v>
      </c>
      <c r="V83" s="299">
        <v>9200.6074270000008</v>
      </c>
      <c r="W83" s="299">
        <v>185</v>
      </c>
      <c r="X83" s="299">
        <v>7615</v>
      </c>
      <c r="Y83" s="300">
        <f t="shared" si="114"/>
        <v>11593.179724057498</v>
      </c>
      <c r="Z83" s="300">
        <f t="shared" si="115"/>
        <v>8711.361918583334</v>
      </c>
      <c r="AA83" s="300">
        <f t="shared" si="116"/>
        <v>1621.5833333333333</v>
      </c>
      <c r="AB83" s="300">
        <f t="shared" si="117"/>
        <v>7579.485200666667</v>
      </c>
      <c r="AC83" s="300"/>
      <c r="AD83" s="301">
        <v>3.860275034229832</v>
      </c>
      <c r="AE83" s="301">
        <v>3.3330021452079222</v>
      </c>
      <c r="AF83" s="301">
        <f t="shared" ref="AF83:AG83" si="172">AVERAGE(AD72:AD83)</f>
        <v>4.044597769165188</v>
      </c>
      <c r="AG83" s="301">
        <f t="shared" si="172"/>
        <v>3.3383987057294173</v>
      </c>
      <c r="AH83" s="274"/>
      <c r="AI83" s="290">
        <v>160.6</v>
      </c>
      <c r="AJ83" s="290">
        <v>748.8</v>
      </c>
      <c r="AK83" s="290">
        <v>213.7</v>
      </c>
      <c r="AL83" s="290">
        <v>782</v>
      </c>
      <c r="AM83" s="291">
        <v>2704.7908776856034</v>
      </c>
      <c r="AN83" s="292">
        <v>101.752</v>
      </c>
      <c r="AO83" s="292">
        <v>55.084000000000003</v>
      </c>
      <c r="AP83" s="292">
        <f t="shared" si="142"/>
        <v>167.06666666666666</v>
      </c>
      <c r="AQ83" s="292">
        <f t="shared" si="143"/>
        <v>731.69999999999993</v>
      </c>
      <c r="AR83" s="292">
        <f t="shared" si="144"/>
        <v>214.30000000000004</v>
      </c>
      <c r="AS83" s="292">
        <f t="shared" si="145"/>
        <v>743.69999999999993</v>
      </c>
      <c r="AT83" s="292">
        <f t="shared" si="146"/>
        <v>2764.7009154845077</v>
      </c>
      <c r="AU83" s="292">
        <f t="shared" si="147"/>
        <v>99.990333333333339</v>
      </c>
      <c r="AV83" s="292">
        <f t="shared" si="148"/>
        <v>54.640666666666668</v>
      </c>
      <c r="AW83" s="301">
        <f t="shared" si="163"/>
        <v>158.30833333333334</v>
      </c>
      <c r="AX83" s="301">
        <f t="shared" si="164"/>
        <v>716.67500000000007</v>
      </c>
      <c r="AY83" s="301">
        <f t="shared" si="165"/>
        <v>212.79999999999998</v>
      </c>
      <c r="AZ83" s="301">
        <f t="shared" si="166"/>
        <v>731.80000000000007</v>
      </c>
      <c r="BA83" s="301">
        <f t="shared" si="167"/>
        <v>2759.0035389853233</v>
      </c>
      <c r="BB83" s="301">
        <f t="shared" si="168"/>
        <v>91.237000000000009</v>
      </c>
      <c r="BC83" s="301">
        <f t="shared" si="169"/>
        <v>50.074333333333335</v>
      </c>
      <c r="BD83" s="301"/>
      <c r="BE83" s="293">
        <v>73240</v>
      </c>
      <c r="BF83" s="293">
        <v>0</v>
      </c>
      <c r="BH83" s="211">
        <v>423.2</v>
      </c>
      <c r="BI83" s="211">
        <v>1136.3</v>
      </c>
      <c r="BJ83" s="211">
        <v>579.5</v>
      </c>
      <c r="BK83" s="211">
        <v>6765.6</v>
      </c>
      <c r="BL83" s="211">
        <v>2916.1</v>
      </c>
      <c r="BM83" s="211">
        <v>6142.7</v>
      </c>
      <c r="BN83" s="211">
        <v>1613.8</v>
      </c>
      <c r="BO83" s="211">
        <v>121.1</v>
      </c>
      <c r="BP83" s="213"/>
      <c r="BQ83" s="211">
        <v>42967.199999999997</v>
      </c>
      <c r="BR83" s="211">
        <v>91628.2</v>
      </c>
      <c r="BS83" s="211">
        <v>35989.800000000003</v>
      </c>
      <c r="BT83" s="211">
        <v>35123.199999999997</v>
      </c>
      <c r="BU83" s="211">
        <v>15081.3</v>
      </c>
      <c r="BV83" s="211">
        <v>54255.3</v>
      </c>
      <c r="BW83" s="211">
        <v>9497.9</v>
      </c>
      <c r="BX83" s="211">
        <v>65744</v>
      </c>
      <c r="BY83" s="211">
        <v>3230.4</v>
      </c>
      <c r="BZ83" s="211">
        <v>3142.8</v>
      </c>
      <c r="CA83" s="213"/>
      <c r="CB83" s="213">
        <f t="shared" si="152"/>
        <v>2754.8333333333335</v>
      </c>
      <c r="CC83" s="213">
        <f t="shared" si="152"/>
        <v>706.58333333333337</v>
      </c>
      <c r="CD83" s="213">
        <f t="shared" si="152"/>
        <v>606.4083333333333</v>
      </c>
      <c r="CE83" s="213">
        <f t="shared" si="152"/>
        <v>6231.1166666666659</v>
      </c>
      <c r="CF83" s="213">
        <f t="shared" si="152"/>
        <v>3113.35</v>
      </c>
      <c r="CG83" s="213">
        <f t="shared" si="152"/>
        <v>6192.4583333333321</v>
      </c>
      <c r="CH83" s="213">
        <f t="shared" si="152"/>
        <v>1561.2666666666667</v>
      </c>
      <c r="CI83" s="213">
        <f t="shared" si="152"/>
        <v>319.34999999999997</v>
      </c>
      <c r="CJ83" s="213"/>
      <c r="CK83" s="213">
        <f t="shared" si="150"/>
        <v>44144.10833333333</v>
      </c>
      <c r="CL83" s="213">
        <f t="shared" si="150"/>
        <v>87746.366666666654</v>
      </c>
      <c r="CM83" s="213">
        <f t="shared" si="150"/>
        <v>34617.716666666667</v>
      </c>
      <c r="CN83" s="213">
        <f t="shared" si="150"/>
        <v>29301.741666666669</v>
      </c>
      <c r="CO83" s="213">
        <f t="shared" si="150"/>
        <v>14848.833333333334</v>
      </c>
      <c r="CP83" s="213">
        <f t="shared" si="150"/>
        <v>46298.983333333337</v>
      </c>
      <c r="CQ83" s="213">
        <f t="shared" si="150"/>
        <v>10289.350000000002</v>
      </c>
      <c r="CR83" s="213">
        <f t="shared" si="150"/>
        <v>66539.808333333334</v>
      </c>
      <c r="CS83" s="213">
        <f t="shared" si="150"/>
        <v>2487.1250000000005</v>
      </c>
      <c r="CT83" s="213">
        <f t="shared" si="150"/>
        <v>3212.1583333333333</v>
      </c>
      <c r="CV83" s="296">
        <v>505396911.25404185</v>
      </c>
      <c r="CW83" s="296">
        <v>1089545.3</v>
      </c>
      <c r="CX83" s="268">
        <v>10.9</v>
      </c>
      <c r="CY83" s="268">
        <v>54.9</v>
      </c>
      <c r="DA83" s="297">
        <v>761.20484999999996</v>
      </c>
      <c r="DB83" s="297">
        <v>901.20533999999998</v>
      </c>
      <c r="DC83" s="297">
        <v>774.21036000000004</v>
      </c>
      <c r="DD83" s="297">
        <v>657.92579999999998</v>
      </c>
      <c r="DE83" s="297">
        <v>639.56507999999997</v>
      </c>
      <c r="DF83" s="297">
        <v>658.69083000000001</v>
      </c>
      <c r="DG83" s="297">
        <v>879.78449999999998</v>
      </c>
      <c r="DH83" s="297">
        <v>887.4348</v>
      </c>
      <c r="DI83" s="297">
        <v>1606.5629999999999</v>
      </c>
      <c r="DJ83" s="297">
        <v>2723.5068000000001</v>
      </c>
      <c r="DN83" s="298">
        <v>325.99200000000002</v>
      </c>
      <c r="DO83" s="298">
        <f t="shared" si="170"/>
        <v>318.95057196236559</v>
      </c>
    </row>
    <row r="84" spans="1:119" x14ac:dyDescent="0.2">
      <c r="A84" s="287">
        <v>41487</v>
      </c>
      <c r="B84" s="288">
        <v>3702</v>
      </c>
      <c r="C84" s="288">
        <v>3193</v>
      </c>
      <c r="D84" s="288">
        <v>4098</v>
      </c>
      <c r="E84" s="288">
        <v>1049</v>
      </c>
      <c r="F84" s="288">
        <v>3727</v>
      </c>
      <c r="G84" s="288">
        <v>3432</v>
      </c>
      <c r="H84" s="302">
        <f t="shared" si="135"/>
        <v>3537.3333333333335</v>
      </c>
      <c r="I84" s="302">
        <f t="shared" si="136"/>
        <v>3018.6666666666665</v>
      </c>
      <c r="J84" s="302">
        <f t="shared" si="137"/>
        <v>3861.8333333333335</v>
      </c>
      <c r="K84" s="302">
        <f t="shared" si="138"/>
        <v>1019.8333333333334</v>
      </c>
      <c r="L84" s="302">
        <f t="shared" si="139"/>
        <v>3553.1666666666665</v>
      </c>
      <c r="M84" s="302">
        <f t="shared" si="140"/>
        <v>3240.1666666666665</v>
      </c>
      <c r="N84" s="303">
        <f t="shared" si="156"/>
        <v>3224.0833333333335</v>
      </c>
      <c r="O84" s="303">
        <f t="shared" si="157"/>
        <v>2834.1666666666665</v>
      </c>
      <c r="P84" s="303">
        <f t="shared" si="158"/>
        <v>3562.9166666666665</v>
      </c>
      <c r="Q84" s="303">
        <f t="shared" si="159"/>
        <v>1021.5833333333334</v>
      </c>
      <c r="R84" s="303">
        <f t="shared" si="160"/>
        <v>3476.0833333333335</v>
      </c>
      <c r="S84" s="303">
        <f t="shared" si="161"/>
        <v>3166.3333333333335</v>
      </c>
      <c r="T84" s="270"/>
      <c r="U84" s="299">
        <v>11879.880824560001</v>
      </c>
      <c r="V84" s="299">
        <v>8922.1516250000004</v>
      </c>
      <c r="W84" s="299">
        <v>1330</v>
      </c>
      <c r="X84" s="299">
        <v>7616</v>
      </c>
      <c r="Y84" s="300">
        <f t="shared" si="114"/>
        <v>11619.753126104166</v>
      </c>
      <c r="Z84" s="300">
        <f t="shared" si="115"/>
        <v>8736.124554</v>
      </c>
      <c r="AA84" s="300">
        <f t="shared" si="116"/>
        <v>1630.9166666666667</v>
      </c>
      <c r="AB84" s="300">
        <f t="shared" si="117"/>
        <v>7594.1294026666665</v>
      </c>
      <c r="AC84" s="300"/>
      <c r="AD84" s="301">
        <v>3.8871210908189608</v>
      </c>
      <c r="AE84" s="301">
        <v>3.331651906202723</v>
      </c>
      <c r="AF84" s="301">
        <f t="shared" ref="AF84:AG84" si="173">AVERAGE(AD73:AD84)</f>
        <v>4.0435674133666595</v>
      </c>
      <c r="AG84" s="301">
        <f t="shared" si="173"/>
        <v>3.3376330896589645</v>
      </c>
      <c r="AH84" s="274"/>
      <c r="AI84" s="290">
        <v>148.4</v>
      </c>
      <c r="AJ84" s="290">
        <v>736.7</v>
      </c>
      <c r="AK84" s="290">
        <v>205.3</v>
      </c>
      <c r="AL84" s="290">
        <v>763.4</v>
      </c>
      <c r="AM84" s="291">
        <v>2729.1750484835834</v>
      </c>
      <c r="AN84" s="292">
        <v>87.216700000000003</v>
      </c>
      <c r="AO84" s="292">
        <v>48.683999999999997</v>
      </c>
      <c r="AP84" s="292">
        <f t="shared" si="142"/>
        <v>166.41666666666666</v>
      </c>
      <c r="AQ84" s="292">
        <f t="shared" si="143"/>
        <v>744</v>
      </c>
      <c r="AR84" s="292">
        <f t="shared" si="144"/>
        <v>215.56666666666663</v>
      </c>
      <c r="AS84" s="292">
        <f t="shared" si="145"/>
        <v>758.84999999999991</v>
      </c>
      <c r="AT84" s="292">
        <f t="shared" si="146"/>
        <v>2784.2928827005439</v>
      </c>
      <c r="AU84" s="292">
        <f t="shared" si="147"/>
        <v>100.67894999999999</v>
      </c>
      <c r="AV84" s="292">
        <f t="shared" si="148"/>
        <v>55.19</v>
      </c>
      <c r="AW84" s="301">
        <f t="shared" si="163"/>
        <v>158.47500000000002</v>
      </c>
      <c r="AX84" s="301">
        <f t="shared" si="164"/>
        <v>717.18333333333339</v>
      </c>
      <c r="AY84" s="301">
        <f t="shared" si="165"/>
        <v>212.07500000000002</v>
      </c>
      <c r="AZ84" s="301">
        <f t="shared" si="166"/>
        <v>730.60833333333346</v>
      </c>
      <c r="BA84" s="301">
        <f t="shared" si="167"/>
        <v>2758.1847930256222</v>
      </c>
      <c r="BB84" s="301">
        <f t="shared" si="168"/>
        <v>91.07997499999999</v>
      </c>
      <c r="BC84" s="301">
        <f t="shared" si="169"/>
        <v>50.402166666666666</v>
      </c>
      <c r="BD84" s="301"/>
      <c r="BE84" s="293">
        <v>83174</v>
      </c>
      <c r="BF84" s="293">
        <v>0</v>
      </c>
      <c r="BH84" s="211">
        <v>463.8</v>
      </c>
      <c r="BI84" s="211">
        <v>1284.0999999999999</v>
      </c>
      <c r="BJ84" s="211">
        <v>692.5</v>
      </c>
      <c r="BK84" s="211">
        <v>5855.3</v>
      </c>
      <c r="BL84" s="211">
        <v>4293.1000000000004</v>
      </c>
      <c r="BM84" s="211">
        <v>5834.3</v>
      </c>
      <c r="BN84" s="211">
        <v>1174.9000000000001</v>
      </c>
      <c r="BO84" s="211">
        <v>235.2</v>
      </c>
      <c r="BP84" s="213"/>
      <c r="BQ84" s="211">
        <v>41353.199999999997</v>
      </c>
      <c r="BR84" s="211">
        <v>85639.5</v>
      </c>
      <c r="BS84" s="211">
        <v>32626.3</v>
      </c>
      <c r="BT84" s="211">
        <v>32972.9</v>
      </c>
      <c r="BU84" s="211">
        <v>14256.4</v>
      </c>
      <c r="BV84" s="211">
        <v>48031.199999999997</v>
      </c>
      <c r="BW84" s="211">
        <v>9118.5</v>
      </c>
      <c r="BX84" s="211">
        <v>65651</v>
      </c>
      <c r="BY84" s="211">
        <v>2351.5</v>
      </c>
      <c r="BZ84" s="211">
        <v>3980.6</v>
      </c>
      <c r="CA84" s="213"/>
      <c r="CB84" s="213">
        <f t="shared" si="152"/>
        <v>2470.5250000000001</v>
      </c>
      <c r="CC84" s="213">
        <f t="shared" si="152"/>
        <v>771.94999999999993</v>
      </c>
      <c r="CD84" s="213">
        <f t="shared" si="152"/>
        <v>605.35</v>
      </c>
      <c r="CE84" s="213">
        <f t="shared" si="152"/>
        <v>6229.5083333333323</v>
      </c>
      <c r="CF84" s="213">
        <f t="shared" si="152"/>
        <v>3254.1666666666674</v>
      </c>
      <c r="CG84" s="213">
        <f t="shared" si="152"/>
        <v>6236.6083333333336</v>
      </c>
      <c r="CH84" s="213">
        <f t="shared" si="152"/>
        <v>1395.9083333333331</v>
      </c>
      <c r="CI84" s="213">
        <f t="shared" si="152"/>
        <v>319.67500000000001</v>
      </c>
      <c r="CJ84" s="213"/>
      <c r="CK84" s="213">
        <f t="shared" si="150"/>
        <v>43878.658333333326</v>
      </c>
      <c r="CL84" s="213">
        <f t="shared" si="150"/>
        <v>85426.133333333317</v>
      </c>
      <c r="CM84" s="213">
        <f t="shared" si="150"/>
        <v>33195.65</v>
      </c>
      <c r="CN84" s="213">
        <f t="shared" si="150"/>
        <v>29117.200000000001</v>
      </c>
      <c r="CO84" s="213">
        <f t="shared" si="150"/>
        <v>14778.066666666666</v>
      </c>
      <c r="CP84" s="213">
        <f t="shared" si="150"/>
        <v>46599.708333333336</v>
      </c>
      <c r="CQ84" s="213">
        <f t="shared" si="150"/>
        <v>10181.991666666667</v>
      </c>
      <c r="CR84" s="213">
        <f t="shared" si="150"/>
        <v>66319.516666666663</v>
      </c>
      <c r="CS84" s="213">
        <f t="shared" si="150"/>
        <v>2414.0666666666671</v>
      </c>
      <c r="CT84" s="213">
        <f t="shared" si="150"/>
        <v>3237.9666666666667</v>
      </c>
      <c r="CV84" s="296">
        <v>505493423.76378703</v>
      </c>
      <c r="CW84" s="296">
        <v>1089545.3</v>
      </c>
      <c r="CX84" s="268">
        <v>10.9</v>
      </c>
      <c r="CY84" s="268">
        <v>56.3</v>
      </c>
      <c r="DA84" s="297">
        <v>750.09915000000001</v>
      </c>
      <c r="DB84" s="297">
        <v>720.06515000000002</v>
      </c>
      <c r="DC84" s="297">
        <v>748.59744999999998</v>
      </c>
      <c r="DD84" s="297">
        <v>622.45465000000002</v>
      </c>
      <c r="DE84" s="297">
        <v>651.73779999999999</v>
      </c>
      <c r="DF84" s="297">
        <v>671.25990000000002</v>
      </c>
      <c r="DG84" s="297">
        <v>757.60765000000004</v>
      </c>
      <c r="DH84" s="297">
        <v>799.65525000000002</v>
      </c>
      <c r="DI84" s="297">
        <v>1576.7850000000001</v>
      </c>
      <c r="DJ84" s="297">
        <v>2614.4596999999999</v>
      </c>
      <c r="DN84" s="298">
        <v>315.42707096774194</v>
      </c>
      <c r="DO84" s="298">
        <f t="shared" si="170"/>
        <v>318.05509051075268</v>
      </c>
    </row>
    <row r="85" spans="1:119" x14ac:dyDescent="0.2">
      <c r="A85" s="287">
        <v>41518</v>
      </c>
      <c r="B85" s="288">
        <v>3763</v>
      </c>
      <c r="C85" s="288">
        <v>3252</v>
      </c>
      <c r="D85" s="288">
        <v>4191</v>
      </c>
      <c r="E85" s="288">
        <v>1033</v>
      </c>
      <c r="F85" s="288">
        <v>3879</v>
      </c>
      <c r="G85" s="288">
        <v>3499</v>
      </c>
      <c r="H85" s="302">
        <f t="shared" si="135"/>
        <v>3658.8333333333335</v>
      </c>
      <c r="I85" s="302">
        <f t="shared" si="136"/>
        <v>3122.5</v>
      </c>
      <c r="J85" s="302">
        <f t="shared" si="137"/>
        <v>4000.1666666666665</v>
      </c>
      <c r="K85" s="302">
        <f t="shared" si="138"/>
        <v>1032</v>
      </c>
      <c r="L85" s="302">
        <f t="shared" si="139"/>
        <v>3635.5</v>
      </c>
      <c r="M85" s="302">
        <f t="shared" si="140"/>
        <v>3296.1666666666665</v>
      </c>
      <c r="N85" s="303">
        <f t="shared" si="156"/>
        <v>3302.6666666666665</v>
      </c>
      <c r="O85" s="303">
        <f t="shared" si="157"/>
        <v>2888.1666666666665</v>
      </c>
      <c r="P85" s="303">
        <f t="shared" si="158"/>
        <v>3652.6666666666665</v>
      </c>
      <c r="Q85" s="303">
        <f t="shared" si="159"/>
        <v>1021.8333333333334</v>
      </c>
      <c r="R85" s="303">
        <f t="shared" si="160"/>
        <v>3515.5</v>
      </c>
      <c r="S85" s="303">
        <f t="shared" si="161"/>
        <v>3213.5833333333335</v>
      </c>
      <c r="T85" s="270"/>
      <c r="U85" s="299">
        <v>11258.202487340001</v>
      </c>
      <c r="V85" s="299">
        <v>8442.7849630000001</v>
      </c>
      <c r="W85" s="299">
        <v>2615</v>
      </c>
      <c r="X85" s="299">
        <v>7181</v>
      </c>
      <c r="Y85" s="300">
        <f t="shared" si="114"/>
        <v>11651.103333382498</v>
      </c>
      <c r="Z85" s="300">
        <f t="shared" si="115"/>
        <v>8762.4399675833338</v>
      </c>
      <c r="AA85" s="300">
        <f t="shared" si="116"/>
        <v>1645.8333333333333</v>
      </c>
      <c r="AB85" s="300">
        <f t="shared" si="117"/>
        <v>7599.5460693333334</v>
      </c>
      <c r="AC85" s="300"/>
      <c r="AD85" s="301">
        <v>4.0095933896759757</v>
      </c>
      <c r="AE85" s="301">
        <v>3.3313829486764015</v>
      </c>
      <c r="AF85" s="301">
        <f t="shared" ref="AF85:AG85" si="174">AVERAGE(AD74:AD85)</f>
        <v>4.0444139078254437</v>
      </c>
      <c r="AG85" s="301">
        <f t="shared" si="174"/>
        <v>3.3367911784140247</v>
      </c>
      <c r="AH85" s="274"/>
      <c r="AI85" s="290">
        <v>145.69999999999999</v>
      </c>
      <c r="AJ85" s="290">
        <v>711.4</v>
      </c>
      <c r="AK85" s="290">
        <v>202.4</v>
      </c>
      <c r="AL85" s="290">
        <v>707.9</v>
      </c>
      <c r="AM85" s="291">
        <v>2697.3203344861085</v>
      </c>
      <c r="AN85" s="292">
        <v>76.293999999999997</v>
      </c>
      <c r="AO85" s="292">
        <v>50.067999999999998</v>
      </c>
      <c r="AP85" s="292">
        <f t="shared" si="142"/>
        <v>162.38333333333333</v>
      </c>
      <c r="AQ85" s="292">
        <f t="shared" si="143"/>
        <v>739.69999999999993</v>
      </c>
      <c r="AR85" s="292">
        <f t="shared" si="144"/>
        <v>212.35000000000002</v>
      </c>
      <c r="AS85" s="292">
        <f t="shared" si="145"/>
        <v>753.56666666666661</v>
      </c>
      <c r="AT85" s="292">
        <f t="shared" si="146"/>
        <v>2753.6669577342145</v>
      </c>
      <c r="AU85" s="292">
        <f t="shared" si="147"/>
        <v>97.407616666666669</v>
      </c>
      <c r="AV85" s="292">
        <f t="shared" si="148"/>
        <v>55.236499999999999</v>
      </c>
      <c r="AW85" s="301">
        <f t="shared" si="163"/>
        <v>159.28333333333333</v>
      </c>
      <c r="AX85" s="301">
        <f t="shared" si="164"/>
        <v>719.27499999999998</v>
      </c>
      <c r="AY85" s="301">
        <f t="shared" si="165"/>
        <v>212.61666666666667</v>
      </c>
      <c r="AZ85" s="301">
        <f t="shared" si="166"/>
        <v>729.93333333333339</v>
      </c>
      <c r="BA85" s="301">
        <f t="shared" si="167"/>
        <v>2765.5448208994644</v>
      </c>
      <c r="BB85" s="301">
        <f t="shared" si="168"/>
        <v>91.29839166666666</v>
      </c>
      <c r="BC85" s="301">
        <f t="shared" si="169"/>
        <v>51.012999999999998</v>
      </c>
      <c r="BD85" s="301"/>
      <c r="BE85" s="293">
        <v>75640</v>
      </c>
      <c r="BF85" s="293">
        <v>0</v>
      </c>
      <c r="BH85" s="211">
        <v>943.2</v>
      </c>
      <c r="BI85" s="211">
        <v>1395.6</v>
      </c>
      <c r="BJ85" s="211">
        <v>539.4</v>
      </c>
      <c r="BK85" s="211">
        <v>5402.1</v>
      </c>
      <c r="BL85" s="211">
        <v>3898.5</v>
      </c>
      <c r="BM85" s="211">
        <v>5440.8</v>
      </c>
      <c r="BN85" s="211">
        <v>2138.6</v>
      </c>
      <c r="BO85" s="211">
        <v>372.8</v>
      </c>
      <c r="BP85" s="213"/>
      <c r="BQ85" s="211">
        <v>36967.699999999997</v>
      </c>
      <c r="BR85" s="211">
        <v>84180.3</v>
      </c>
      <c r="BS85" s="211">
        <v>29947.9</v>
      </c>
      <c r="BT85" s="211">
        <v>33241.699999999997</v>
      </c>
      <c r="BU85" s="211">
        <v>13977.7</v>
      </c>
      <c r="BV85" s="211">
        <v>48329.7</v>
      </c>
      <c r="BW85" s="211">
        <v>10400.5</v>
      </c>
      <c r="BX85" s="211">
        <v>67734.5</v>
      </c>
      <c r="BY85" s="211">
        <v>2089</v>
      </c>
      <c r="BZ85" s="211">
        <v>2778.1</v>
      </c>
      <c r="CA85" s="213"/>
      <c r="CB85" s="213">
        <f t="shared" si="152"/>
        <v>2302.5916666666667</v>
      </c>
      <c r="CC85" s="213">
        <f t="shared" si="152"/>
        <v>834.82500000000016</v>
      </c>
      <c r="CD85" s="213">
        <f t="shared" si="152"/>
        <v>600.98333333333323</v>
      </c>
      <c r="CE85" s="213">
        <f t="shared" si="152"/>
        <v>6182.9000000000005</v>
      </c>
      <c r="CF85" s="213">
        <f t="shared" si="152"/>
        <v>3472.1250000000005</v>
      </c>
      <c r="CG85" s="213">
        <f t="shared" si="152"/>
        <v>6243.416666666667</v>
      </c>
      <c r="CH85" s="213">
        <f t="shared" si="152"/>
        <v>1416.8916666666664</v>
      </c>
      <c r="CI85" s="213">
        <f t="shared" si="152"/>
        <v>314.13333333333333</v>
      </c>
      <c r="CJ85" s="213"/>
      <c r="CK85" s="213">
        <f t="shared" si="150"/>
        <v>43941.98333333333</v>
      </c>
      <c r="CL85" s="213">
        <f t="shared" si="150"/>
        <v>84688.15</v>
      </c>
      <c r="CM85" s="213">
        <f t="shared" si="150"/>
        <v>32277.616666666669</v>
      </c>
      <c r="CN85" s="213">
        <f t="shared" si="150"/>
        <v>29544.341666666671</v>
      </c>
      <c r="CO85" s="213">
        <f t="shared" si="150"/>
        <v>14883.875</v>
      </c>
      <c r="CP85" s="213">
        <f t="shared" si="150"/>
        <v>46976.625</v>
      </c>
      <c r="CQ85" s="213">
        <f t="shared" si="150"/>
        <v>10149.591666666667</v>
      </c>
      <c r="CR85" s="213">
        <f t="shared" si="150"/>
        <v>66337.441666666666</v>
      </c>
      <c r="CS85" s="213">
        <f t="shared" si="150"/>
        <v>2392.3916666666669</v>
      </c>
      <c r="CT85" s="213">
        <f t="shared" si="150"/>
        <v>3180.7249999999999</v>
      </c>
      <c r="CV85" s="296">
        <v>505589954.70392686</v>
      </c>
      <c r="CW85" s="296">
        <v>1089545.3</v>
      </c>
      <c r="CX85" s="268">
        <v>10.8</v>
      </c>
      <c r="CY85" s="268">
        <v>56</v>
      </c>
      <c r="DA85" s="297">
        <v>767.50847999999996</v>
      </c>
      <c r="DB85" s="297">
        <v>721.03823999999997</v>
      </c>
      <c r="DC85" s="297">
        <v>745.02287999999999</v>
      </c>
      <c r="DD85" s="297">
        <v>614.60640000000001</v>
      </c>
      <c r="DE85" s="297">
        <v>682.06319999999994</v>
      </c>
      <c r="DF85" s="297">
        <v>736.02864</v>
      </c>
      <c r="DG85" s="297">
        <v>744.27335999999991</v>
      </c>
      <c r="DH85" s="297">
        <v>781.74935999999991</v>
      </c>
      <c r="DI85" s="297">
        <v>1349.136</v>
      </c>
      <c r="DJ85" s="297">
        <v>2576.8497600000001</v>
      </c>
      <c r="DN85" s="298">
        <v>306.40619333333336</v>
      </c>
      <c r="DO85" s="298">
        <f t="shared" si="170"/>
        <v>316.70177662186387</v>
      </c>
    </row>
    <row r="86" spans="1:119" x14ac:dyDescent="0.2">
      <c r="A86" s="287">
        <v>41548</v>
      </c>
      <c r="B86" s="288">
        <v>3723</v>
      </c>
      <c r="C86" s="288">
        <v>3126</v>
      </c>
      <c r="D86" s="288">
        <v>4126</v>
      </c>
      <c r="E86" s="288">
        <v>994</v>
      </c>
      <c r="F86" s="288">
        <v>3945</v>
      </c>
      <c r="G86" s="288">
        <v>3592</v>
      </c>
      <c r="H86" s="302">
        <f t="shared" si="135"/>
        <v>3691.5</v>
      </c>
      <c r="I86" s="302">
        <f t="shared" si="136"/>
        <v>3148.8333333333335</v>
      </c>
      <c r="J86" s="302">
        <f t="shared" si="137"/>
        <v>4069.3333333333335</v>
      </c>
      <c r="K86" s="302">
        <f t="shared" si="138"/>
        <v>1022.6666666666666</v>
      </c>
      <c r="L86" s="302">
        <f t="shared" si="139"/>
        <v>3719.3333333333335</v>
      </c>
      <c r="M86" s="302">
        <f t="shared" si="140"/>
        <v>3367.1666666666665</v>
      </c>
      <c r="N86" s="303">
        <f t="shared" si="156"/>
        <v>3371</v>
      </c>
      <c r="O86" s="303">
        <f t="shared" si="157"/>
        <v>2925.0833333333335</v>
      </c>
      <c r="P86" s="303">
        <f t="shared" si="158"/>
        <v>3731.5</v>
      </c>
      <c r="Q86" s="303">
        <f t="shared" si="159"/>
        <v>1021.3333333333334</v>
      </c>
      <c r="R86" s="303">
        <f t="shared" si="160"/>
        <v>3557.75</v>
      </c>
      <c r="S86" s="303">
        <f t="shared" si="161"/>
        <v>3261</v>
      </c>
      <c r="T86" s="270"/>
      <c r="U86" s="299">
        <v>11501.398612010002</v>
      </c>
      <c r="V86" s="299">
        <v>8647.2523160000001</v>
      </c>
      <c r="W86" s="299">
        <v>3156</v>
      </c>
      <c r="X86" s="299">
        <v>7473</v>
      </c>
      <c r="Y86" s="300">
        <f t="shared" si="114"/>
        <v>11692.303217716666</v>
      </c>
      <c r="Z86" s="300">
        <f t="shared" si="115"/>
        <v>8796.7943272499997</v>
      </c>
      <c r="AA86" s="300">
        <f t="shared" si="116"/>
        <v>1659.3333333333333</v>
      </c>
      <c r="AB86" s="300">
        <f t="shared" si="117"/>
        <v>7607.4143140000006</v>
      </c>
      <c r="AC86" s="300"/>
      <c r="AD86" s="301">
        <v>4.0911805306640883</v>
      </c>
      <c r="AE86" s="301">
        <v>3.3307900681092715</v>
      </c>
      <c r="AF86" s="301">
        <f t="shared" ref="AF86:AG86" si="175">AVERAGE(AD75:AD86)</f>
        <v>4.0417169005314433</v>
      </c>
      <c r="AG86" s="301">
        <f t="shared" si="175"/>
        <v>3.3358169598698963</v>
      </c>
      <c r="AH86" s="274"/>
      <c r="AI86" s="290">
        <v>158.69999999999999</v>
      </c>
      <c r="AJ86" s="290">
        <v>735.8</v>
      </c>
      <c r="AK86" s="290">
        <v>220.1</v>
      </c>
      <c r="AL86" s="290">
        <v>751.9</v>
      </c>
      <c r="AM86" s="291">
        <v>2803.6577780504222</v>
      </c>
      <c r="AN86" s="292">
        <v>85.474999999999994</v>
      </c>
      <c r="AO86" s="292">
        <v>48.738</v>
      </c>
      <c r="AP86" s="292">
        <f t="shared" si="142"/>
        <v>159.6</v>
      </c>
      <c r="AQ86" s="292">
        <f t="shared" si="143"/>
        <v>739.91666666666663</v>
      </c>
      <c r="AR86" s="292">
        <f t="shared" si="144"/>
        <v>213.73333333333332</v>
      </c>
      <c r="AS86" s="292">
        <f t="shared" si="145"/>
        <v>753.38333333333333</v>
      </c>
      <c r="AT86" s="292">
        <f t="shared" si="146"/>
        <v>2750.7930113951857</v>
      </c>
      <c r="AU86" s="292">
        <f t="shared" si="147"/>
        <v>94.804283333333331</v>
      </c>
      <c r="AV86" s="292">
        <f t="shared" si="148"/>
        <v>53.502499999999998</v>
      </c>
      <c r="AW86" s="301">
        <f t="shared" si="163"/>
        <v>160.12500000000003</v>
      </c>
      <c r="AX86" s="301">
        <f t="shared" si="164"/>
        <v>720.60833333333323</v>
      </c>
      <c r="AY86" s="301">
        <f t="shared" si="165"/>
        <v>212.55000000000004</v>
      </c>
      <c r="AZ86" s="301">
        <f t="shared" si="166"/>
        <v>729.63333333333321</v>
      </c>
      <c r="BA86" s="301">
        <f t="shared" si="167"/>
        <v>2764.4996357369996</v>
      </c>
      <c r="BB86" s="301">
        <f t="shared" si="168"/>
        <v>92.430391666666651</v>
      </c>
      <c r="BC86" s="301">
        <f t="shared" si="169"/>
        <v>51.319916666666664</v>
      </c>
      <c r="BD86" s="301"/>
      <c r="BE86" s="293">
        <v>56728</v>
      </c>
      <c r="BF86" s="293">
        <v>0</v>
      </c>
      <c r="BH86" s="211">
        <v>1334.5</v>
      </c>
      <c r="BI86" s="211">
        <v>656.1</v>
      </c>
      <c r="BJ86" s="211">
        <v>847.8</v>
      </c>
      <c r="BK86" s="211">
        <v>6424.6</v>
      </c>
      <c r="BL86" s="211">
        <v>2914.1</v>
      </c>
      <c r="BM86" s="211">
        <v>6665.4</v>
      </c>
      <c r="BN86" s="211">
        <v>1507.3</v>
      </c>
      <c r="BO86" s="211">
        <v>332.3</v>
      </c>
      <c r="BP86" s="213"/>
      <c r="BQ86" s="211">
        <v>47327.9</v>
      </c>
      <c r="BR86" s="211">
        <v>86857.1</v>
      </c>
      <c r="BS86" s="211">
        <v>35544.199999999997</v>
      </c>
      <c r="BT86" s="211">
        <v>30350.6</v>
      </c>
      <c r="BU86" s="211">
        <v>13940.2</v>
      </c>
      <c r="BV86" s="211">
        <v>48893.3</v>
      </c>
      <c r="BW86" s="211">
        <v>12591.5</v>
      </c>
      <c r="BX86" s="211">
        <v>70519.3</v>
      </c>
      <c r="BY86" s="211">
        <v>2175.6</v>
      </c>
      <c r="BZ86" s="211">
        <v>3214.2</v>
      </c>
      <c r="CA86" s="213"/>
      <c r="CB86" s="213">
        <f t="shared" si="152"/>
        <v>2261.1750000000002</v>
      </c>
      <c r="CC86" s="213">
        <f t="shared" si="152"/>
        <v>833.74166666666667</v>
      </c>
      <c r="CD86" s="213">
        <f t="shared" si="152"/>
        <v>622.26666666666665</v>
      </c>
      <c r="CE86" s="213">
        <f t="shared" si="152"/>
        <v>6218.3416666666672</v>
      </c>
      <c r="CF86" s="213">
        <f t="shared" si="152"/>
        <v>3627.8416666666672</v>
      </c>
      <c r="CG86" s="213">
        <f t="shared" si="152"/>
        <v>6275.3666666666659</v>
      </c>
      <c r="CH86" s="213">
        <f t="shared" si="152"/>
        <v>1355.0333333333331</v>
      </c>
      <c r="CI86" s="213">
        <f t="shared" si="152"/>
        <v>321.52500000000003</v>
      </c>
      <c r="CJ86" s="213"/>
      <c r="CK86" s="213">
        <f t="shared" si="150"/>
        <v>44387.65</v>
      </c>
      <c r="CL86" s="213">
        <f t="shared" si="150"/>
        <v>84511.024999999994</v>
      </c>
      <c r="CM86" s="213">
        <f t="shared" si="150"/>
        <v>32636.608333333337</v>
      </c>
      <c r="CN86" s="213">
        <f t="shared" si="150"/>
        <v>29573.125</v>
      </c>
      <c r="CO86" s="213">
        <f t="shared" si="150"/>
        <v>14790.050000000001</v>
      </c>
      <c r="CP86" s="213">
        <f t="shared" si="150"/>
        <v>47044.116666666669</v>
      </c>
      <c r="CQ86" s="213">
        <f t="shared" si="150"/>
        <v>10308.433333333332</v>
      </c>
      <c r="CR86" s="213">
        <f t="shared" si="150"/>
        <v>66012.150000000009</v>
      </c>
      <c r="CS86" s="213">
        <f t="shared" si="150"/>
        <v>2313.8416666666667</v>
      </c>
      <c r="CT86" s="213">
        <f t="shared" si="150"/>
        <v>3153.7499999999995</v>
      </c>
      <c r="CV86" s="296">
        <v>505686504.07798088</v>
      </c>
      <c r="CW86" s="296">
        <v>1126091.8666666667</v>
      </c>
      <c r="CX86" s="268">
        <v>10.7</v>
      </c>
      <c r="CY86" s="268">
        <v>56.6</v>
      </c>
      <c r="DA86" s="297">
        <v>723.95462999999995</v>
      </c>
      <c r="DB86" s="297">
        <v>724.68812000000003</v>
      </c>
      <c r="DC86" s="297">
        <v>741.55839000000003</v>
      </c>
      <c r="DD86" s="297">
        <v>630.06790999999998</v>
      </c>
      <c r="DE86" s="297">
        <v>671.14334999999994</v>
      </c>
      <c r="DF86" s="297">
        <v>722.48765000000003</v>
      </c>
      <c r="DG86" s="297">
        <v>610.26368000000002</v>
      </c>
      <c r="DH86" s="297">
        <v>646.20469000000003</v>
      </c>
      <c r="DI86" s="297">
        <v>1173.5840000000001</v>
      </c>
      <c r="DJ86" s="297">
        <v>2383.1090100000001</v>
      </c>
      <c r="DN86" s="298">
        <v>293.25629354838713</v>
      </c>
      <c r="DO86" s="298">
        <f t="shared" si="170"/>
        <v>315.28297904121865</v>
      </c>
    </row>
    <row r="87" spans="1:119" x14ac:dyDescent="0.2">
      <c r="A87" s="287">
        <v>41579</v>
      </c>
      <c r="B87" s="288">
        <v>3686</v>
      </c>
      <c r="C87" s="288">
        <v>3101</v>
      </c>
      <c r="D87" s="288">
        <v>4054</v>
      </c>
      <c r="E87" s="288">
        <v>1000</v>
      </c>
      <c r="F87" s="288">
        <v>3983</v>
      </c>
      <c r="G87" s="288">
        <v>3718</v>
      </c>
      <c r="H87" s="302">
        <f t="shared" si="135"/>
        <v>3687.8333333333335</v>
      </c>
      <c r="I87" s="302">
        <f t="shared" si="136"/>
        <v>3149.8333333333335</v>
      </c>
      <c r="J87" s="302">
        <f t="shared" si="137"/>
        <v>4086.6666666666665</v>
      </c>
      <c r="K87" s="302">
        <f t="shared" si="138"/>
        <v>1017.6666666666666</v>
      </c>
      <c r="L87" s="302">
        <f t="shared" si="139"/>
        <v>3801.8333333333335</v>
      </c>
      <c r="M87" s="302">
        <f t="shared" si="140"/>
        <v>3462.5</v>
      </c>
      <c r="N87" s="303">
        <f t="shared" si="156"/>
        <v>3436.0833333333335</v>
      </c>
      <c r="O87" s="303">
        <f t="shared" si="157"/>
        <v>2962</v>
      </c>
      <c r="P87" s="303">
        <f t="shared" si="158"/>
        <v>3797</v>
      </c>
      <c r="Q87" s="303">
        <f t="shared" si="159"/>
        <v>1018.8333333333334</v>
      </c>
      <c r="R87" s="303">
        <f t="shared" si="160"/>
        <v>3604.8333333333335</v>
      </c>
      <c r="S87" s="303">
        <f t="shared" si="161"/>
        <v>3311.25</v>
      </c>
      <c r="T87" s="270"/>
      <c r="U87" s="299">
        <v>11047.510437610001</v>
      </c>
      <c r="V87" s="299">
        <v>8291.1628270000001</v>
      </c>
      <c r="W87" s="299">
        <v>2961</v>
      </c>
      <c r="X87" s="299">
        <v>7259</v>
      </c>
      <c r="Y87" s="300">
        <f t="shared" ref="Y87:Y90" si="176">AVERAGE(U76:U87)</f>
        <v>11731.512420850835</v>
      </c>
      <c r="Z87" s="300">
        <f t="shared" ref="Z87:Z90" si="177">AVERAGE(V76:V87)</f>
        <v>8827.057896166667</v>
      </c>
      <c r="AA87" s="300">
        <f t="shared" ref="AA87:AA88" si="178">AVERAGE(W76:W87)</f>
        <v>1668.75</v>
      </c>
      <c r="AB87" s="300">
        <f t="shared" ref="AB87:AB88" si="179">AVERAGE(X76:X87)</f>
        <v>7607.2392526666663</v>
      </c>
      <c r="AC87" s="300"/>
      <c r="AD87" s="301">
        <v>4.1541889771479443</v>
      </c>
      <c r="AE87" s="301">
        <v>3.3315957574380941</v>
      </c>
      <c r="AF87" s="301">
        <f t="shared" ref="AF87:AG87" si="180">AVERAGE(AD76:AD87)</f>
        <v>4.0399256660819942</v>
      </c>
      <c r="AG87" s="301">
        <f t="shared" si="180"/>
        <v>3.3349640439268082</v>
      </c>
      <c r="AH87" s="274"/>
      <c r="AI87" s="290">
        <v>146.30000000000001</v>
      </c>
      <c r="AJ87" s="290">
        <v>695.5</v>
      </c>
      <c r="AK87" s="290">
        <v>214.2</v>
      </c>
      <c r="AL87" s="290">
        <v>669.3</v>
      </c>
      <c r="AM87" s="291">
        <v>2725.0663690529491</v>
      </c>
      <c r="AN87" s="292">
        <v>81.629000000000005</v>
      </c>
      <c r="AO87" s="292">
        <v>46.311999999999998</v>
      </c>
      <c r="AP87" s="292">
        <f t="shared" ref="AP87:AP90" si="181">AVERAGE(AI82:AI87)</f>
        <v>153.56666666666663</v>
      </c>
      <c r="AQ87" s="292">
        <f t="shared" ref="AQ87:AQ90" si="182">AVERAGE(AJ82:AJ87)</f>
        <v>726.05000000000007</v>
      </c>
      <c r="AR87" s="292">
        <f t="shared" ref="AR87:AR90" si="183">AVERAGE(AK82:AK87)</f>
        <v>211.43333333333337</v>
      </c>
      <c r="AS87" s="292">
        <f t="shared" ref="AS87:AS90" si="184">AVERAGE(AL82:AL87)</f>
        <v>731.9666666666667</v>
      </c>
      <c r="AT87" s="292">
        <f t="shared" ref="AT87:AT90" si="185">AVERAGE(AM82:AM87)</f>
        <v>2719.0347759402061</v>
      </c>
      <c r="AU87" s="292">
        <f t="shared" ref="AU87:AU89" si="186">AVERAGE(AN82:AN87)</f>
        <v>88.979283333333342</v>
      </c>
      <c r="AV87" s="292">
        <f t="shared" ref="AV87:AV89" si="187">AVERAGE(AO82:AO87)</f>
        <v>50.672500000000007</v>
      </c>
      <c r="AW87" s="301">
        <f t="shared" ref="AW87:AW95" si="188">AVERAGE(AI76:AI87)</f>
        <v>160.43333333333334</v>
      </c>
      <c r="AX87" s="301">
        <f t="shared" ref="AX87:AX95" si="189">AVERAGE(AJ76:AJ87)</f>
        <v>721.78333333333342</v>
      </c>
      <c r="AY87" s="301">
        <f t="shared" ref="AY87:AY95" si="190">AVERAGE(AK76:AK87)</f>
        <v>212.64166666666665</v>
      </c>
      <c r="AZ87" s="301">
        <f t="shared" ref="AZ87:AZ95" si="191">AVERAGE(AL76:AL87)</f>
        <v>724.82499999999993</v>
      </c>
      <c r="BA87" s="301">
        <f t="shared" ref="BA87:BA95" si="192">AVERAGE(AM76:AM87)</f>
        <v>2762.6968331580788</v>
      </c>
      <c r="BB87" s="301">
        <f t="shared" ref="BB87:BB89" si="193">AVERAGE(AN76:AN87)</f>
        <v>93.350808333333319</v>
      </c>
      <c r="BC87" s="301">
        <f t="shared" ref="BC87:BC89" si="194">AVERAGE(AO76:AO87)</f>
        <v>51.571166666666663</v>
      </c>
      <c r="BD87" s="301"/>
      <c r="BE87" s="293">
        <v>41658</v>
      </c>
      <c r="BF87" s="293">
        <v>0</v>
      </c>
      <c r="BH87" s="211">
        <v>857.7</v>
      </c>
      <c r="BI87" s="211">
        <v>246.2</v>
      </c>
      <c r="BJ87" s="211">
        <v>482</v>
      </c>
      <c r="BK87" s="211">
        <v>5501.2</v>
      </c>
      <c r="BL87" s="211">
        <v>1958.1</v>
      </c>
      <c r="BM87" s="211">
        <v>6121.5</v>
      </c>
      <c r="BN87" s="211">
        <v>1209.5999999999999</v>
      </c>
      <c r="BO87" s="211">
        <v>429.4</v>
      </c>
      <c r="BP87" s="213"/>
      <c r="BQ87" s="211">
        <v>41476.300000000003</v>
      </c>
      <c r="BR87" s="211">
        <v>79350</v>
      </c>
      <c r="BS87" s="211">
        <v>33201.9</v>
      </c>
      <c r="BT87" s="211">
        <v>28698</v>
      </c>
      <c r="BU87" s="211">
        <v>12967.1</v>
      </c>
      <c r="BV87" s="211">
        <v>44142</v>
      </c>
      <c r="BW87" s="211">
        <v>14647.6</v>
      </c>
      <c r="BX87" s="211">
        <v>68861.7</v>
      </c>
      <c r="BY87" s="211">
        <v>2023</v>
      </c>
      <c r="BZ87" s="211">
        <v>2993.1</v>
      </c>
      <c r="CA87" s="213"/>
      <c r="CB87" s="213">
        <f t="shared" si="152"/>
        <v>2216.0916666666667</v>
      </c>
      <c r="CC87" s="213">
        <f t="shared" si="152"/>
        <v>818.22500000000002</v>
      </c>
      <c r="CD87" s="213">
        <f t="shared" si="152"/>
        <v>623.46666666666658</v>
      </c>
      <c r="CE87" s="213">
        <f t="shared" si="152"/>
        <v>6215.625</v>
      </c>
      <c r="CF87" s="213">
        <f t="shared" si="152"/>
        <v>3548.9749999999999</v>
      </c>
      <c r="CG87" s="213">
        <f t="shared" si="152"/>
        <v>6282.9416666666666</v>
      </c>
      <c r="CH87" s="213">
        <f t="shared" si="152"/>
        <v>1268.5</v>
      </c>
      <c r="CI87" s="213">
        <f t="shared" si="152"/>
        <v>333.08333333333331</v>
      </c>
      <c r="CJ87" s="213"/>
      <c r="CK87" s="213">
        <f t="shared" si="150"/>
        <v>43930.17500000001</v>
      </c>
      <c r="CL87" s="213">
        <f t="shared" si="150"/>
        <v>84236.241666666654</v>
      </c>
      <c r="CM87" s="213">
        <f t="shared" si="150"/>
        <v>32765.758333333335</v>
      </c>
      <c r="CN87" s="213">
        <f t="shared" si="150"/>
        <v>29955.216666666671</v>
      </c>
      <c r="CO87" s="213">
        <f t="shared" si="150"/>
        <v>14639.758333333337</v>
      </c>
      <c r="CP87" s="213">
        <f t="shared" si="150"/>
        <v>47209.383333333331</v>
      </c>
      <c r="CQ87" s="213">
        <f t="shared" si="150"/>
        <v>10544.566666666668</v>
      </c>
      <c r="CR87" s="213">
        <f t="shared" si="150"/>
        <v>65552.099999999991</v>
      </c>
      <c r="CS87" s="213">
        <f t="shared" si="150"/>
        <v>2271.1416666666664</v>
      </c>
      <c r="CT87" s="213">
        <f t="shared" si="150"/>
        <v>3122.1749999999993</v>
      </c>
      <c r="CV87" s="296">
        <v>505783071.88946933</v>
      </c>
      <c r="CW87" s="296">
        <v>1126091.8666666667</v>
      </c>
      <c r="CX87" s="268">
        <v>10.7</v>
      </c>
      <c r="CY87" s="268">
        <v>57</v>
      </c>
      <c r="DA87" s="297">
        <v>738.10572000000002</v>
      </c>
      <c r="DB87" s="297">
        <v>739.58785999999998</v>
      </c>
      <c r="DC87" s="297">
        <v>759.59675000000004</v>
      </c>
      <c r="DD87" s="297">
        <v>682.52547000000004</v>
      </c>
      <c r="DE87" s="297">
        <v>824.06984</v>
      </c>
      <c r="DF87" s="297">
        <v>941.15890000000002</v>
      </c>
      <c r="DG87" s="297">
        <v>663.99872000000005</v>
      </c>
      <c r="DH87" s="297">
        <v>681.04332999999997</v>
      </c>
      <c r="DI87" s="297">
        <v>1185.712</v>
      </c>
      <c r="DJ87" s="297">
        <v>2316.58482</v>
      </c>
      <c r="DN87" s="298">
        <v>282.99817666666672</v>
      </c>
      <c r="DO87" s="298">
        <f t="shared" si="170"/>
        <v>313.46980126344084</v>
      </c>
    </row>
    <row r="88" spans="1:119" x14ac:dyDescent="0.2">
      <c r="A88" s="287">
        <v>41609</v>
      </c>
      <c r="B88" s="288">
        <v>3745</v>
      </c>
      <c r="C88" s="288">
        <v>3232</v>
      </c>
      <c r="D88" s="288">
        <v>4087</v>
      </c>
      <c r="E88" s="288">
        <v>1035</v>
      </c>
      <c r="F88" s="288">
        <v>4013</v>
      </c>
      <c r="G88" s="288">
        <v>3822</v>
      </c>
      <c r="H88" s="302">
        <f t="shared" ref="H88:H91" si="195">AVERAGE(B83:B88)</f>
        <v>3706.6666666666665</v>
      </c>
      <c r="I88" s="302">
        <f t="shared" ref="I88:I91" si="196">AVERAGE(C83:C88)</f>
        <v>3171.3333333333335</v>
      </c>
      <c r="J88" s="302">
        <f t="shared" ref="J88:J91" si="197">AVERAGE(D83:D88)</f>
        <v>4101.833333333333</v>
      </c>
      <c r="K88" s="302">
        <f t="shared" ref="K88:K91" si="198">AVERAGE(E83:E88)</f>
        <v>1020.1666666666666</v>
      </c>
      <c r="L88" s="302">
        <f t="shared" ref="L88:L91" si="199">AVERAGE(F83:F88)</f>
        <v>3870.5</v>
      </c>
      <c r="M88" s="302">
        <f t="shared" ref="M88:M91" si="200">AVERAGE(G83:G88)</f>
        <v>3560.3333333333335</v>
      </c>
      <c r="N88" s="303">
        <f t="shared" ref="N88:N91" si="201">AVERAGE(B77:B88)</f>
        <v>3502.1666666666665</v>
      </c>
      <c r="O88" s="303">
        <f t="shared" ref="O88:O91" si="202">AVERAGE(C77:C88)</f>
        <v>3010.3333333333335</v>
      </c>
      <c r="P88" s="303">
        <f t="shared" ref="P88:P91" si="203">AVERAGE(D77:D88)</f>
        <v>3856.25</v>
      </c>
      <c r="Q88" s="303">
        <f t="shared" ref="Q88:Q91" si="204">AVERAGE(E77:E88)</f>
        <v>1017.5833333333334</v>
      </c>
      <c r="R88" s="303">
        <f t="shared" ref="R88:R91" si="205">AVERAGE(F77:F88)</f>
        <v>3655.9166666666665</v>
      </c>
      <c r="S88" s="303">
        <f t="shared" ref="S88:S91" si="206">AVERAGE(G77:G88)</f>
        <v>3367.0833333333335</v>
      </c>
      <c r="T88" s="270"/>
      <c r="U88" s="299">
        <v>11674.628812340001</v>
      </c>
      <c r="V88" s="299">
        <v>8755.7198810000009</v>
      </c>
      <c r="W88" s="299">
        <v>2718</v>
      </c>
      <c r="X88" s="299">
        <v>7616</v>
      </c>
      <c r="Y88" s="300">
        <f t="shared" si="176"/>
        <v>11777.481488545835</v>
      </c>
      <c r="Z88" s="300">
        <f t="shared" si="177"/>
        <v>8861.5345529166661</v>
      </c>
      <c r="AA88" s="300">
        <f t="shared" si="178"/>
        <v>1679</v>
      </c>
      <c r="AB88" s="300">
        <f t="shared" si="179"/>
        <v>7606.083333333333</v>
      </c>
      <c r="AC88" s="300"/>
      <c r="AD88" s="289">
        <v>4.1492652735056872</v>
      </c>
      <c r="AE88" s="289">
        <v>3.33192220699393</v>
      </c>
      <c r="AF88" s="301">
        <f t="shared" ref="AF88:AF89" si="207">AVERAGE(AD77:AD88)</f>
        <v>4.037523215940225</v>
      </c>
      <c r="AG88" s="301">
        <f t="shared" ref="AG88:AG89" si="208">AVERAGE(AE77:AE88)</f>
        <v>3.3341385629723361</v>
      </c>
      <c r="AH88" s="274"/>
      <c r="AI88" s="290">
        <v>167.8</v>
      </c>
      <c r="AJ88" s="290">
        <v>682.5</v>
      </c>
      <c r="AK88" s="290">
        <v>225.9</v>
      </c>
      <c r="AL88" s="290">
        <v>603.9</v>
      </c>
      <c r="AM88" s="291">
        <v>2809.4833926725246</v>
      </c>
      <c r="AN88" s="292">
        <v>109.35</v>
      </c>
      <c r="AO88" s="292">
        <v>55.308</v>
      </c>
      <c r="AP88" s="292">
        <f t="shared" si="181"/>
        <v>154.58333333333334</v>
      </c>
      <c r="AQ88" s="292">
        <f t="shared" si="182"/>
        <v>718.44999999999993</v>
      </c>
      <c r="AR88" s="292">
        <f t="shared" si="183"/>
        <v>213.60000000000002</v>
      </c>
      <c r="AS88" s="292">
        <f t="shared" si="184"/>
        <v>713.06666666666661</v>
      </c>
      <c r="AT88" s="292">
        <f t="shared" si="185"/>
        <v>2744.9156334051986</v>
      </c>
      <c r="AU88" s="292">
        <f t="shared" si="186"/>
        <v>90.286116666666672</v>
      </c>
      <c r="AV88" s="292">
        <f t="shared" si="187"/>
        <v>50.699000000000005</v>
      </c>
      <c r="AW88" s="301">
        <f t="shared" si="188"/>
        <v>161.29166666666666</v>
      </c>
      <c r="AX88" s="301">
        <f t="shared" si="189"/>
        <v>722.97500000000002</v>
      </c>
      <c r="AY88" s="301">
        <f t="shared" si="190"/>
        <v>213.35000000000002</v>
      </c>
      <c r="AZ88" s="301">
        <f t="shared" si="191"/>
        <v>726.14166666666654</v>
      </c>
      <c r="BA88" s="301">
        <f t="shared" si="192"/>
        <v>2764.8121158807885</v>
      </c>
      <c r="BB88" s="301">
        <f t="shared" si="193"/>
        <v>94.623641666666643</v>
      </c>
      <c r="BC88" s="301">
        <f t="shared" si="194"/>
        <v>52.068333333333335</v>
      </c>
      <c r="BD88" s="274"/>
      <c r="BE88" s="293">
        <v>19918</v>
      </c>
      <c r="BF88" s="293">
        <v>0</v>
      </c>
      <c r="BH88" s="211">
        <v>1190.3</v>
      </c>
      <c r="BI88" s="211">
        <v>90.8</v>
      </c>
      <c r="BJ88" s="211">
        <v>552.5</v>
      </c>
      <c r="BK88" s="211">
        <v>5944.1</v>
      </c>
      <c r="BL88" s="211">
        <v>1146</v>
      </c>
      <c r="BM88" s="211">
        <v>7021.8</v>
      </c>
      <c r="BN88" s="211">
        <v>1326.6</v>
      </c>
      <c r="BO88" s="211">
        <v>287.10000000000002</v>
      </c>
      <c r="BP88" s="304"/>
      <c r="BQ88" s="211">
        <v>41802.5</v>
      </c>
      <c r="BR88" s="211">
        <v>90868</v>
      </c>
      <c r="BS88" s="211">
        <v>36459.1</v>
      </c>
      <c r="BT88" s="211">
        <v>28560.7</v>
      </c>
      <c r="BU88" s="211">
        <v>11958.1</v>
      </c>
      <c r="BV88" s="211">
        <v>50984.2</v>
      </c>
      <c r="BW88" s="211">
        <v>8242.1</v>
      </c>
      <c r="BX88" s="211">
        <v>61222.3</v>
      </c>
      <c r="BY88" s="211">
        <v>2360.5</v>
      </c>
      <c r="BZ88" s="211">
        <v>3364.8</v>
      </c>
      <c r="CA88" s="305"/>
      <c r="CB88" s="213">
        <f t="shared" ref="CB88:CB90" si="209">AVERAGE(BH77:BH88)</f>
        <v>2160.2666666666669</v>
      </c>
      <c r="CC88" s="213">
        <f t="shared" ref="CC88:CC90" si="210">AVERAGE(BI77:BI88)</f>
        <v>768.4083333333333</v>
      </c>
      <c r="CD88" s="213">
        <f t="shared" ref="CD88:CD90" si="211">AVERAGE(BJ77:BJ88)</f>
        <v>630.94999999999993</v>
      </c>
      <c r="CE88" s="213">
        <f t="shared" ref="CE88:CE90" si="212">AVERAGE(BK77:BK88)</f>
        <v>6290.6500000000005</v>
      </c>
      <c r="CF88" s="213">
        <f t="shared" ref="CF88:CF90" si="213">AVERAGE(BL77:BL88)</f>
        <v>3499.4666666666667</v>
      </c>
      <c r="CG88" s="213">
        <f t="shared" ref="CG88:CG90" si="214">AVERAGE(BM77:BM88)</f>
        <v>6222.7583333333341</v>
      </c>
      <c r="CH88" s="213">
        <f t="shared" ref="CH88:CH90" si="215">AVERAGE(BN77:BN88)</f>
        <v>1291.3</v>
      </c>
      <c r="CI88" s="213">
        <f t="shared" ref="CI88:CI90" si="216">AVERAGE(BO77:BO88)</f>
        <v>332.2</v>
      </c>
      <c r="CJ88" s="304"/>
      <c r="CK88" s="213">
        <f t="shared" ref="CK88:CK90" si="217">AVERAGE(BQ77:BQ88)</f>
        <v>44140.17500000001</v>
      </c>
      <c r="CL88" s="213">
        <f t="shared" ref="CL88:CL90" si="218">AVERAGE(BR77:BR88)</f>
        <v>85962.808333333334</v>
      </c>
      <c r="CM88" s="213">
        <f t="shared" ref="CM88:CM90" si="219">AVERAGE(BS77:BS88)</f>
        <v>33895.808333333334</v>
      </c>
      <c r="CN88" s="213">
        <f t="shared" ref="CN88:CN90" si="220">AVERAGE(BT77:BT88)</f>
        <v>30511.858333333334</v>
      </c>
      <c r="CO88" s="213">
        <f t="shared" ref="CO88:CO90" si="221">AVERAGE(BU77:BU88)</f>
        <v>14575.750000000002</v>
      </c>
      <c r="CP88" s="213">
        <f t="shared" ref="CP88:CP90" si="222">AVERAGE(BV77:BV88)</f>
        <v>48270.549999999996</v>
      </c>
      <c r="CQ88" s="213">
        <f t="shared" ref="CQ88:CQ90" si="223">AVERAGE(BW77:BW88)</f>
        <v>10631.550000000001</v>
      </c>
      <c r="CR88" s="213">
        <f t="shared" ref="CR88:CR90" si="224">AVERAGE(BX77:BX88)</f>
        <v>65557.316666666666</v>
      </c>
      <c r="CS88" s="213">
        <f t="shared" ref="CS88:CS90" si="225">AVERAGE(BY77:BY88)</f>
        <v>2307.0833333333335</v>
      </c>
      <c r="CT88" s="213">
        <f t="shared" ref="CT88:CT90" si="226">AVERAGE(BZ77:BZ88)</f>
        <v>3161.1583333333333</v>
      </c>
      <c r="CV88" s="296">
        <v>505879658.14191306</v>
      </c>
      <c r="CW88" s="296">
        <v>1126091.8666666667</v>
      </c>
      <c r="CX88" s="268">
        <v>10.6</v>
      </c>
      <c r="CY88" s="268">
        <v>56.5</v>
      </c>
      <c r="DA88" s="297">
        <v>722.25680999999997</v>
      </c>
      <c r="DB88" s="297">
        <v>717.14477999999997</v>
      </c>
      <c r="DC88" s="297">
        <v>739.05348000000004</v>
      </c>
      <c r="DD88" s="297">
        <v>666.02448000000004</v>
      </c>
      <c r="DE88" s="297">
        <v>834.72146999999995</v>
      </c>
      <c r="DF88" s="297">
        <v>926.73801000000003</v>
      </c>
      <c r="DG88" s="297">
        <v>682.82114999999999</v>
      </c>
      <c r="DH88" s="297">
        <v>671.13651000000004</v>
      </c>
      <c r="DI88" s="297">
        <v>1168.4639999999999</v>
      </c>
      <c r="DJ88" s="297">
        <v>2097.3928799999999</v>
      </c>
      <c r="DN88" s="298">
        <v>275.70974322580645</v>
      </c>
      <c r="DO88" s="298">
        <f t="shared" si="170"/>
        <v>310.98589814516129</v>
      </c>
    </row>
    <row r="89" spans="1:119" x14ac:dyDescent="0.2">
      <c r="A89" s="287">
        <v>41640</v>
      </c>
      <c r="B89" s="288">
        <v>3765</v>
      </c>
      <c r="C89" s="288">
        <v>3262</v>
      </c>
      <c r="D89" s="288">
        <v>4032</v>
      </c>
      <c r="E89" s="288">
        <v>1040</v>
      </c>
      <c r="F89" s="288">
        <v>4046</v>
      </c>
      <c r="G89" s="288">
        <v>3820</v>
      </c>
      <c r="H89" s="302">
        <f t="shared" si="195"/>
        <v>3730.6666666666665</v>
      </c>
      <c r="I89" s="302">
        <f t="shared" si="196"/>
        <v>3194.3333333333335</v>
      </c>
      <c r="J89" s="302">
        <f t="shared" si="197"/>
        <v>4098</v>
      </c>
      <c r="K89" s="302">
        <f t="shared" si="198"/>
        <v>1025.1666666666667</v>
      </c>
      <c r="L89" s="302">
        <f t="shared" si="199"/>
        <v>3932.1666666666665</v>
      </c>
      <c r="M89" s="302">
        <f t="shared" si="200"/>
        <v>3647.1666666666665</v>
      </c>
      <c r="N89" s="303">
        <f t="shared" si="201"/>
        <v>3569.6666666666665</v>
      </c>
      <c r="O89" s="303">
        <f t="shared" si="202"/>
        <v>3060.25</v>
      </c>
      <c r="P89" s="303">
        <f t="shared" si="203"/>
        <v>3914.25</v>
      </c>
      <c r="Q89" s="303">
        <f t="shared" si="204"/>
        <v>1016.75</v>
      </c>
      <c r="R89" s="303">
        <f t="shared" si="205"/>
        <v>3710.4166666666665</v>
      </c>
      <c r="S89" s="303">
        <f t="shared" si="206"/>
        <v>3421.1666666666665</v>
      </c>
      <c r="U89" s="299">
        <v>12097.10706488</v>
      </c>
      <c r="V89" s="299">
        <v>9078.9016279999996</v>
      </c>
      <c r="W89" s="299">
        <v>2473</v>
      </c>
      <c r="X89" s="299">
        <v>7846</v>
      </c>
      <c r="Y89" s="300">
        <f t="shared" si="176"/>
        <v>11826.754241934999</v>
      </c>
      <c r="Z89" s="300">
        <f t="shared" si="177"/>
        <v>8901.2965320833318</v>
      </c>
      <c r="AA89" s="300">
        <f t="shared" ref="AA89:AA90" si="227">AVERAGE(W78:W89)</f>
        <v>1693.25</v>
      </c>
      <c r="AB89" s="300">
        <f t="shared" ref="AB89:AB90" si="228">AVERAGE(X78:X89)</f>
        <v>7613.166666666667</v>
      </c>
      <c r="AC89" s="273"/>
      <c r="AD89" s="301">
        <v>4.0992744504351704</v>
      </c>
      <c r="AE89" s="289">
        <v>3.3327105555227496</v>
      </c>
      <c r="AF89" s="301">
        <f t="shared" si="207"/>
        <v>4.0341296514572154</v>
      </c>
      <c r="AG89" s="301">
        <f t="shared" si="208"/>
        <v>3.3334817413527582</v>
      </c>
      <c r="AH89" s="274"/>
      <c r="AI89" s="290">
        <v>171.7</v>
      </c>
      <c r="AJ89" s="290">
        <v>739.8</v>
      </c>
      <c r="AK89" s="290">
        <v>215.8</v>
      </c>
      <c r="AL89" s="290">
        <v>732.2</v>
      </c>
      <c r="AM89" s="291">
        <v>2832.9</v>
      </c>
      <c r="AN89" s="292">
        <v>107.673</v>
      </c>
      <c r="AO89" s="292">
        <v>53.097999999999999</v>
      </c>
      <c r="AP89" s="292">
        <f t="shared" si="181"/>
        <v>156.43333333333337</v>
      </c>
      <c r="AQ89" s="292">
        <f t="shared" si="182"/>
        <v>716.94999999999993</v>
      </c>
      <c r="AR89" s="292">
        <f t="shared" si="183"/>
        <v>213.95000000000002</v>
      </c>
      <c r="AS89" s="292">
        <f t="shared" si="184"/>
        <v>704.76666666666677</v>
      </c>
      <c r="AT89" s="292">
        <f t="shared" si="185"/>
        <v>2766.2671537909314</v>
      </c>
      <c r="AU89" s="292">
        <f t="shared" si="186"/>
        <v>91.272949999999994</v>
      </c>
      <c r="AV89" s="292">
        <f t="shared" si="187"/>
        <v>50.368000000000002</v>
      </c>
      <c r="AW89" s="301">
        <f t="shared" si="188"/>
        <v>161.75</v>
      </c>
      <c r="AX89" s="301">
        <f t="shared" si="189"/>
        <v>724.32499999999993</v>
      </c>
      <c r="AY89" s="301">
        <f t="shared" si="190"/>
        <v>214.12500000000003</v>
      </c>
      <c r="AZ89" s="301">
        <f t="shared" si="191"/>
        <v>724.23333333333323</v>
      </c>
      <c r="BA89" s="301">
        <f t="shared" si="192"/>
        <v>2765.48403463772</v>
      </c>
      <c r="BB89" s="301">
        <f t="shared" si="193"/>
        <v>95.631641666666667</v>
      </c>
      <c r="BC89" s="301">
        <f t="shared" si="194"/>
        <v>52.504333333333328</v>
      </c>
      <c r="BD89" s="274"/>
      <c r="BE89" s="293">
        <v>7903</v>
      </c>
      <c r="BF89" s="293">
        <v>0</v>
      </c>
      <c r="BH89" s="211">
        <v>1518</v>
      </c>
      <c r="BI89" s="211">
        <v>57.1</v>
      </c>
      <c r="BJ89" s="211">
        <v>867.9</v>
      </c>
      <c r="BK89" s="211">
        <v>7587.2</v>
      </c>
      <c r="BL89" s="211">
        <v>8527.6</v>
      </c>
      <c r="BM89" s="211">
        <v>9052.5</v>
      </c>
      <c r="BN89" s="211">
        <v>1497.6</v>
      </c>
      <c r="BO89" s="211">
        <v>592.5</v>
      </c>
      <c r="BP89" s="304"/>
      <c r="BQ89" s="211">
        <v>50388.1</v>
      </c>
      <c r="BR89" s="211">
        <v>111601.2</v>
      </c>
      <c r="BS89" s="211">
        <v>50551.5</v>
      </c>
      <c r="BT89" s="211">
        <v>33129.800000000003</v>
      </c>
      <c r="BU89" s="211">
        <v>14148.8</v>
      </c>
      <c r="BV89" s="211">
        <v>46794.7</v>
      </c>
      <c r="BW89" s="211">
        <v>12294</v>
      </c>
      <c r="BX89" s="211">
        <v>59786.3</v>
      </c>
      <c r="BY89" s="211">
        <v>2273.4</v>
      </c>
      <c r="BZ89" s="211">
        <v>2902.6</v>
      </c>
      <c r="CA89" s="305"/>
      <c r="CB89" s="213">
        <f t="shared" si="209"/>
        <v>2056.6416666666669</v>
      </c>
      <c r="CC89" s="213">
        <f t="shared" si="210"/>
        <v>710.29166666666663</v>
      </c>
      <c r="CD89" s="213">
        <f t="shared" si="211"/>
        <v>648.94166666666661</v>
      </c>
      <c r="CE89" s="213">
        <f t="shared" si="212"/>
        <v>6440.9666666666662</v>
      </c>
      <c r="CF89" s="213">
        <f t="shared" si="213"/>
        <v>4080.35</v>
      </c>
      <c r="CG89" s="213">
        <f t="shared" si="214"/>
        <v>6439.05</v>
      </c>
      <c r="CH89" s="213">
        <f t="shared" si="215"/>
        <v>1299.2916666666667</v>
      </c>
      <c r="CI89" s="213">
        <f t="shared" si="216"/>
        <v>356.43333333333339</v>
      </c>
      <c r="CJ89" s="304"/>
      <c r="CK89" s="213">
        <f t="shared" si="217"/>
        <v>44373.350000000006</v>
      </c>
      <c r="CL89" s="213">
        <f t="shared" si="218"/>
        <v>87865.958333333328</v>
      </c>
      <c r="CM89" s="213">
        <f t="shared" si="219"/>
        <v>35174.591666666667</v>
      </c>
      <c r="CN89" s="213">
        <f t="shared" si="220"/>
        <v>31126.008333333331</v>
      </c>
      <c r="CO89" s="213">
        <f t="shared" si="221"/>
        <v>14588.408333333333</v>
      </c>
      <c r="CP89" s="213">
        <f t="shared" si="222"/>
        <v>48359.19999999999</v>
      </c>
      <c r="CQ89" s="213">
        <f t="shared" si="223"/>
        <v>10769.808333333334</v>
      </c>
      <c r="CR89" s="213">
        <f t="shared" si="224"/>
        <v>65327.058333333342</v>
      </c>
      <c r="CS89" s="213">
        <f t="shared" si="225"/>
        <v>2335.0166666666664</v>
      </c>
      <c r="CT89" s="213">
        <f t="shared" si="226"/>
        <v>3163.9666666666658</v>
      </c>
      <c r="CV89" s="296">
        <v>505976262.83883363</v>
      </c>
      <c r="CW89" s="310">
        <v>1083409.0999999999</v>
      </c>
      <c r="CX89" s="268">
        <v>10.6</v>
      </c>
      <c r="CY89" s="268">
        <v>51.3</v>
      </c>
      <c r="DA89" s="297">
        <v>691.71879000000001</v>
      </c>
      <c r="DB89" s="297">
        <v>674.84760000000006</v>
      </c>
      <c r="DC89" s="297">
        <v>698.32056</v>
      </c>
      <c r="DD89" s="297">
        <v>634.50345000000004</v>
      </c>
      <c r="DE89" s="297">
        <v>850.89480000000003</v>
      </c>
      <c r="DF89" s="297">
        <v>932.31663000000003</v>
      </c>
      <c r="DG89" s="297">
        <v>609.56343000000004</v>
      </c>
      <c r="DH89" s="297">
        <v>631.56933000000004</v>
      </c>
      <c r="DI89" s="297">
        <v>1206.6568500000001</v>
      </c>
      <c r="DJ89" s="297">
        <v>2034.81222</v>
      </c>
      <c r="DN89" s="298">
        <v>283.3945580645161</v>
      </c>
      <c r="DO89" s="298">
        <f t="shared" si="170"/>
        <v>308.54703631720434</v>
      </c>
    </row>
    <row r="90" spans="1:119" x14ac:dyDescent="0.2">
      <c r="A90" s="287">
        <v>41671</v>
      </c>
      <c r="B90" s="288">
        <v>3783</v>
      </c>
      <c r="C90" s="288">
        <v>3309</v>
      </c>
      <c r="D90" s="288">
        <v>3764</v>
      </c>
      <c r="E90" s="288">
        <v>1030</v>
      </c>
      <c r="F90" s="288">
        <v>4043</v>
      </c>
      <c r="G90" s="288">
        <v>3818</v>
      </c>
      <c r="H90" s="302">
        <f t="shared" si="195"/>
        <v>3744.1666666666665</v>
      </c>
      <c r="I90" s="302">
        <f t="shared" si="196"/>
        <v>3213.6666666666665</v>
      </c>
      <c r="J90" s="302">
        <f t="shared" si="197"/>
        <v>4042.3333333333335</v>
      </c>
      <c r="K90" s="302">
        <f t="shared" si="198"/>
        <v>1022</v>
      </c>
      <c r="L90" s="302">
        <f t="shared" si="199"/>
        <v>3984.8333333333335</v>
      </c>
      <c r="M90" s="302">
        <f t="shared" si="200"/>
        <v>3711.5</v>
      </c>
      <c r="N90" s="303">
        <f t="shared" si="201"/>
        <v>3640.75</v>
      </c>
      <c r="O90" s="303">
        <f t="shared" si="202"/>
        <v>3116.1666666666665</v>
      </c>
      <c r="P90" s="303">
        <f t="shared" si="203"/>
        <v>3952.0833333333335</v>
      </c>
      <c r="Q90" s="303">
        <f t="shared" si="204"/>
        <v>1020.9166666666666</v>
      </c>
      <c r="R90" s="303">
        <f t="shared" si="205"/>
        <v>3769</v>
      </c>
      <c r="S90" s="303">
        <f t="shared" si="206"/>
        <v>3475.8333333333335</v>
      </c>
      <c r="U90" s="299">
        <v>11283.624276570001</v>
      </c>
      <c r="V90" s="299">
        <v>8495.1574550000005</v>
      </c>
      <c r="W90" s="299">
        <v>1973</v>
      </c>
      <c r="X90" s="299">
        <v>7224</v>
      </c>
      <c r="Y90" s="300">
        <f t="shared" si="176"/>
        <v>11874.172210279163</v>
      </c>
      <c r="Z90" s="300">
        <f t="shared" si="177"/>
        <v>8940.2362862499995</v>
      </c>
      <c r="AA90" s="300">
        <f t="shared" si="227"/>
        <v>1710.6666666666667</v>
      </c>
      <c r="AB90" s="300">
        <f t="shared" si="228"/>
        <v>7619.5</v>
      </c>
      <c r="AC90" s="273"/>
      <c r="AD90" s="301">
        <v>4.085707031317428</v>
      </c>
      <c r="AE90" s="289">
        <v>3.3334784020208885</v>
      </c>
      <c r="AF90" s="301">
        <f t="shared" ref="AF90:AF99" si="229">AVERAGE(AD79:AD90)</f>
        <v>4.0297722796445488</v>
      </c>
      <c r="AG90" s="301">
        <f t="shared" ref="AG90:AG99" si="230">AVERAGE(AE79:AE90)</f>
        <v>3.3331414524933329</v>
      </c>
      <c r="AH90" s="274"/>
      <c r="AI90" s="274">
        <v>157.9</v>
      </c>
      <c r="AJ90" s="274">
        <v>670.1</v>
      </c>
      <c r="AK90" s="274">
        <v>204.7</v>
      </c>
      <c r="AL90" s="274">
        <v>672.9</v>
      </c>
      <c r="AM90" s="274">
        <v>2639.8</v>
      </c>
      <c r="AP90" s="292">
        <f t="shared" si="181"/>
        <v>158.01666666666668</v>
      </c>
      <c r="AQ90" s="292">
        <f t="shared" si="182"/>
        <v>705.85</v>
      </c>
      <c r="AR90" s="292">
        <f t="shared" si="183"/>
        <v>213.85000000000002</v>
      </c>
      <c r="AS90" s="292">
        <f t="shared" si="184"/>
        <v>689.68333333333328</v>
      </c>
      <c r="AT90" s="292">
        <f t="shared" si="185"/>
        <v>2751.3713123770008</v>
      </c>
      <c r="AW90" s="301">
        <f t="shared" si="188"/>
        <v>162.21666666666667</v>
      </c>
      <c r="AX90" s="301">
        <f t="shared" si="189"/>
        <v>724.92500000000007</v>
      </c>
      <c r="AY90" s="301">
        <f t="shared" si="190"/>
        <v>214.70833333333334</v>
      </c>
      <c r="AZ90" s="301">
        <f t="shared" si="191"/>
        <v>724.26666666666654</v>
      </c>
      <c r="BA90" s="301">
        <f t="shared" si="192"/>
        <v>2767.8320975387728</v>
      </c>
      <c r="BH90" s="264">
        <v>1698.5</v>
      </c>
      <c r="BI90" s="264">
        <v>185.7</v>
      </c>
      <c r="BJ90" s="264">
        <v>566</v>
      </c>
      <c r="BK90" s="264">
        <v>7350.5</v>
      </c>
      <c r="BL90" s="264">
        <v>11746</v>
      </c>
      <c r="BM90" s="264">
        <v>8403.4</v>
      </c>
      <c r="BN90" s="264">
        <v>1029.2</v>
      </c>
      <c r="BO90" s="264">
        <v>544.79999999999995</v>
      </c>
      <c r="BP90" s="304"/>
      <c r="BQ90" s="211">
        <v>51520.4</v>
      </c>
      <c r="BR90" s="211">
        <v>98864.5</v>
      </c>
      <c r="BS90" s="211">
        <v>44276.5</v>
      </c>
      <c r="BT90" s="211">
        <v>32631.9</v>
      </c>
      <c r="BU90" s="211">
        <v>14532.5</v>
      </c>
      <c r="BV90" s="211">
        <v>47787.199999999997</v>
      </c>
      <c r="BW90" s="211">
        <v>13144</v>
      </c>
      <c r="BX90" s="211">
        <v>63889.1</v>
      </c>
      <c r="BY90" s="211">
        <v>2212.4</v>
      </c>
      <c r="BZ90" s="211">
        <v>3120.6</v>
      </c>
      <c r="CA90" s="305"/>
      <c r="CB90" s="213">
        <f t="shared" si="209"/>
        <v>2069.5750000000003</v>
      </c>
      <c r="CC90" s="213">
        <f t="shared" si="210"/>
        <v>661.85</v>
      </c>
      <c r="CD90" s="213">
        <f t="shared" si="211"/>
        <v>658.86666666666667</v>
      </c>
      <c r="CE90" s="213">
        <f t="shared" si="212"/>
        <v>6614.9083333333328</v>
      </c>
      <c r="CF90" s="213">
        <f t="shared" si="213"/>
        <v>4629.6333333333323</v>
      </c>
      <c r="CG90" s="213">
        <f t="shared" si="214"/>
        <v>6619.7</v>
      </c>
      <c r="CH90" s="213">
        <f t="shared" si="215"/>
        <v>1285.5583333333336</v>
      </c>
      <c r="CI90" s="213">
        <f t="shared" si="216"/>
        <v>372.98333333333335</v>
      </c>
      <c r="CJ90" s="304"/>
      <c r="CK90" s="213">
        <f t="shared" si="217"/>
        <v>44949.608333333337</v>
      </c>
      <c r="CL90" s="213">
        <f t="shared" si="218"/>
        <v>89531.308333333334</v>
      </c>
      <c r="CM90" s="213">
        <f t="shared" si="219"/>
        <v>36552.916666666664</v>
      </c>
      <c r="CN90" s="213">
        <f t="shared" si="220"/>
        <v>31551.3</v>
      </c>
      <c r="CO90" s="213">
        <f t="shared" si="221"/>
        <v>14557.591666666665</v>
      </c>
      <c r="CP90" s="213">
        <f t="shared" si="222"/>
        <v>48973.924999999996</v>
      </c>
      <c r="CQ90" s="213">
        <f t="shared" si="223"/>
        <v>11013.975</v>
      </c>
      <c r="CR90" s="213">
        <f t="shared" si="224"/>
        <v>65557.8</v>
      </c>
      <c r="CS90" s="213">
        <f t="shared" si="225"/>
        <v>2389.4833333333336</v>
      </c>
      <c r="CT90" s="213">
        <f t="shared" si="226"/>
        <v>3196.3166666666662</v>
      </c>
      <c r="CV90" s="296">
        <v>506072885.98375332</v>
      </c>
      <c r="CW90" s="296">
        <v>1083409.0999999999</v>
      </c>
      <c r="CX90" s="268">
        <v>10.5</v>
      </c>
      <c r="CY90" s="268">
        <v>53.3</v>
      </c>
      <c r="DA90" s="297">
        <v>721.97545000000002</v>
      </c>
      <c r="DB90" s="297">
        <v>692.65665000000001</v>
      </c>
      <c r="DC90" s="297">
        <v>715.37872000000004</v>
      </c>
      <c r="DD90" s="297">
        <v>665.53675999999996</v>
      </c>
      <c r="DE90" s="297">
        <v>946.99724000000003</v>
      </c>
      <c r="DF90" s="297">
        <v>1000.50405</v>
      </c>
      <c r="DG90" s="297">
        <v>577.58036000000004</v>
      </c>
      <c r="DH90" s="297">
        <v>612.76292000000001</v>
      </c>
      <c r="DI90" s="297">
        <v>1319.346</v>
      </c>
      <c r="DJ90" s="297">
        <v>2061.1116400000001</v>
      </c>
      <c r="DN90" s="299">
        <v>288.32694642857143</v>
      </c>
      <c r="DO90" s="298">
        <f t="shared" si="170"/>
        <v>305.91725685291857</v>
      </c>
    </row>
    <row r="91" spans="1:119" x14ac:dyDescent="0.2">
      <c r="A91" s="287">
        <v>41699</v>
      </c>
      <c r="B91" s="288">
        <v>3720</v>
      </c>
      <c r="C91" s="288">
        <v>3237</v>
      </c>
      <c r="D91" s="288">
        <v>3679</v>
      </c>
      <c r="E91" s="288">
        <v>1000</v>
      </c>
      <c r="F91" s="288">
        <v>4002</v>
      </c>
      <c r="G91" s="288">
        <v>3736</v>
      </c>
      <c r="H91" s="302">
        <f t="shared" si="195"/>
        <v>3737</v>
      </c>
      <c r="I91" s="302">
        <f t="shared" si="196"/>
        <v>3211.1666666666665</v>
      </c>
      <c r="J91" s="302">
        <f t="shared" si="197"/>
        <v>3957</v>
      </c>
      <c r="K91" s="302">
        <f t="shared" si="198"/>
        <v>1016.5</v>
      </c>
      <c r="L91" s="302">
        <f t="shared" si="199"/>
        <v>4005.3333333333335</v>
      </c>
      <c r="M91" s="302">
        <f t="shared" si="200"/>
        <v>3751</v>
      </c>
      <c r="N91" s="303">
        <f t="shared" si="201"/>
        <v>3697.9166666666665</v>
      </c>
      <c r="O91" s="303">
        <f t="shared" si="202"/>
        <v>3166.8333333333335</v>
      </c>
      <c r="P91" s="303">
        <f t="shared" si="203"/>
        <v>3978.5833333333335</v>
      </c>
      <c r="Q91" s="303">
        <f t="shared" si="204"/>
        <v>1024.25</v>
      </c>
      <c r="R91" s="303">
        <f t="shared" si="205"/>
        <v>3820.4166666666665</v>
      </c>
      <c r="S91" s="303">
        <f t="shared" si="206"/>
        <v>3523.5833333333335</v>
      </c>
      <c r="U91" s="299">
        <v>12951.867768139999</v>
      </c>
      <c r="V91" s="299">
        <v>9808.33518</v>
      </c>
      <c r="W91" s="299">
        <v>1735</v>
      </c>
      <c r="X91" s="299">
        <v>8089</v>
      </c>
      <c r="Y91" s="300">
        <f t="shared" ref="Y91:Y95" si="231">AVERAGE(U80:U91)</f>
        <v>11939.175799348333</v>
      </c>
      <c r="Z91" s="300">
        <f t="shared" ref="Z91:Z95" si="232">AVERAGE(V80:V91)</f>
        <v>8992.550785583333</v>
      </c>
      <c r="AA91" s="300">
        <f t="shared" ref="AA91:AA95" si="233">AVERAGE(W80:W91)</f>
        <v>1734.75</v>
      </c>
      <c r="AB91" s="300">
        <f t="shared" ref="AB91:AB95" si="234">AVERAGE(X80:X91)</f>
        <v>7625.416666666667</v>
      </c>
      <c r="AC91" s="273"/>
      <c r="AD91" s="289">
        <v>4.045811540840436</v>
      </c>
      <c r="AE91" s="289">
        <v>3.3324471760962582</v>
      </c>
      <c r="AF91" s="301">
        <f t="shared" si="229"/>
        <v>4.0231195002276428</v>
      </c>
      <c r="AG91" s="301">
        <f t="shared" si="230"/>
        <v>3.3327050640191387</v>
      </c>
      <c r="AH91" s="274"/>
      <c r="AI91" s="274">
        <v>179.2</v>
      </c>
      <c r="AJ91" s="274">
        <v>760.8</v>
      </c>
      <c r="AK91" s="274">
        <v>224.1</v>
      </c>
      <c r="AL91" s="274">
        <v>726.1</v>
      </c>
      <c r="AM91" s="274">
        <v>2876</v>
      </c>
      <c r="AP91" s="292">
        <f t="shared" ref="AP91:AP98" si="235">AVERAGE(AI86:AI91)</f>
        <v>163.6</v>
      </c>
      <c r="AQ91" s="292">
        <f t="shared" ref="AQ91:AQ98" si="236">AVERAGE(AJ86:AJ91)</f>
        <v>714.08333333333337</v>
      </c>
      <c r="AR91" s="292">
        <f t="shared" ref="AR91:AR98" si="237">AVERAGE(AK86:AK91)</f>
        <v>217.46666666666667</v>
      </c>
      <c r="AS91" s="292">
        <f t="shared" ref="AS91:AS98" si="238">AVERAGE(AL86:AL91)</f>
        <v>692.7166666666667</v>
      </c>
      <c r="AT91" s="292">
        <f t="shared" ref="AT91:AT98" si="239">AVERAGE(AM86:AM91)</f>
        <v>2781.1512566293163</v>
      </c>
      <c r="AW91" s="301">
        <f t="shared" si="188"/>
        <v>162.99166666666667</v>
      </c>
      <c r="AX91" s="301">
        <f t="shared" si="189"/>
        <v>726.89166666666677</v>
      </c>
      <c r="AY91" s="301">
        <f t="shared" si="190"/>
        <v>214.90833333333333</v>
      </c>
      <c r="AZ91" s="301">
        <f t="shared" si="191"/>
        <v>723.14166666666654</v>
      </c>
      <c r="BA91" s="301">
        <f t="shared" si="192"/>
        <v>2767.4091071817652</v>
      </c>
      <c r="BH91" s="265">
        <v>1308.3</v>
      </c>
      <c r="BI91" s="265">
        <v>189.9</v>
      </c>
      <c r="BJ91" s="265">
        <v>740.3</v>
      </c>
      <c r="BK91" s="265">
        <v>8428.5</v>
      </c>
      <c r="BL91" s="265">
        <v>6331.1</v>
      </c>
      <c r="BM91" s="265">
        <v>7949.3</v>
      </c>
      <c r="BN91" s="265">
        <v>1289.9000000000001</v>
      </c>
      <c r="BO91" s="265">
        <v>706.8</v>
      </c>
      <c r="BP91" s="304"/>
      <c r="BQ91" s="266">
        <v>59384</v>
      </c>
      <c r="BR91" s="266">
        <v>111236.4</v>
      </c>
      <c r="BS91" s="266">
        <v>52447.4</v>
      </c>
      <c r="BT91" s="266">
        <v>35980.6</v>
      </c>
      <c r="BU91" s="266">
        <v>13597.9</v>
      </c>
      <c r="BV91" s="266">
        <v>47818.8</v>
      </c>
      <c r="BW91" s="266">
        <v>13296.4</v>
      </c>
      <c r="BX91" s="266">
        <v>63762.3</v>
      </c>
      <c r="BY91" s="266">
        <v>2842.6</v>
      </c>
      <c r="BZ91" s="266">
        <v>3211</v>
      </c>
      <c r="CA91" s="305"/>
      <c r="CB91" s="213">
        <f t="shared" ref="CB91:CB99" si="240">AVERAGE(BH80:BH91)</f>
        <v>1958.9166666666667</v>
      </c>
      <c r="CC91" s="213">
        <f t="shared" ref="CC91:CC99" si="241">AVERAGE(BI80:BI91)</f>
        <v>609.21666666666681</v>
      </c>
      <c r="CD91" s="213">
        <f t="shared" ref="CD91:CD99" si="242">AVERAGE(BJ80:BJ91)</f>
        <v>678.84166666666658</v>
      </c>
      <c r="CE91" s="213">
        <f t="shared" ref="CE91:CE99" si="243">AVERAGE(BK80:BK91)</f>
        <v>6761.0333333333328</v>
      </c>
      <c r="CF91" s="213">
        <f t="shared" ref="CF91:CF99" si="244">AVERAGE(BL80:BL91)</f>
        <v>4560.3833333333332</v>
      </c>
      <c r="CG91" s="213">
        <f t="shared" ref="CG91:CG99" si="245">AVERAGE(BM80:BM91)</f>
        <v>6697.916666666667</v>
      </c>
      <c r="CH91" s="213">
        <f t="shared" ref="CH91:CH99" si="246">AVERAGE(BN80:BN91)</f>
        <v>1323.4</v>
      </c>
      <c r="CI91" s="213">
        <f t="shared" ref="CI91:CI99" si="247">AVERAGE(BO80:BO91)</f>
        <v>388.33333333333331</v>
      </c>
      <c r="CJ91" s="304"/>
      <c r="CK91" s="213">
        <f t="shared" ref="CK91:CK99" si="248">AVERAGE(BQ80:BQ91)</f>
        <v>46053.683333333342</v>
      </c>
      <c r="CL91" s="213">
        <f t="shared" ref="CL91:CL99" si="249">AVERAGE(BR80:BR91)</f>
        <v>92623.7</v>
      </c>
      <c r="CM91" s="213">
        <f t="shared" ref="CM91:CM99" si="250">AVERAGE(BS80:BS91)</f>
        <v>38455.558333333334</v>
      </c>
      <c r="CN91" s="213">
        <f t="shared" ref="CN91:CN99" si="251">AVERAGE(BT80:BT91)</f>
        <v>32518.983333333326</v>
      </c>
      <c r="CO91" s="213">
        <f t="shared" ref="CO91:CO99" si="252">AVERAGE(BU80:BU91)</f>
        <v>14471.025</v>
      </c>
      <c r="CP91" s="213">
        <f t="shared" ref="CP91:CP99" si="253">AVERAGE(BV80:BV91)</f>
        <v>49224.583333333343</v>
      </c>
      <c r="CQ91" s="213">
        <f t="shared" ref="CQ91:CQ99" si="254">AVERAGE(BW80:BW91)</f>
        <v>11130.25</v>
      </c>
      <c r="CR91" s="213">
        <f t="shared" ref="CR91:CR99" si="255">AVERAGE(BX80:BX91)</f>
        <v>65409.358333333337</v>
      </c>
      <c r="CS91" s="213">
        <f t="shared" ref="CS91:CS99" si="256">AVERAGE(BY80:BY91)</f>
        <v>2474.1</v>
      </c>
      <c r="CT91" s="213">
        <f t="shared" ref="CT91:CT99" si="257">AVERAGE(BZ80:BZ91)</f>
        <v>3211.1083333333331</v>
      </c>
      <c r="CV91" s="296">
        <v>506169527.58019495</v>
      </c>
      <c r="CW91" s="296">
        <v>1083409.0999999999</v>
      </c>
      <c r="CX91" s="296">
        <v>10.4</v>
      </c>
      <c r="CY91" s="268">
        <v>53.1</v>
      </c>
      <c r="DA91" s="297">
        <v>724.81673999999998</v>
      </c>
      <c r="DB91" s="297">
        <v>697.32867999999996</v>
      </c>
      <c r="DC91" s="297">
        <v>737.11402999999996</v>
      </c>
      <c r="DD91" s="297">
        <v>695.15856999999994</v>
      </c>
      <c r="DE91" s="297">
        <v>998.97396999999989</v>
      </c>
      <c r="DF91" s="297">
        <v>1008.3777799999999</v>
      </c>
      <c r="DG91" s="297">
        <v>768.94230999999991</v>
      </c>
      <c r="DH91" s="297">
        <v>752.3048</v>
      </c>
      <c r="DI91" s="297">
        <v>1401.8910599999999</v>
      </c>
      <c r="DJ91" s="297">
        <v>2006.6283799999999</v>
      </c>
      <c r="DN91" s="299">
        <v>292.44162258064517</v>
      </c>
      <c r="DO91" s="298">
        <f t="shared" si="170"/>
        <v>303.35685040130573</v>
      </c>
    </row>
    <row r="92" spans="1:119" x14ac:dyDescent="0.2">
      <c r="A92" s="287">
        <v>41730</v>
      </c>
      <c r="B92" s="288">
        <v>3565</v>
      </c>
      <c r="C92" s="288">
        <v>3076</v>
      </c>
      <c r="D92" s="288">
        <v>3581</v>
      </c>
      <c r="E92" s="288">
        <v>960</v>
      </c>
      <c r="F92" s="288">
        <v>3996</v>
      </c>
      <c r="G92" s="288">
        <v>3607</v>
      </c>
      <c r="H92" s="302">
        <f t="shared" ref="H92:H101" si="258">AVERAGE(B87:B92)</f>
        <v>3710.6666666666665</v>
      </c>
      <c r="I92" s="302">
        <f t="shared" ref="I92:I101" si="259">AVERAGE(C87:C92)</f>
        <v>3202.8333333333335</v>
      </c>
      <c r="J92" s="302">
        <f t="shared" ref="J92:J101" si="260">AVERAGE(D87:D92)</f>
        <v>3866.1666666666665</v>
      </c>
      <c r="K92" s="302">
        <f t="shared" ref="K92:K101" si="261">AVERAGE(E87:E92)</f>
        <v>1010.8333333333334</v>
      </c>
      <c r="L92" s="302">
        <f t="shared" ref="L92:L101" si="262">AVERAGE(F87:F92)</f>
        <v>4013.8333333333335</v>
      </c>
      <c r="M92" s="302">
        <f t="shared" ref="M92:M101" si="263">AVERAGE(G87:G92)</f>
        <v>3753.5</v>
      </c>
      <c r="N92" s="303">
        <f t="shared" ref="N92:N101" si="264">AVERAGE(B81:B92)</f>
        <v>3701.0833333333335</v>
      </c>
      <c r="O92" s="303">
        <f t="shared" ref="O92:O101" si="265">AVERAGE(C81:C92)</f>
        <v>3175.8333333333335</v>
      </c>
      <c r="P92" s="303">
        <f t="shared" ref="P92:P101" si="266">AVERAGE(D81:D92)</f>
        <v>3967.75</v>
      </c>
      <c r="Q92" s="303">
        <f t="shared" ref="Q92:Q101" si="267">AVERAGE(E81:E92)</f>
        <v>1016.75</v>
      </c>
      <c r="R92" s="303">
        <f t="shared" ref="R92:R101" si="268">AVERAGE(F81:F92)</f>
        <v>3866.5833333333335</v>
      </c>
      <c r="S92" s="303">
        <f t="shared" ref="S92:S101" si="269">AVERAGE(G81:G92)</f>
        <v>3560.3333333333335</v>
      </c>
      <c r="U92" s="299">
        <v>13104.27992123</v>
      </c>
      <c r="V92" s="299">
        <v>9972.2417260000002</v>
      </c>
      <c r="Y92" s="300">
        <f t="shared" si="231"/>
        <v>12020.7924106625</v>
      </c>
      <c r="Z92" s="300">
        <f t="shared" si="232"/>
        <v>9059.3710925833348</v>
      </c>
      <c r="AA92" s="300">
        <f t="shared" si="233"/>
        <v>1804.3636363636363</v>
      </c>
      <c r="AB92" s="300">
        <f t="shared" si="234"/>
        <v>7607.363636363636</v>
      </c>
      <c r="AC92" s="273"/>
      <c r="AD92" s="289">
        <v>3.9891286415857072</v>
      </c>
      <c r="AE92" s="289">
        <v>3.3333629472985682</v>
      </c>
      <c r="AF92" s="301">
        <f t="shared" si="229"/>
        <v>4.0169504783892842</v>
      </c>
      <c r="AG92" s="301">
        <f t="shared" si="230"/>
        <v>3.3325456272748766</v>
      </c>
      <c r="AH92" s="274"/>
      <c r="AI92" s="274">
        <v>181.6</v>
      </c>
      <c r="AJ92" s="274">
        <v>781.3</v>
      </c>
      <c r="AK92" s="274">
        <v>245.2</v>
      </c>
      <c r="AL92" s="274">
        <v>743.7</v>
      </c>
      <c r="AM92" s="274">
        <v>2843.4</v>
      </c>
      <c r="AP92" s="292">
        <f t="shared" si="235"/>
        <v>167.41666666666669</v>
      </c>
      <c r="AQ92" s="292">
        <f t="shared" si="236"/>
        <v>721.66666666666663</v>
      </c>
      <c r="AR92" s="292">
        <f t="shared" si="237"/>
        <v>221.65</v>
      </c>
      <c r="AS92" s="292">
        <f t="shared" si="238"/>
        <v>691.34999999999991</v>
      </c>
      <c r="AT92" s="292">
        <f t="shared" si="239"/>
        <v>2787.7749602875792</v>
      </c>
      <c r="AW92" s="301">
        <f t="shared" si="188"/>
        <v>163.50833333333333</v>
      </c>
      <c r="AX92" s="301">
        <f t="shared" si="189"/>
        <v>730.79166666666663</v>
      </c>
      <c r="AY92" s="301">
        <f t="shared" si="190"/>
        <v>217.69166666666663</v>
      </c>
      <c r="AZ92" s="301">
        <f t="shared" si="191"/>
        <v>722.36666666666667</v>
      </c>
      <c r="BA92" s="301">
        <f t="shared" si="192"/>
        <v>2769.2839858413822</v>
      </c>
      <c r="BH92" s="265">
        <v>909.8</v>
      </c>
      <c r="BI92" s="265">
        <v>208.1</v>
      </c>
      <c r="BJ92" s="265">
        <v>864.1</v>
      </c>
      <c r="BK92" s="265">
        <v>9539.6</v>
      </c>
      <c r="BL92" s="265">
        <v>3955.5</v>
      </c>
      <c r="BM92" s="265">
        <v>8370.4</v>
      </c>
      <c r="BN92" s="265">
        <v>1073.5</v>
      </c>
      <c r="BO92" s="265">
        <v>357.6</v>
      </c>
      <c r="BP92" s="304"/>
      <c r="BQ92" s="266">
        <v>58338.5</v>
      </c>
      <c r="BR92" s="266">
        <v>129876.1</v>
      </c>
      <c r="BS92" s="266">
        <v>66497.5</v>
      </c>
      <c r="BT92" s="266">
        <v>37825.5</v>
      </c>
      <c r="BU92" s="266">
        <v>14227.5</v>
      </c>
      <c r="BV92" s="266">
        <v>55456.800000000003</v>
      </c>
      <c r="BW92" s="266">
        <v>15158.6</v>
      </c>
      <c r="BX92" s="266">
        <v>66602.2</v>
      </c>
      <c r="BY92" s="266">
        <v>3546.7</v>
      </c>
      <c r="BZ92" s="266">
        <v>3252.9</v>
      </c>
      <c r="CA92" s="305"/>
      <c r="CB92" s="213">
        <f t="shared" si="240"/>
        <v>1798.5249999999999</v>
      </c>
      <c r="CC92" s="213">
        <f t="shared" si="241"/>
        <v>578.13333333333333</v>
      </c>
      <c r="CD92" s="213">
        <f t="shared" si="242"/>
        <v>691.98333333333323</v>
      </c>
      <c r="CE92" s="213">
        <f t="shared" si="243"/>
        <v>6905.9666666666672</v>
      </c>
      <c r="CF92" s="213">
        <f t="shared" si="244"/>
        <v>4513.9083333333328</v>
      </c>
      <c r="CG92" s="213">
        <f t="shared" si="245"/>
        <v>6881.2</v>
      </c>
      <c r="CH92" s="213">
        <f t="shared" si="246"/>
        <v>1324.8583333333333</v>
      </c>
      <c r="CI92" s="213">
        <f t="shared" si="247"/>
        <v>387.54166666666669</v>
      </c>
      <c r="CJ92" s="304"/>
      <c r="CK92" s="213">
        <f t="shared" si="248"/>
        <v>46729.783333333333</v>
      </c>
      <c r="CL92" s="213">
        <f t="shared" si="249"/>
        <v>96408.433333333334</v>
      </c>
      <c r="CM92" s="213">
        <f t="shared" si="250"/>
        <v>41034.508333333339</v>
      </c>
      <c r="CN92" s="213">
        <f t="shared" si="251"/>
        <v>33318.933333333334</v>
      </c>
      <c r="CO92" s="213">
        <f t="shared" si="252"/>
        <v>14249.616666666667</v>
      </c>
      <c r="CP92" s="213">
        <f t="shared" si="253"/>
        <v>49341.025000000016</v>
      </c>
      <c r="CQ92" s="213">
        <f t="shared" si="254"/>
        <v>11480.375</v>
      </c>
      <c r="CR92" s="213">
        <f t="shared" si="255"/>
        <v>65281.316666666673</v>
      </c>
      <c r="CS92" s="213">
        <f t="shared" si="256"/>
        <v>2584.5750000000003</v>
      </c>
      <c r="CT92" s="213">
        <f t="shared" si="257"/>
        <v>3177.0833333333326</v>
      </c>
      <c r="CV92" s="309">
        <v>506266187.63168216</v>
      </c>
      <c r="CW92" s="270"/>
      <c r="CX92" s="268">
        <v>10.3</v>
      </c>
      <c r="CY92" s="268">
        <v>54</v>
      </c>
      <c r="DN92" s="299">
        <v>295.03935666666672</v>
      </c>
      <c r="DO92" s="298">
        <f t="shared" si="170"/>
        <v>300.8790217901946</v>
      </c>
    </row>
    <row r="93" spans="1:119" x14ac:dyDescent="0.2">
      <c r="A93" s="287">
        <v>41760</v>
      </c>
      <c r="B93" s="288">
        <v>3387</v>
      </c>
      <c r="C93" s="288">
        <v>2890</v>
      </c>
      <c r="D93" s="288">
        <v>3515</v>
      </c>
      <c r="E93" s="288">
        <v>960</v>
      </c>
      <c r="F93" s="288">
        <v>3959</v>
      </c>
      <c r="G93" s="288">
        <v>3434</v>
      </c>
      <c r="H93" s="302">
        <f t="shared" si="258"/>
        <v>3660.8333333333335</v>
      </c>
      <c r="I93" s="302">
        <f t="shared" si="259"/>
        <v>3167.6666666666665</v>
      </c>
      <c r="J93" s="302">
        <f t="shared" si="260"/>
        <v>3776.3333333333335</v>
      </c>
      <c r="K93" s="302">
        <f t="shared" si="261"/>
        <v>1004.1666666666666</v>
      </c>
      <c r="L93" s="302">
        <f t="shared" si="262"/>
        <v>4009.8333333333335</v>
      </c>
      <c r="M93" s="302">
        <f t="shared" si="263"/>
        <v>3706.1666666666665</v>
      </c>
      <c r="N93" s="303">
        <f t="shared" si="264"/>
        <v>3674.3333333333335</v>
      </c>
      <c r="O93" s="303">
        <f t="shared" si="265"/>
        <v>3158.75</v>
      </c>
      <c r="P93" s="303">
        <f t="shared" si="266"/>
        <v>3931.5</v>
      </c>
      <c r="Q93" s="303">
        <f t="shared" si="267"/>
        <v>1010.9166666666666</v>
      </c>
      <c r="R93" s="303">
        <f t="shared" si="268"/>
        <v>3905.8333333333335</v>
      </c>
      <c r="S93" s="303">
        <f t="shared" si="269"/>
        <v>3584.3333333333335</v>
      </c>
      <c r="U93" s="299">
        <v>13607.042019560002</v>
      </c>
      <c r="V93" s="299">
        <v>10322.983251000001</v>
      </c>
      <c r="Y93" s="300">
        <f t="shared" si="231"/>
        <v>12072.143517514167</v>
      </c>
      <c r="Z93" s="300">
        <f t="shared" si="232"/>
        <v>9098.1280974999991</v>
      </c>
      <c r="AA93" s="300">
        <f t="shared" si="233"/>
        <v>1926.8</v>
      </c>
      <c r="AB93" s="300">
        <f t="shared" si="234"/>
        <v>7560.1</v>
      </c>
      <c r="AC93" s="273"/>
      <c r="AD93" s="289">
        <v>3.9129082157652695</v>
      </c>
      <c r="AE93" s="289">
        <v>3.3348275338882818</v>
      </c>
      <c r="AF93" s="301">
        <f t="shared" si="229"/>
        <v>4.0144113530140535</v>
      </c>
      <c r="AG93" s="301">
        <f t="shared" si="230"/>
        <v>3.3325787125011814</v>
      </c>
      <c r="AH93" s="274"/>
      <c r="AI93" s="274">
        <v>184.3</v>
      </c>
      <c r="AJ93" s="274">
        <v>789.4</v>
      </c>
      <c r="AK93" s="274">
        <v>237.8</v>
      </c>
      <c r="AL93" s="274">
        <v>754.2</v>
      </c>
      <c r="AM93" s="274">
        <v>2879.2</v>
      </c>
      <c r="AP93" s="292">
        <f t="shared" si="235"/>
        <v>173.75</v>
      </c>
      <c r="AQ93" s="292">
        <f t="shared" si="236"/>
        <v>737.31666666666661</v>
      </c>
      <c r="AR93" s="292">
        <f t="shared" si="237"/>
        <v>225.58333333333334</v>
      </c>
      <c r="AS93" s="292">
        <f t="shared" si="238"/>
        <v>705.5</v>
      </c>
      <c r="AT93" s="292">
        <f t="shared" si="239"/>
        <v>2813.4638987787544</v>
      </c>
      <c r="AW93" s="301">
        <f t="shared" si="188"/>
        <v>163.65833333333333</v>
      </c>
      <c r="AX93" s="301">
        <f t="shared" si="189"/>
        <v>731.68333333333339</v>
      </c>
      <c r="AY93" s="301">
        <f t="shared" si="190"/>
        <v>218.50833333333335</v>
      </c>
      <c r="AZ93" s="301">
        <f t="shared" si="191"/>
        <v>718.73333333333323</v>
      </c>
      <c r="BA93" s="301">
        <f t="shared" si="192"/>
        <v>2766.2493373594803</v>
      </c>
      <c r="BH93" s="265">
        <v>896.1</v>
      </c>
      <c r="BI93" s="265">
        <v>196.8</v>
      </c>
      <c r="BJ93" s="265">
        <v>583.20000000000005</v>
      </c>
      <c r="BK93" s="265">
        <v>8504.9</v>
      </c>
      <c r="BL93" s="265">
        <v>2376.4</v>
      </c>
      <c r="BM93" s="265">
        <v>6448.4</v>
      </c>
      <c r="BN93" s="265">
        <v>1200.5999999999999</v>
      </c>
      <c r="BO93" s="265">
        <v>490.3</v>
      </c>
      <c r="BP93" s="304"/>
      <c r="BQ93" s="266">
        <v>58009</v>
      </c>
      <c r="BR93" s="266">
        <v>127359.1</v>
      </c>
      <c r="BS93" s="266">
        <v>59267.8</v>
      </c>
      <c r="BT93" s="266">
        <v>38362.1</v>
      </c>
      <c r="BU93" s="266">
        <v>15678.8</v>
      </c>
      <c r="BV93" s="266">
        <v>53025.3</v>
      </c>
      <c r="BW93" s="266">
        <v>12295.5</v>
      </c>
      <c r="BX93" s="266">
        <v>64545.1</v>
      </c>
      <c r="BY93" s="266">
        <v>3379.8</v>
      </c>
      <c r="BZ93" s="266">
        <v>2484.3000000000002</v>
      </c>
      <c r="CA93" s="305"/>
      <c r="CB93" s="213">
        <f t="shared" si="240"/>
        <v>1554.9583333333333</v>
      </c>
      <c r="CC93" s="213">
        <f t="shared" si="241"/>
        <v>560.81666666666672</v>
      </c>
      <c r="CD93" s="213">
        <f t="shared" si="242"/>
        <v>679.68333333333328</v>
      </c>
      <c r="CE93" s="213">
        <f t="shared" si="243"/>
        <v>6964.1916666666657</v>
      </c>
      <c r="CF93" s="213">
        <f t="shared" si="244"/>
        <v>4352.0583333333334</v>
      </c>
      <c r="CG93" s="213">
        <f t="shared" si="245"/>
        <v>6902.1499999999987</v>
      </c>
      <c r="CH93" s="213">
        <f t="shared" si="246"/>
        <v>1335.1583333333335</v>
      </c>
      <c r="CI93" s="213">
        <f t="shared" si="247"/>
        <v>399.40000000000003</v>
      </c>
      <c r="CJ93" s="304"/>
      <c r="CK93" s="213">
        <f t="shared" si="248"/>
        <v>47793.008333333331</v>
      </c>
      <c r="CL93" s="213">
        <f t="shared" si="249"/>
        <v>98946.216666666674</v>
      </c>
      <c r="CM93" s="213">
        <f t="shared" si="250"/>
        <v>42543.05</v>
      </c>
      <c r="CN93" s="213">
        <f t="shared" si="251"/>
        <v>33537.224999999999</v>
      </c>
      <c r="CO93" s="213">
        <f t="shared" si="252"/>
        <v>14100.958333333334</v>
      </c>
      <c r="CP93" s="213">
        <f t="shared" si="253"/>
        <v>49510.291666666679</v>
      </c>
      <c r="CQ93" s="213">
        <f t="shared" si="254"/>
        <v>11624.658333333333</v>
      </c>
      <c r="CR93" s="213">
        <f t="shared" si="255"/>
        <v>65036.625</v>
      </c>
      <c r="CS93" s="213">
        <f t="shared" si="256"/>
        <v>2610.9</v>
      </c>
      <c r="CT93" s="213">
        <f t="shared" si="257"/>
        <v>3122.2666666666664</v>
      </c>
      <c r="CV93" s="309">
        <v>506362866.14173919</v>
      </c>
      <c r="CW93" s="270"/>
      <c r="CX93" s="268">
        <v>10.3</v>
      </c>
      <c r="DN93" s="299">
        <v>297.94123548387097</v>
      </c>
      <c r="DO93" s="298">
        <f t="shared" si="170"/>
        <v>298.60677474718381</v>
      </c>
    </row>
    <row r="94" spans="1:119" x14ac:dyDescent="0.2">
      <c r="A94" s="287">
        <v>41791</v>
      </c>
      <c r="B94" s="288">
        <v>3316</v>
      </c>
      <c r="C94" s="288">
        <v>2868</v>
      </c>
      <c r="D94" s="288">
        <v>3490</v>
      </c>
      <c r="E94" s="288">
        <v>990</v>
      </c>
      <c r="F94" s="288">
        <v>3824</v>
      </c>
      <c r="G94" s="288">
        <v>3294</v>
      </c>
      <c r="H94" s="302">
        <f t="shared" si="258"/>
        <v>3589.3333333333335</v>
      </c>
      <c r="I94" s="302">
        <f t="shared" si="259"/>
        <v>3107</v>
      </c>
      <c r="J94" s="302">
        <f t="shared" si="260"/>
        <v>3676.8333333333335</v>
      </c>
      <c r="K94" s="302">
        <f t="shared" si="261"/>
        <v>996.66666666666663</v>
      </c>
      <c r="L94" s="302">
        <f t="shared" si="262"/>
        <v>3978.3333333333335</v>
      </c>
      <c r="M94" s="302">
        <f t="shared" si="263"/>
        <v>3618.1666666666665</v>
      </c>
      <c r="N94" s="303">
        <f t="shared" si="264"/>
        <v>3648</v>
      </c>
      <c r="O94" s="303">
        <f t="shared" si="265"/>
        <v>3139.1666666666665</v>
      </c>
      <c r="P94" s="303">
        <f t="shared" si="266"/>
        <v>3889.3333333333335</v>
      </c>
      <c r="Q94" s="303">
        <f t="shared" si="267"/>
        <v>1008.4166666666666</v>
      </c>
      <c r="R94" s="303">
        <f t="shared" si="268"/>
        <v>3924.4166666666665</v>
      </c>
      <c r="S94" s="303">
        <f t="shared" si="269"/>
        <v>3589.25</v>
      </c>
      <c r="U94" s="299">
        <v>12865.640777569999</v>
      </c>
      <c r="V94" s="299">
        <v>9707.025952</v>
      </c>
      <c r="Y94" s="300">
        <f t="shared" si="231"/>
        <v>12125.60949207</v>
      </c>
      <c r="Z94" s="300">
        <f>AVERAGE(V83:V94)</f>
        <v>9137.0270192499975</v>
      </c>
      <c r="AA94" s="300">
        <f t="shared" si="233"/>
        <v>2127.3333333333335</v>
      </c>
      <c r="AB94" s="300">
        <f>AVERAGE(X83:X94)</f>
        <v>7546.5555555555557</v>
      </c>
      <c r="AC94" s="273"/>
      <c r="AD94" s="289">
        <v>3.8547775794633696</v>
      </c>
      <c r="AE94" s="289">
        <v>3.3357175920558002</v>
      </c>
      <c r="AF94" s="301">
        <f t="shared" si="229"/>
        <v>4.0116026462874883</v>
      </c>
      <c r="AG94" s="301">
        <f t="shared" si="230"/>
        <v>3.3327407699592406</v>
      </c>
      <c r="AH94" s="274"/>
      <c r="AI94" s="274">
        <v>164.7</v>
      </c>
      <c r="AJ94" s="274">
        <v>758.8</v>
      </c>
      <c r="AK94" s="274">
        <v>241.3</v>
      </c>
      <c r="AL94" s="274">
        <v>731.7</v>
      </c>
      <c r="AM94" s="274">
        <v>2667.6</v>
      </c>
      <c r="AP94" s="292">
        <f t="shared" si="235"/>
        <v>173.23333333333335</v>
      </c>
      <c r="AQ94" s="292">
        <f t="shared" si="236"/>
        <v>750.0333333333333</v>
      </c>
      <c r="AR94" s="292">
        <f t="shared" si="237"/>
        <v>228.14999999999998</v>
      </c>
      <c r="AS94" s="292">
        <f t="shared" si="238"/>
        <v>726.79999999999984</v>
      </c>
      <c r="AT94" s="292">
        <f t="shared" si="239"/>
        <v>2789.8166666666662</v>
      </c>
      <c r="AW94" s="301">
        <f t="shared" si="188"/>
        <v>163.90833333333333</v>
      </c>
      <c r="AX94" s="301">
        <f t="shared" si="189"/>
        <v>734.24166666666667</v>
      </c>
      <c r="AY94" s="301">
        <f t="shared" si="190"/>
        <v>220.87500000000003</v>
      </c>
      <c r="AZ94" s="301">
        <f t="shared" si="191"/>
        <v>719.93333333333328</v>
      </c>
      <c r="BA94" s="301">
        <f t="shared" si="192"/>
        <v>2767.3661500359326</v>
      </c>
      <c r="BH94" s="265">
        <v>917</v>
      </c>
      <c r="BI94" s="265">
        <v>241.9</v>
      </c>
      <c r="BJ94" s="265">
        <v>405.1</v>
      </c>
      <c r="BK94" s="265">
        <v>8056.6</v>
      </c>
      <c r="BL94" s="265">
        <v>1715.2</v>
      </c>
      <c r="BM94" s="265">
        <v>5047.2</v>
      </c>
      <c r="BN94" s="265">
        <v>1604.3</v>
      </c>
      <c r="BO94" s="265">
        <v>308.60000000000002</v>
      </c>
      <c r="BP94" s="304"/>
      <c r="BQ94" s="266">
        <v>52183.9</v>
      </c>
      <c r="BR94" s="266">
        <v>118717.8</v>
      </c>
      <c r="BS94" s="266">
        <v>56566.5</v>
      </c>
      <c r="BT94" s="266">
        <v>34734.800000000003</v>
      </c>
      <c r="BU94" s="266">
        <v>13923.1</v>
      </c>
      <c r="BV94" s="266">
        <v>44283.3</v>
      </c>
      <c r="BW94" s="266">
        <v>12189.7</v>
      </c>
      <c r="BX94" s="266">
        <v>63952.9</v>
      </c>
      <c r="BY94" s="266">
        <v>4742.6000000000004</v>
      </c>
      <c r="BZ94" s="266">
        <v>3653.1</v>
      </c>
      <c r="CA94" s="305"/>
      <c r="CB94" s="213">
        <f t="shared" si="240"/>
        <v>1038.3666666666666</v>
      </c>
      <c r="CC94" s="213">
        <f t="shared" si="241"/>
        <v>490.71666666666664</v>
      </c>
      <c r="CD94" s="213">
        <f t="shared" si="242"/>
        <v>643.35833333333335</v>
      </c>
      <c r="CE94" s="213">
        <f t="shared" si="243"/>
        <v>7113.3499999999995</v>
      </c>
      <c r="CF94" s="213">
        <f t="shared" si="244"/>
        <v>4314.8083333333334</v>
      </c>
      <c r="CG94" s="213">
        <f t="shared" si="245"/>
        <v>6874.8083333333334</v>
      </c>
      <c r="CH94" s="213">
        <f t="shared" si="246"/>
        <v>1388.825</v>
      </c>
      <c r="CI94" s="213">
        <f t="shared" si="247"/>
        <v>398.20833333333331</v>
      </c>
      <c r="CJ94" s="304"/>
      <c r="CK94" s="213">
        <f t="shared" si="248"/>
        <v>48476.558333333342</v>
      </c>
      <c r="CL94" s="213">
        <f t="shared" si="249"/>
        <v>101348.18333333333</v>
      </c>
      <c r="CM94" s="213">
        <f t="shared" si="250"/>
        <v>44448.033333333333</v>
      </c>
      <c r="CN94" s="213">
        <f t="shared" si="251"/>
        <v>33467.65</v>
      </c>
      <c r="CO94" s="213">
        <f t="shared" si="252"/>
        <v>14024.116666666667</v>
      </c>
      <c r="CP94" s="213">
        <f t="shared" si="253"/>
        <v>49150.15</v>
      </c>
      <c r="CQ94" s="213">
        <f t="shared" si="254"/>
        <v>11906.358333333335</v>
      </c>
      <c r="CR94" s="213">
        <f t="shared" si="255"/>
        <v>65189.224999999999</v>
      </c>
      <c r="CS94" s="213">
        <f t="shared" si="256"/>
        <v>2768.9583333333335</v>
      </c>
      <c r="CT94" s="213">
        <f t="shared" si="257"/>
        <v>3174.8416666666667</v>
      </c>
      <c r="CV94" s="309">
        <v>506459563.11389089</v>
      </c>
      <c r="CW94" s="270"/>
      <c r="CX94" s="268">
        <v>10.199999999999999</v>
      </c>
      <c r="DN94" s="299">
        <v>298.13546937980237</v>
      </c>
      <c r="DO94" s="298">
        <f t="shared" si="170"/>
        <v>296.25572219550071</v>
      </c>
    </row>
    <row r="95" spans="1:119" x14ac:dyDescent="0.2">
      <c r="A95" s="287">
        <v>41821</v>
      </c>
      <c r="B95" s="288">
        <v>3205</v>
      </c>
      <c r="C95" s="288">
        <v>2862</v>
      </c>
      <c r="D95" s="288">
        <v>3549</v>
      </c>
      <c r="E95" s="288">
        <v>990</v>
      </c>
      <c r="F95" s="288">
        <v>3832</v>
      </c>
      <c r="G95" s="288">
        <v>3319</v>
      </c>
      <c r="H95" s="302">
        <f>AVERAGE(B90:B95)</f>
        <v>3496</v>
      </c>
      <c r="I95" s="302">
        <f t="shared" si="259"/>
        <v>3040.3333333333335</v>
      </c>
      <c r="J95" s="302">
        <f t="shared" si="260"/>
        <v>3596.3333333333335</v>
      </c>
      <c r="K95" s="302">
        <f t="shared" si="261"/>
        <v>988.33333333333337</v>
      </c>
      <c r="L95" s="302">
        <f t="shared" si="262"/>
        <v>3942.6666666666665</v>
      </c>
      <c r="M95" s="302">
        <f t="shared" si="263"/>
        <v>3534.6666666666665</v>
      </c>
      <c r="N95" s="303">
        <f t="shared" si="264"/>
        <v>3613.3333333333335</v>
      </c>
      <c r="O95" s="303">
        <f t="shared" si="265"/>
        <v>3117.3333333333335</v>
      </c>
      <c r="P95" s="303">
        <f t="shared" si="266"/>
        <v>3847.1666666666665</v>
      </c>
      <c r="Q95" s="303">
        <f t="shared" si="267"/>
        <v>1006.75</v>
      </c>
      <c r="R95" s="303">
        <f t="shared" si="268"/>
        <v>3937.4166666666665</v>
      </c>
      <c r="S95" s="303">
        <f t="shared" si="269"/>
        <v>3590.9166666666665</v>
      </c>
      <c r="U95" s="299">
        <v>12845.124447390001</v>
      </c>
      <c r="V95" s="299">
        <v>9661.6392539999997</v>
      </c>
      <c r="Y95" s="300">
        <f t="shared" si="231"/>
        <v>12176.358954100002</v>
      </c>
      <c r="Z95" s="300">
        <f t="shared" si="232"/>
        <v>9175.4463381666665</v>
      </c>
      <c r="AA95" s="300">
        <f t="shared" si="233"/>
        <v>2370.125</v>
      </c>
      <c r="AB95" s="300">
        <f t="shared" si="234"/>
        <v>7538</v>
      </c>
      <c r="AC95" s="273"/>
      <c r="AD95" s="289">
        <v>3.8544305311244353</v>
      </c>
      <c r="AE95" s="289">
        <v>3.3373603108392036</v>
      </c>
      <c r="AF95" s="301">
        <f t="shared" si="229"/>
        <v>4.0111156043620388</v>
      </c>
      <c r="AG95" s="301">
        <f t="shared" si="230"/>
        <v>3.333103950428514</v>
      </c>
      <c r="AH95" s="274"/>
      <c r="AI95" s="274">
        <v>171.1</v>
      </c>
      <c r="AJ95" s="274">
        <v>763.4</v>
      </c>
      <c r="AK95" s="274">
        <v>230.2</v>
      </c>
      <c r="AL95" s="274">
        <v>762.2</v>
      </c>
      <c r="AM95" s="274">
        <v>2730.2</v>
      </c>
      <c r="AP95" s="292">
        <f t="shared" si="235"/>
        <v>173.13333333333333</v>
      </c>
      <c r="AQ95" s="292">
        <f t="shared" si="236"/>
        <v>753.96666666666658</v>
      </c>
      <c r="AR95" s="292">
        <f t="shared" si="237"/>
        <v>230.54999999999998</v>
      </c>
      <c r="AS95" s="292">
        <f t="shared" si="238"/>
        <v>731.79999999999984</v>
      </c>
      <c r="AT95" s="292">
        <f t="shared" si="239"/>
        <v>2772.7000000000003</v>
      </c>
      <c r="AW95" s="301">
        <f t="shared" si="188"/>
        <v>164.78333333333333</v>
      </c>
      <c r="AX95" s="301">
        <f t="shared" si="189"/>
        <v>735.45833333333337</v>
      </c>
      <c r="AY95" s="301">
        <f t="shared" si="190"/>
        <v>222.25</v>
      </c>
      <c r="AZ95" s="301">
        <f t="shared" si="191"/>
        <v>718.2833333333333</v>
      </c>
      <c r="BA95" s="301">
        <f t="shared" si="192"/>
        <v>2769.4835768954654</v>
      </c>
      <c r="BH95" s="265">
        <v>1446.5</v>
      </c>
      <c r="BI95" s="265">
        <v>154.9</v>
      </c>
      <c r="BJ95" s="265">
        <v>504.1</v>
      </c>
      <c r="BK95" s="265">
        <v>7678.4</v>
      </c>
      <c r="BL95" s="265">
        <v>1913.6</v>
      </c>
      <c r="BM95" s="265">
        <v>4839.5</v>
      </c>
      <c r="BN95" s="265">
        <v>2181.1999999999998</v>
      </c>
      <c r="BO95" s="265">
        <v>187.8</v>
      </c>
      <c r="BP95" s="304"/>
      <c r="BQ95" s="266">
        <v>66324.800000000003</v>
      </c>
      <c r="BR95" s="266">
        <v>106279.4</v>
      </c>
      <c r="BS95" s="266">
        <v>53841.9</v>
      </c>
      <c r="BT95" s="266">
        <v>29173.1</v>
      </c>
      <c r="BU95" s="266">
        <v>15464.5</v>
      </c>
      <c r="BV95" s="266">
        <v>49860</v>
      </c>
      <c r="BW95" s="266">
        <v>13525.2</v>
      </c>
      <c r="BX95" s="266">
        <v>70748.5</v>
      </c>
      <c r="BY95" s="266">
        <v>3390.4</v>
      </c>
      <c r="BZ95" s="266">
        <v>4144.7</v>
      </c>
      <c r="CA95" s="305"/>
      <c r="CB95" s="213">
        <f t="shared" si="240"/>
        <v>1123.6416666666667</v>
      </c>
      <c r="CC95" s="213">
        <f t="shared" si="241"/>
        <v>408.93333333333322</v>
      </c>
      <c r="CD95" s="213">
        <f t="shared" si="242"/>
        <v>637.07500000000016</v>
      </c>
      <c r="CE95" s="213">
        <f t="shared" si="243"/>
        <v>7189.416666666667</v>
      </c>
      <c r="CF95" s="213">
        <f t="shared" si="244"/>
        <v>4231.2666666666664</v>
      </c>
      <c r="CG95" s="213">
        <f t="shared" si="245"/>
        <v>6766.208333333333</v>
      </c>
      <c r="CH95" s="213">
        <f t="shared" si="246"/>
        <v>1436.1083333333333</v>
      </c>
      <c r="CI95" s="213">
        <f t="shared" si="247"/>
        <v>403.76666666666665</v>
      </c>
      <c r="CJ95" s="304"/>
      <c r="CK95" s="213">
        <f t="shared" si="248"/>
        <v>50423.025000000001</v>
      </c>
      <c r="CL95" s="213">
        <f t="shared" si="249"/>
        <v>102569.11666666665</v>
      </c>
      <c r="CM95" s="213">
        <f t="shared" si="250"/>
        <v>45935.708333333336</v>
      </c>
      <c r="CN95" s="213">
        <f t="shared" si="251"/>
        <v>32971.808333333327</v>
      </c>
      <c r="CO95" s="213">
        <f t="shared" si="252"/>
        <v>14056.050000000001</v>
      </c>
      <c r="CP95" s="213">
        <f t="shared" si="253"/>
        <v>48783.875</v>
      </c>
      <c r="CQ95" s="213">
        <f t="shared" si="254"/>
        <v>12241.966666666667</v>
      </c>
      <c r="CR95" s="213">
        <f t="shared" si="255"/>
        <v>65606.266666666663</v>
      </c>
      <c r="CS95" s="213">
        <f t="shared" si="256"/>
        <v>2782.2916666666665</v>
      </c>
      <c r="CT95" s="213">
        <f t="shared" si="257"/>
        <v>3258.3333333333326</v>
      </c>
      <c r="CV95" s="309">
        <v>506556278.55166292</v>
      </c>
      <c r="CW95" s="270"/>
      <c r="CX95" s="268">
        <v>10.1</v>
      </c>
      <c r="DN95" s="299">
        <v>295.06322220530404</v>
      </c>
      <c r="DO95" s="298">
        <f t="shared" si="170"/>
        <v>293.67832404594276</v>
      </c>
    </row>
    <row r="96" spans="1:119" x14ac:dyDescent="0.2">
      <c r="A96" s="287">
        <v>41852</v>
      </c>
      <c r="B96" s="288">
        <v>2871</v>
      </c>
      <c r="C96" s="288">
        <v>2562</v>
      </c>
      <c r="D96" s="288">
        <v>3364</v>
      </c>
      <c r="E96" s="288">
        <v>930</v>
      </c>
      <c r="F96" s="288">
        <v>3811</v>
      </c>
      <c r="G96" s="288">
        <v>3348</v>
      </c>
      <c r="H96" s="302">
        <f t="shared" si="258"/>
        <v>3344</v>
      </c>
      <c r="I96" s="302">
        <f t="shared" si="259"/>
        <v>2915.8333333333335</v>
      </c>
      <c r="J96" s="302">
        <f t="shared" si="260"/>
        <v>3529.6666666666665</v>
      </c>
      <c r="K96" s="302">
        <f t="shared" si="261"/>
        <v>971.66666666666663</v>
      </c>
      <c r="L96" s="302">
        <f t="shared" si="262"/>
        <v>3904</v>
      </c>
      <c r="M96" s="302">
        <f t="shared" si="263"/>
        <v>3456.3333333333335</v>
      </c>
      <c r="N96" s="303">
        <f t="shared" si="264"/>
        <v>3544.0833333333335</v>
      </c>
      <c r="O96" s="303">
        <f t="shared" si="265"/>
        <v>3064.75</v>
      </c>
      <c r="P96" s="303">
        <f t="shared" si="266"/>
        <v>3786</v>
      </c>
      <c r="Q96" s="303">
        <f t="shared" si="267"/>
        <v>996.83333333333337</v>
      </c>
      <c r="R96" s="303">
        <f t="shared" si="268"/>
        <v>3944.4166666666665</v>
      </c>
      <c r="S96" s="303">
        <f t="shared" si="269"/>
        <v>3583.9166666666665</v>
      </c>
      <c r="U96" s="299">
        <v>12435.687717919998</v>
      </c>
      <c r="V96" s="299">
        <v>9340.3700719999979</v>
      </c>
      <c r="Y96" s="300">
        <f t="shared" ref="Y96:Y100" si="270">AVERAGE(U85:U96)</f>
        <v>12222.676195213333</v>
      </c>
      <c r="Z96" s="300">
        <f t="shared" ref="Z96:Z100" si="271">AVERAGE(V85:V96)</f>
        <v>9210.297875416667</v>
      </c>
      <c r="AA96" s="300">
        <f t="shared" ref="AA96:AA100" si="272">AVERAGE(W85:W96)</f>
        <v>2518.7142857142858</v>
      </c>
      <c r="AB96" s="300">
        <f t="shared" ref="AB96:AB100" si="273">AVERAGE(X85:X96)</f>
        <v>7526.8571428571431</v>
      </c>
      <c r="AC96" s="273"/>
      <c r="AD96" s="289">
        <v>3.8859728150968063</v>
      </c>
      <c r="AE96" s="289">
        <v>3.3404518861307335</v>
      </c>
      <c r="AF96" s="301">
        <f t="shared" si="229"/>
        <v>4.0110199147185268</v>
      </c>
      <c r="AG96" s="301">
        <f t="shared" si="230"/>
        <v>3.3338372820891817</v>
      </c>
      <c r="AH96" s="274"/>
      <c r="AI96" s="274">
        <v>154.30000000000001</v>
      </c>
      <c r="AJ96" s="274">
        <v>726</v>
      </c>
      <c r="AK96" s="274">
        <v>214.7</v>
      </c>
      <c r="AL96" s="274">
        <v>709.2</v>
      </c>
      <c r="AM96" s="274">
        <v>2681.6</v>
      </c>
      <c r="AP96" s="292">
        <f t="shared" si="235"/>
        <v>172.53333333333333</v>
      </c>
      <c r="AQ96" s="292">
        <f t="shared" si="236"/>
        <v>763.28333333333342</v>
      </c>
      <c r="AR96" s="292">
        <f t="shared" si="237"/>
        <v>232.21666666666667</v>
      </c>
      <c r="AS96" s="292">
        <f t="shared" si="238"/>
        <v>737.84999999999991</v>
      </c>
      <c r="AT96" s="292">
        <f t="shared" si="239"/>
        <v>2779.6666666666661</v>
      </c>
      <c r="AW96" s="301">
        <f t="shared" ref="AW96:AW98" si="274">AVERAGE(AI85:AI96)</f>
        <v>165.27499999999998</v>
      </c>
      <c r="AX96" s="301">
        <f t="shared" ref="AX96:AX98" si="275">AVERAGE(AJ85:AJ96)</f>
        <v>734.56666666666661</v>
      </c>
      <c r="AY96" s="301">
        <f t="shared" ref="AY96:AY98" si="276">AVERAGE(AK85:AK96)</f>
        <v>223.0333333333333</v>
      </c>
      <c r="AZ96" s="301">
        <f t="shared" ref="AZ96:AZ98" si="277">AVERAGE(AL85:AL96)</f>
        <v>713.76666666666654</v>
      </c>
      <c r="BA96" s="301">
        <f t="shared" ref="BA96:BA98" si="278">AVERAGE(AM85:AM96)</f>
        <v>2765.5189895218336</v>
      </c>
      <c r="BH96" s="265">
        <v>1142.5</v>
      </c>
      <c r="BI96" s="265">
        <v>738.5</v>
      </c>
      <c r="BJ96" s="265">
        <v>449.1</v>
      </c>
      <c r="BK96" s="265">
        <v>7068.7</v>
      </c>
      <c r="BL96" s="265">
        <v>2143.1999999999998</v>
      </c>
      <c r="BM96" s="265">
        <v>4331.1000000000004</v>
      </c>
      <c r="BN96" s="265">
        <v>1018.1</v>
      </c>
      <c r="BO96" s="265">
        <v>226.9</v>
      </c>
      <c r="BP96" s="304"/>
      <c r="BQ96" s="266">
        <v>48479</v>
      </c>
      <c r="BR96" s="266">
        <v>91447.6</v>
      </c>
      <c r="BS96" s="266">
        <v>46924.2</v>
      </c>
      <c r="BT96" s="266">
        <v>24979.5</v>
      </c>
      <c r="BU96" s="266">
        <v>11537.8</v>
      </c>
      <c r="BV96" s="266">
        <v>43056.1</v>
      </c>
      <c r="BW96" s="266">
        <v>9829.6</v>
      </c>
      <c r="BX96" s="266">
        <v>46598.1</v>
      </c>
      <c r="BY96" s="266">
        <v>3984.5</v>
      </c>
      <c r="BZ96" s="266">
        <v>3337.2</v>
      </c>
      <c r="CA96" s="305"/>
      <c r="CB96" s="213">
        <f t="shared" si="240"/>
        <v>1180.2</v>
      </c>
      <c r="CC96" s="213">
        <f t="shared" si="241"/>
        <v>363.4666666666667</v>
      </c>
      <c r="CD96" s="213">
        <f t="shared" si="242"/>
        <v>616.79166666666674</v>
      </c>
      <c r="CE96" s="213">
        <f t="shared" si="243"/>
        <v>7290.5333333333328</v>
      </c>
      <c r="CF96" s="213">
        <f t="shared" si="244"/>
        <v>4052.1083333333331</v>
      </c>
      <c r="CG96" s="213">
        <f t="shared" si="245"/>
        <v>6640.9416666666684</v>
      </c>
      <c r="CH96" s="213">
        <f t="shared" si="246"/>
        <v>1423.0416666666667</v>
      </c>
      <c r="CI96" s="213">
        <f t="shared" si="247"/>
        <v>403.07499999999999</v>
      </c>
      <c r="CJ96" s="304"/>
      <c r="CK96" s="213">
        <f t="shared" si="248"/>
        <v>51016.841666666674</v>
      </c>
      <c r="CL96" s="213">
        <f t="shared" si="249"/>
        <v>103053.12500000001</v>
      </c>
      <c r="CM96" s="213">
        <f t="shared" si="250"/>
        <v>47127.200000000004</v>
      </c>
      <c r="CN96" s="213">
        <f t="shared" si="251"/>
        <v>32305.691666666662</v>
      </c>
      <c r="CO96" s="213">
        <f t="shared" si="252"/>
        <v>13829.499999999998</v>
      </c>
      <c r="CP96" s="213">
        <f t="shared" si="253"/>
        <v>48369.283333333333</v>
      </c>
      <c r="CQ96" s="213">
        <f t="shared" si="254"/>
        <v>12301.225</v>
      </c>
      <c r="CR96" s="213">
        <f t="shared" si="255"/>
        <v>64018.524999999994</v>
      </c>
      <c r="CS96" s="213">
        <f t="shared" si="256"/>
        <v>2918.375</v>
      </c>
      <c r="CT96" s="213">
        <f t="shared" si="257"/>
        <v>3204.7166666666667</v>
      </c>
      <c r="CV96" s="309">
        <v>506653012.45858151</v>
      </c>
      <c r="CW96" s="270"/>
      <c r="CX96" s="268">
        <v>10.1</v>
      </c>
      <c r="DN96" s="299">
        <v>291.49229677419356</v>
      </c>
      <c r="DO96" s="298">
        <f t="shared" si="170"/>
        <v>291.6837595298137</v>
      </c>
    </row>
    <row r="97" spans="1:119" x14ac:dyDescent="0.2">
      <c r="A97" s="287">
        <v>41883</v>
      </c>
      <c r="B97" s="288">
        <v>2531</v>
      </c>
      <c r="C97" s="288">
        <v>2203</v>
      </c>
      <c r="D97" s="288">
        <v>3094</v>
      </c>
      <c r="E97" s="288">
        <v>920</v>
      </c>
      <c r="F97" s="288">
        <v>3571</v>
      </c>
      <c r="G97" s="288">
        <v>3285</v>
      </c>
      <c r="H97" s="302">
        <f t="shared" si="258"/>
        <v>3145.8333333333335</v>
      </c>
      <c r="I97" s="302">
        <f t="shared" si="259"/>
        <v>2743.5</v>
      </c>
      <c r="J97" s="302">
        <f t="shared" si="260"/>
        <v>3432.1666666666665</v>
      </c>
      <c r="K97" s="302">
        <f t="shared" si="261"/>
        <v>958.33333333333337</v>
      </c>
      <c r="L97" s="302">
        <f t="shared" si="262"/>
        <v>3832.1666666666665</v>
      </c>
      <c r="M97" s="302">
        <f t="shared" si="263"/>
        <v>3381.1666666666665</v>
      </c>
      <c r="N97" s="303">
        <f t="shared" si="264"/>
        <v>3441.4166666666665</v>
      </c>
      <c r="O97" s="303">
        <f t="shared" si="265"/>
        <v>2977.3333333333335</v>
      </c>
      <c r="P97" s="303">
        <f t="shared" si="266"/>
        <v>3694.5833333333335</v>
      </c>
      <c r="Q97" s="303">
        <f t="shared" si="267"/>
        <v>987.41666666666663</v>
      </c>
      <c r="R97" s="303">
        <f t="shared" si="268"/>
        <v>3918.75</v>
      </c>
      <c r="S97" s="303">
        <f t="shared" si="269"/>
        <v>3566.0833333333335</v>
      </c>
      <c r="U97" s="299">
        <v>11794.080572549999</v>
      </c>
      <c r="V97" s="299">
        <v>8866.2886589999998</v>
      </c>
      <c r="Y97" s="300">
        <f t="shared" si="270"/>
        <v>12267.332702314168</v>
      </c>
      <c r="Z97" s="300">
        <f t="shared" si="271"/>
        <v>9245.5898500833318</v>
      </c>
      <c r="AA97" s="300">
        <f t="shared" si="272"/>
        <v>2502.6666666666665</v>
      </c>
      <c r="AB97" s="300">
        <f t="shared" si="273"/>
        <v>7584.5</v>
      </c>
      <c r="AC97" s="273"/>
      <c r="AD97" s="289">
        <v>3.9665026336282736</v>
      </c>
      <c r="AE97" s="289">
        <v>3.341178210107548</v>
      </c>
      <c r="AF97" s="301">
        <f t="shared" si="229"/>
        <v>4.0074290183812176</v>
      </c>
      <c r="AG97" s="301">
        <f t="shared" si="230"/>
        <v>3.334653553875111</v>
      </c>
      <c r="AH97" s="274"/>
      <c r="AI97" s="274">
        <v>160.6</v>
      </c>
      <c r="AJ97" s="274">
        <v>717</v>
      </c>
      <c r="AK97" s="274">
        <v>219.5</v>
      </c>
      <c r="AL97" s="274">
        <v>717.9</v>
      </c>
      <c r="AM97" s="274">
        <v>2666.7</v>
      </c>
      <c r="AP97" s="292">
        <f t="shared" si="235"/>
        <v>169.43333333333334</v>
      </c>
      <c r="AQ97" s="292">
        <f t="shared" si="236"/>
        <v>755.98333333333323</v>
      </c>
      <c r="AR97" s="292">
        <f t="shared" si="237"/>
        <v>231.45000000000002</v>
      </c>
      <c r="AS97" s="292">
        <f t="shared" si="238"/>
        <v>736.48333333333323</v>
      </c>
      <c r="AT97" s="292">
        <f t="shared" si="239"/>
        <v>2744.7833333333333</v>
      </c>
      <c r="AW97" s="301">
        <f t="shared" si="274"/>
        <v>166.51666666666662</v>
      </c>
      <c r="AX97" s="301">
        <f t="shared" si="275"/>
        <v>735.0333333333333</v>
      </c>
      <c r="AY97" s="301">
        <f t="shared" si="276"/>
        <v>224.45833333333329</v>
      </c>
      <c r="AZ97" s="301">
        <f t="shared" si="277"/>
        <v>714.59999999999991</v>
      </c>
      <c r="BA97" s="301">
        <f t="shared" si="278"/>
        <v>2762.9672949813248</v>
      </c>
      <c r="BH97" s="265">
        <v>909.2</v>
      </c>
      <c r="BI97" s="265">
        <v>1222.0999999999999</v>
      </c>
      <c r="BJ97" s="265">
        <v>473</v>
      </c>
      <c r="BK97" s="265">
        <v>6606.7</v>
      </c>
      <c r="BL97" s="265">
        <v>2406.1999999999998</v>
      </c>
      <c r="BM97" s="265">
        <v>5114.3999999999996</v>
      </c>
      <c r="BN97" s="265">
        <v>1668.1</v>
      </c>
      <c r="BO97" s="265">
        <v>351.7</v>
      </c>
      <c r="BP97" s="304"/>
      <c r="BQ97" s="266">
        <v>63390.5</v>
      </c>
      <c r="BR97" s="266">
        <v>96310.9</v>
      </c>
      <c r="BS97" s="266">
        <v>47223.6</v>
      </c>
      <c r="BT97" s="266">
        <v>27889.3</v>
      </c>
      <c r="BU97" s="266">
        <v>12162.6</v>
      </c>
      <c r="BV97" s="266">
        <v>46290.3</v>
      </c>
      <c r="BW97" s="266">
        <v>10958.9</v>
      </c>
      <c r="BX97" s="266">
        <v>51040.9</v>
      </c>
      <c r="BY97" s="266">
        <v>3192.7</v>
      </c>
      <c r="BZ97" s="266">
        <v>3262</v>
      </c>
      <c r="CA97" s="305"/>
      <c r="CB97" s="213">
        <f t="shared" si="240"/>
        <v>1177.3666666666668</v>
      </c>
      <c r="CC97" s="213">
        <f t="shared" si="241"/>
        <v>349.00833333333338</v>
      </c>
      <c r="CD97" s="213">
        <f t="shared" si="242"/>
        <v>611.25833333333344</v>
      </c>
      <c r="CE97" s="213">
        <f t="shared" si="243"/>
        <v>7390.916666666667</v>
      </c>
      <c r="CF97" s="213">
        <f t="shared" si="244"/>
        <v>3927.7499999999995</v>
      </c>
      <c r="CG97" s="213">
        <f t="shared" si="245"/>
        <v>6613.7416666666659</v>
      </c>
      <c r="CH97" s="213">
        <f t="shared" si="246"/>
        <v>1383.8333333333333</v>
      </c>
      <c r="CI97" s="213">
        <f t="shared" si="247"/>
        <v>401.31666666666666</v>
      </c>
      <c r="CJ97" s="304"/>
      <c r="CK97" s="213">
        <f t="shared" si="248"/>
        <v>53218.741666666669</v>
      </c>
      <c r="CL97" s="213">
        <f t="shared" si="249"/>
        <v>104064.00833333332</v>
      </c>
      <c r="CM97" s="213">
        <f t="shared" si="250"/>
        <v>48566.841666666667</v>
      </c>
      <c r="CN97" s="213">
        <f t="shared" si="251"/>
        <v>31859.658333333329</v>
      </c>
      <c r="CO97" s="213">
        <f t="shared" si="252"/>
        <v>13678.241666666667</v>
      </c>
      <c r="CP97" s="213">
        <f t="shared" si="253"/>
        <v>48199.333333333336</v>
      </c>
      <c r="CQ97" s="213">
        <f t="shared" si="254"/>
        <v>12347.758333333331</v>
      </c>
      <c r="CR97" s="213">
        <f t="shared" si="255"/>
        <v>62627.391666666663</v>
      </c>
      <c r="CS97" s="213">
        <f t="shared" si="256"/>
        <v>3010.35</v>
      </c>
      <c r="CT97" s="213">
        <f t="shared" si="257"/>
        <v>3245.0416666666665</v>
      </c>
      <c r="CV97" s="309">
        <v>506749764.83817363</v>
      </c>
      <c r="CW97" s="270"/>
      <c r="CX97" s="268">
        <v>10</v>
      </c>
      <c r="DN97" s="299">
        <v>285.60693333333336</v>
      </c>
      <c r="DO97" s="298">
        <f t="shared" si="170"/>
        <v>289.95048786314703</v>
      </c>
    </row>
    <row r="98" spans="1:119" x14ac:dyDescent="0.2">
      <c r="A98" s="287">
        <v>41913</v>
      </c>
      <c r="B98" s="288">
        <v>2408</v>
      </c>
      <c r="C98" s="288">
        <v>2075</v>
      </c>
      <c r="D98" s="288">
        <v>3072</v>
      </c>
      <c r="E98" s="288">
        <v>950</v>
      </c>
      <c r="F98" s="288">
        <v>3505</v>
      </c>
      <c r="G98" s="288">
        <v>3143</v>
      </c>
      <c r="H98" s="302">
        <f t="shared" si="258"/>
        <v>2953</v>
      </c>
      <c r="I98" s="302">
        <f t="shared" si="259"/>
        <v>2576.6666666666665</v>
      </c>
      <c r="J98" s="302">
        <f t="shared" si="260"/>
        <v>3347.3333333333335</v>
      </c>
      <c r="K98" s="302">
        <f t="shared" si="261"/>
        <v>956.66666666666663</v>
      </c>
      <c r="L98" s="302">
        <f t="shared" si="262"/>
        <v>3750.3333333333335</v>
      </c>
      <c r="M98" s="302">
        <f t="shared" si="263"/>
        <v>3303.8333333333335</v>
      </c>
      <c r="N98" s="303">
        <f t="shared" si="264"/>
        <v>3331.8333333333335</v>
      </c>
      <c r="O98" s="303">
        <f t="shared" si="265"/>
        <v>2889.75</v>
      </c>
      <c r="P98" s="303">
        <f t="shared" si="266"/>
        <v>3606.75</v>
      </c>
      <c r="Q98" s="303">
        <f t="shared" si="267"/>
        <v>983.75</v>
      </c>
      <c r="R98" s="303">
        <f t="shared" si="268"/>
        <v>3882.0833333333335</v>
      </c>
      <c r="S98" s="303">
        <f t="shared" si="269"/>
        <v>3528.6666666666665</v>
      </c>
      <c r="U98" s="299">
        <v>11858.95217219</v>
      </c>
      <c r="V98" s="299">
        <v>8924.2093640000003</v>
      </c>
      <c r="Y98" s="300">
        <f t="shared" si="270"/>
        <v>12297.128832329168</v>
      </c>
      <c r="Z98" s="300">
        <f t="shared" si="271"/>
        <v>9268.6696040833322</v>
      </c>
      <c r="AA98" s="300">
        <f t="shared" si="272"/>
        <v>2372</v>
      </c>
      <c r="AB98" s="300">
        <f t="shared" si="273"/>
        <v>7606.8</v>
      </c>
      <c r="AC98" s="273"/>
      <c r="AD98" s="289">
        <v>4.0566437696371631</v>
      </c>
      <c r="AE98" s="289">
        <v>3.3407691124012708</v>
      </c>
      <c r="AF98" s="301">
        <f t="shared" si="229"/>
        <v>4.0045509549623075</v>
      </c>
      <c r="AG98" s="301">
        <f t="shared" si="230"/>
        <v>3.3354851408994439</v>
      </c>
      <c r="AH98" s="274"/>
      <c r="AI98" s="274">
        <v>159.1</v>
      </c>
      <c r="AJ98" s="274">
        <v>736</v>
      </c>
      <c r="AK98" s="274">
        <v>236.5</v>
      </c>
      <c r="AL98" s="274">
        <v>727.5</v>
      </c>
      <c r="AM98" s="274">
        <v>2788.9</v>
      </c>
      <c r="AP98" s="292">
        <f t="shared" si="235"/>
        <v>165.68333333333337</v>
      </c>
      <c r="AQ98" s="292">
        <f t="shared" si="236"/>
        <v>748.43333333333339</v>
      </c>
      <c r="AR98" s="292">
        <f t="shared" si="237"/>
        <v>230</v>
      </c>
      <c r="AS98" s="292">
        <f t="shared" si="238"/>
        <v>733.78333333333342</v>
      </c>
      <c r="AT98" s="292">
        <f t="shared" si="239"/>
        <v>2735.7000000000003</v>
      </c>
      <c r="AW98" s="301">
        <f t="shared" si="274"/>
        <v>166.54999999999998</v>
      </c>
      <c r="AX98" s="301">
        <f t="shared" si="275"/>
        <v>735.04999999999984</v>
      </c>
      <c r="AY98" s="301">
        <f t="shared" si="276"/>
        <v>225.82500000000002</v>
      </c>
      <c r="AZ98" s="301">
        <f t="shared" si="277"/>
        <v>712.56666666666661</v>
      </c>
      <c r="BA98" s="301">
        <f t="shared" si="278"/>
        <v>2761.7374801437895</v>
      </c>
      <c r="BH98" s="265">
        <v>558.6</v>
      </c>
      <c r="BI98" s="265">
        <v>466.7</v>
      </c>
      <c r="BJ98" s="265">
        <v>320.2</v>
      </c>
      <c r="BK98" s="265">
        <v>7857.7</v>
      </c>
      <c r="BL98" s="265">
        <v>2115.4</v>
      </c>
      <c r="BM98" s="265">
        <v>5247.3</v>
      </c>
      <c r="BN98" s="265">
        <v>2540.5</v>
      </c>
      <c r="BO98" s="265">
        <v>334.6</v>
      </c>
      <c r="BP98" s="304"/>
      <c r="BQ98" s="266">
        <v>77974.8</v>
      </c>
      <c r="BR98" s="266">
        <v>113952.2</v>
      </c>
      <c r="BS98" s="266">
        <v>50666.7</v>
      </c>
      <c r="BT98" s="266">
        <v>30773.3</v>
      </c>
      <c r="BU98" s="266">
        <v>12261.4</v>
      </c>
      <c r="BV98" s="266">
        <v>45313.4</v>
      </c>
      <c r="BW98" s="266">
        <v>12396.5</v>
      </c>
      <c r="BX98" s="266">
        <v>57061.2</v>
      </c>
      <c r="BY98" s="266">
        <v>3370.2</v>
      </c>
      <c r="BZ98" s="266">
        <v>3705</v>
      </c>
      <c r="CA98" s="305"/>
      <c r="CB98" s="213">
        <f t="shared" si="240"/>
        <v>1112.7083333333335</v>
      </c>
      <c r="CC98" s="213">
        <f t="shared" si="241"/>
        <v>333.22499999999997</v>
      </c>
      <c r="CD98" s="213">
        <f t="shared" si="242"/>
        <v>567.29166666666674</v>
      </c>
      <c r="CE98" s="213">
        <f t="shared" si="243"/>
        <v>7510.3416666666662</v>
      </c>
      <c r="CF98" s="213">
        <f t="shared" si="244"/>
        <v>3861.1916666666662</v>
      </c>
      <c r="CG98" s="213">
        <f t="shared" si="245"/>
        <v>6495.5666666666666</v>
      </c>
      <c r="CH98" s="213">
        <f t="shared" si="246"/>
        <v>1469.9333333333334</v>
      </c>
      <c r="CI98" s="213">
        <f t="shared" si="247"/>
        <v>401.50833333333338</v>
      </c>
      <c r="CJ98" s="304"/>
      <c r="CK98" s="213">
        <f t="shared" si="248"/>
        <v>55772.65</v>
      </c>
      <c r="CL98" s="213">
        <f t="shared" si="249"/>
        <v>106321.93333333333</v>
      </c>
      <c r="CM98" s="213">
        <f t="shared" si="250"/>
        <v>49827.049999999996</v>
      </c>
      <c r="CN98" s="213">
        <f t="shared" si="251"/>
        <v>31894.883333333331</v>
      </c>
      <c r="CO98" s="213">
        <f t="shared" si="252"/>
        <v>13538.341666666667</v>
      </c>
      <c r="CP98" s="213">
        <f t="shared" si="253"/>
        <v>47901.008333333331</v>
      </c>
      <c r="CQ98" s="213">
        <f t="shared" si="254"/>
        <v>12331.508333333333</v>
      </c>
      <c r="CR98" s="213">
        <f t="shared" si="255"/>
        <v>61505.883333333331</v>
      </c>
      <c r="CS98" s="213">
        <f t="shared" si="256"/>
        <v>3109.8999999999996</v>
      </c>
      <c r="CT98" s="213">
        <f t="shared" si="257"/>
        <v>3285.9416666666671</v>
      </c>
      <c r="CV98" s="309">
        <v>506846535.69396687</v>
      </c>
      <c r="CW98" s="270"/>
      <c r="CX98" s="268">
        <v>10</v>
      </c>
      <c r="DN98" s="299">
        <v>273.47541612903228</v>
      </c>
      <c r="DO98" s="298">
        <f t="shared" si="170"/>
        <v>288.30208141153412</v>
      </c>
    </row>
    <row r="99" spans="1:119" x14ac:dyDescent="0.2">
      <c r="A99" s="287">
        <v>41944</v>
      </c>
      <c r="B99" s="288">
        <v>2379</v>
      </c>
      <c r="C99" s="288">
        <v>1968</v>
      </c>
      <c r="D99" s="288">
        <v>3055</v>
      </c>
      <c r="E99" s="288">
        <v>910</v>
      </c>
      <c r="F99" s="288">
        <v>3370</v>
      </c>
      <c r="G99" s="288">
        <v>2986</v>
      </c>
      <c r="H99" s="302">
        <f t="shared" si="258"/>
        <v>2785</v>
      </c>
      <c r="I99" s="302">
        <f t="shared" si="259"/>
        <v>2423</v>
      </c>
      <c r="J99" s="302">
        <f t="shared" si="260"/>
        <v>3270.6666666666665</v>
      </c>
      <c r="K99" s="302">
        <f t="shared" si="261"/>
        <v>948.33333333333337</v>
      </c>
      <c r="L99" s="302">
        <f t="shared" si="262"/>
        <v>3652.1666666666665</v>
      </c>
      <c r="M99" s="302">
        <f t="shared" si="263"/>
        <v>3229.1666666666665</v>
      </c>
      <c r="N99" s="303">
        <f t="shared" si="264"/>
        <v>3222.9166666666665</v>
      </c>
      <c r="O99" s="303">
        <f t="shared" si="265"/>
        <v>2795.3333333333335</v>
      </c>
      <c r="P99" s="303">
        <f t="shared" si="266"/>
        <v>3523.5</v>
      </c>
      <c r="Q99" s="303">
        <f t="shared" si="267"/>
        <v>976.25</v>
      </c>
      <c r="R99" s="303">
        <f t="shared" si="268"/>
        <v>3831</v>
      </c>
      <c r="S99" s="303">
        <f t="shared" si="269"/>
        <v>3467.6666666666665</v>
      </c>
      <c r="U99" s="299">
        <v>11247.833362239999</v>
      </c>
      <c r="V99" s="299">
        <v>8445.1219999999994</v>
      </c>
      <c r="Y99" s="300">
        <f t="shared" si="270"/>
        <v>12313.822409381666</v>
      </c>
      <c r="Z99" s="300">
        <f t="shared" si="271"/>
        <v>9281.4995351666657</v>
      </c>
      <c r="AA99" s="300">
        <f t="shared" si="272"/>
        <v>2224.75</v>
      </c>
      <c r="AB99" s="300">
        <f t="shared" si="273"/>
        <v>7693.75</v>
      </c>
      <c r="AC99" s="273"/>
      <c r="AD99" s="289">
        <v>4.1063623928874735</v>
      </c>
      <c r="AE99" s="289">
        <v>3.3398455263756994</v>
      </c>
      <c r="AF99" s="301">
        <f t="shared" si="229"/>
        <v>4.0005654062739353</v>
      </c>
      <c r="AG99" s="301">
        <f t="shared" si="230"/>
        <v>3.3361726216442436</v>
      </c>
      <c r="AH99" s="274"/>
      <c r="BH99" s="265">
        <v>442.7</v>
      </c>
      <c r="BI99" s="265">
        <v>291.7</v>
      </c>
      <c r="BJ99" s="265">
        <v>493.5</v>
      </c>
      <c r="BK99" s="265">
        <v>6252.9</v>
      </c>
      <c r="BL99" s="265">
        <v>4736</v>
      </c>
      <c r="BM99" s="265">
        <v>5671.4</v>
      </c>
      <c r="BN99" s="265">
        <v>3587.1</v>
      </c>
      <c r="BO99" s="265">
        <v>449</v>
      </c>
      <c r="BP99" s="304"/>
      <c r="BQ99" s="266">
        <v>61734.7</v>
      </c>
      <c r="BR99" s="266">
        <v>111183.5</v>
      </c>
      <c r="BS99" s="266">
        <v>58063.9</v>
      </c>
      <c r="BT99" s="266">
        <v>26117.5</v>
      </c>
      <c r="BU99" s="266">
        <v>11095.3</v>
      </c>
      <c r="BV99" s="266">
        <v>41010.800000000003</v>
      </c>
      <c r="BW99" s="266">
        <v>12538.3</v>
      </c>
      <c r="BX99" s="266">
        <v>54694.3</v>
      </c>
      <c r="BY99" s="266">
        <v>3057.8</v>
      </c>
      <c r="BZ99" s="266">
        <v>2723.1</v>
      </c>
      <c r="CA99" s="277"/>
      <c r="CB99" s="213">
        <f t="shared" si="240"/>
        <v>1078.1250000000002</v>
      </c>
      <c r="CC99" s="213">
        <f t="shared" si="241"/>
        <v>337.01666666666665</v>
      </c>
      <c r="CD99" s="213">
        <f t="shared" si="242"/>
        <v>568.25000000000011</v>
      </c>
      <c r="CE99" s="213">
        <f t="shared" si="243"/>
        <v>7572.9833333333327</v>
      </c>
      <c r="CF99" s="213">
        <f t="shared" si="244"/>
        <v>4092.6833333333325</v>
      </c>
      <c r="CG99" s="213">
        <f t="shared" si="245"/>
        <v>6458.0583333333316</v>
      </c>
      <c r="CH99" s="213">
        <f t="shared" si="246"/>
        <v>1668.0583333333332</v>
      </c>
      <c r="CI99" s="213">
        <f t="shared" si="247"/>
        <v>403.14166666666665</v>
      </c>
      <c r="CJ99" s="304"/>
      <c r="CK99" s="213">
        <f t="shared" si="248"/>
        <v>57460.85</v>
      </c>
      <c r="CL99" s="213">
        <f t="shared" si="249"/>
        <v>108974.72499999999</v>
      </c>
      <c r="CM99" s="213">
        <f t="shared" si="250"/>
        <v>51898.883333333331</v>
      </c>
      <c r="CN99" s="213">
        <f t="shared" si="251"/>
        <v>31679.841666666664</v>
      </c>
      <c r="CO99" s="213">
        <f t="shared" si="252"/>
        <v>13382.358333333332</v>
      </c>
      <c r="CP99" s="213">
        <f t="shared" si="253"/>
        <v>47640.07499999999</v>
      </c>
      <c r="CQ99" s="213">
        <f t="shared" si="254"/>
        <v>12155.733333333332</v>
      </c>
      <c r="CR99" s="213">
        <f t="shared" si="255"/>
        <v>60325.26666666667</v>
      </c>
      <c r="CS99" s="213">
        <f t="shared" si="256"/>
        <v>3196.1333333333337</v>
      </c>
      <c r="CT99" s="213">
        <f t="shared" si="257"/>
        <v>3263.4416666666662</v>
      </c>
      <c r="CV99" s="309">
        <v>506943325.02948952</v>
      </c>
      <c r="CW99" s="270"/>
      <c r="CX99" s="268">
        <v>10</v>
      </c>
      <c r="DN99" s="299">
        <v>263.50580000000002</v>
      </c>
      <c r="DO99" s="298">
        <f t="shared" si="170"/>
        <v>286.67771668931186</v>
      </c>
    </row>
    <row r="100" spans="1:119" x14ac:dyDescent="0.2">
      <c r="A100" s="287">
        <v>41974</v>
      </c>
      <c r="B100" s="288">
        <v>2370</v>
      </c>
      <c r="C100" s="288">
        <v>1891</v>
      </c>
      <c r="D100" s="288">
        <v>2934</v>
      </c>
      <c r="E100" s="288">
        <v>890</v>
      </c>
      <c r="F100" s="288">
        <v>3171</v>
      </c>
      <c r="G100" s="288">
        <v>2903</v>
      </c>
      <c r="H100" s="302">
        <f t="shared" si="258"/>
        <v>2627.3333333333335</v>
      </c>
      <c r="I100" s="302">
        <f t="shared" si="259"/>
        <v>2260.1666666666665</v>
      </c>
      <c r="J100" s="302">
        <f t="shared" si="260"/>
        <v>3178</v>
      </c>
      <c r="K100" s="302">
        <f t="shared" si="261"/>
        <v>931.66666666666663</v>
      </c>
      <c r="L100" s="302">
        <f t="shared" si="262"/>
        <v>3543.3333333333335</v>
      </c>
      <c r="M100" s="302">
        <f t="shared" si="263"/>
        <v>3164</v>
      </c>
      <c r="N100" s="303">
        <f t="shared" si="264"/>
        <v>3108.3333333333335</v>
      </c>
      <c r="O100" s="303">
        <f t="shared" si="265"/>
        <v>2683.5833333333335</v>
      </c>
      <c r="P100" s="303">
        <f t="shared" si="266"/>
        <v>3427.4166666666665</v>
      </c>
      <c r="Q100" s="303">
        <f t="shared" si="267"/>
        <v>964.16666666666663</v>
      </c>
      <c r="R100" s="303">
        <f t="shared" si="268"/>
        <v>3760.8333333333335</v>
      </c>
      <c r="S100" s="303">
        <f t="shared" si="269"/>
        <v>3391.0833333333335</v>
      </c>
      <c r="U100" s="299">
        <v>11773.853999999999</v>
      </c>
      <c r="V100" s="299">
        <v>8808.8529999999992</v>
      </c>
      <c r="Y100" s="300">
        <f t="shared" si="270"/>
        <v>12322.091175019998</v>
      </c>
      <c r="Z100" s="300">
        <f t="shared" si="271"/>
        <v>9285.9272950833329</v>
      </c>
      <c r="AA100" s="300">
        <f t="shared" si="272"/>
        <v>2060.3333333333335</v>
      </c>
      <c r="AB100" s="300">
        <f t="shared" si="273"/>
        <v>7719.666666666667</v>
      </c>
      <c r="AE100" s="306"/>
      <c r="CA100" s="307"/>
      <c r="CV100" s="309">
        <v>507040132.84827054</v>
      </c>
      <c r="CW100" s="270"/>
      <c r="CX100" s="268">
        <v>9.9</v>
      </c>
      <c r="DN100" s="299">
        <v>263.92836129032258</v>
      </c>
      <c r="DO100" s="298">
        <f t="shared" si="170"/>
        <v>285.69593486135494</v>
      </c>
    </row>
    <row r="101" spans="1:119" x14ac:dyDescent="0.2">
      <c r="A101" s="287">
        <v>42005</v>
      </c>
      <c r="B101" s="288">
        <v>2364</v>
      </c>
      <c r="C101" s="288">
        <v>1853</v>
      </c>
      <c r="D101" s="288">
        <v>2928</v>
      </c>
      <c r="E101" s="288"/>
      <c r="F101" s="288">
        <v>3142</v>
      </c>
      <c r="G101" s="288">
        <v>2873</v>
      </c>
      <c r="H101" s="302">
        <f t="shared" si="258"/>
        <v>2487.1666666666665</v>
      </c>
      <c r="I101" s="302">
        <f t="shared" si="259"/>
        <v>2092</v>
      </c>
      <c r="J101" s="302">
        <f t="shared" si="260"/>
        <v>3074.5</v>
      </c>
      <c r="K101" s="302">
        <f t="shared" si="261"/>
        <v>920</v>
      </c>
      <c r="L101" s="302">
        <f t="shared" si="262"/>
        <v>3428.3333333333335</v>
      </c>
      <c r="M101" s="302">
        <f t="shared" si="263"/>
        <v>3089.6666666666665</v>
      </c>
      <c r="N101" s="303">
        <f t="shared" si="264"/>
        <v>2991.5833333333335</v>
      </c>
      <c r="O101" s="303">
        <f t="shared" si="265"/>
        <v>2566.1666666666665</v>
      </c>
      <c r="P101" s="303">
        <f t="shared" si="266"/>
        <v>3335.4166666666665</v>
      </c>
      <c r="Q101" s="303">
        <f t="shared" si="267"/>
        <v>957.27272727272725</v>
      </c>
      <c r="R101" s="303">
        <f t="shared" si="268"/>
        <v>3685.5</v>
      </c>
      <c r="S101" s="303">
        <f t="shared" si="269"/>
        <v>3312.1666666666665</v>
      </c>
      <c r="CA101" s="307"/>
      <c r="CV101" s="309">
        <v>507136959.15383953</v>
      </c>
    </row>
    <row r="102" spans="1:119" x14ac:dyDescent="0.2">
      <c r="CA102" s="307"/>
      <c r="CV102" s="309">
        <v>507233803.94972682</v>
      </c>
    </row>
    <row r="103" spans="1:119" x14ac:dyDescent="0.2">
      <c r="CA103" s="307"/>
      <c r="CV103" s="309">
        <v>507330667.23946339</v>
      </c>
    </row>
    <row r="104" spans="1:119" x14ac:dyDescent="0.2">
      <c r="CA104" s="307"/>
      <c r="CV104" s="309">
        <v>507427549.02658093</v>
      </c>
    </row>
    <row r="105" spans="1:119" x14ac:dyDescent="0.2">
      <c r="CA105" s="307"/>
    </row>
    <row r="106" spans="1:119" x14ac:dyDescent="0.2">
      <c r="CA106" s="307"/>
    </row>
    <row r="107" spans="1:119" x14ac:dyDescent="0.2">
      <c r="CA107" s="307"/>
    </row>
    <row r="108" spans="1:119" x14ac:dyDescent="0.2">
      <c r="CA108" s="307"/>
    </row>
    <row r="109" spans="1:119" x14ac:dyDescent="0.2">
      <c r="CA109" s="307"/>
    </row>
    <row r="110" spans="1:119" x14ac:dyDescent="0.2">
      <c r="CA110" s="307"/>
    </row>
    <row r="111" spans="1:119" x14ac:dyDescent="0.2">
      <c r="CA111" s="307"/>
    </row>
    <row r="112" spans="1:119" x14ac:dyDescent="0.2">
      <c r="CA112" s="308"/>
    </row>
    <row r="113" spans="79:79" x14ac:dyDescent="0.2">
      <c r="CA113" s="308"/>
    </row>
    <row r="114" spans="79:79" x14ac:dyDescent="0.2">
      <c r="CA114" s="308"/>
    </row>
    <row r="115" spans="79:79" x14ac:dyDescent="0.2">
      <c r="CA115" s="308"/>
    </row>
    <row r="116" spans="79:79" x14ac:dyDescent="0.2">
      <c r="CA116" s="308"/>
    </row>
    <row r="117" spans="79:79" x14ac:dyDescent="0.2">
      <c r="CA117" s="308"/>
    </row>
    <row r="118" spans="79:79" x14ac:dyDescent="0.2">
      <c r="CA118" s="308"/>
    </row>
    <row r="119" spans="79:79" x14ac:dyDescent="0.2">
      <c r="CA119" s="308"/>
    </row>
    <row r="120" spans="79:79" x14ac:dyDescent="0.2">
      <c r="CA120" s="308"/>
    </row>
    <row r="121" spans="79:79" x14ac:dyDescent="0.2">
      <c r="CA121" s="308"/>
    </row>
    <row r="122" spans="79:79" x14ac:dyDescent="0.2">
      <c r="CA122" s="308"/>
    </row>
    <row r="123" spans="79:79" x14ac:dyDescent="0.2">
      <c r="CA123" s="308"/>
    </row>
  </sheetData>
  <mergeCells count="22">
    <mergeCell ref="N3:S3"/>
    <mergeCell ref="B2:S2"/>
    <mergeCell ref="U2:AB2"/>
    <mergeCell ref="Y3:AB3"/>
    <mergeCell ref="AD2:AG2"/>
    <mergeCell ref="AF3:AG3"/>
    <mergeCell ref="H3:M3"/>
    <mergeCell ref="B3:G3"/>
    <mergeCell ref="U3:X3"/>
    <mergeCell ref="AD3:AE3"/>
    <mergeCell ref="DA3:DJ3"/>
    <mergeCell ref="AI3:AO3"/>
    <mergeCell ref="AW3:BC3"/>
    <mergeCell ref="BE3:BF3"/>
    <mergeCell ref="BH1:CT1"/>
    <mergeCell ref="BH2:BO2"/>
    <mergeCell ref="BQ2:BZ2"/>
    <mergeCell ref="CB2:CI2"/>
    <mergeCell ref="CK2:CT2"/>
    <mergeCell ref="CV3:CY3"/>
    <mergeCell ref="AI2:AY2"/>
    <mergeCell ref="AP3:AV3"/>
  </mergeCells>
  <pageMargins left="0.70866141732283472" right="0.70866141732283472" top="0.74803149606299213" bottom="0.74803149606299213" header="0.31496062992125984" footer="0.31496062992125984"/>
  <pageSetup paperSize="9" orientation="portrait" verticalDpi="0"/>
  <ignoredErrors>
    <ignoredError sqref="N16:S25 Y36:AB55 Y17:AB35 AF16:AG87 Y16:AB16 CB17:CT87 CC16:CT16 AA87:AB88 N39:S87 Y57:AB86 Z56:AB56" formulaRange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2:AW65"/>
  <sheetViews>
    <sheetView topLeftCell="K1" zoomScale="80" zoomScaleNormal="80" workbookViewId="0">
      <selection activeCell="C43" sqref="C43"/>
    </sheetView>
  </sheetViews>
  <sheetFormatPr defaultColWidth="9" defaultRowHeight="12.75" x14ac:dyDescent="0.2"/>
  <cols>
    <col min="1" max="2" width="9" style="40"/>
    <col min="3" max="3" width="10.875" style="40" customWidth="1"/>
    <col min="4" max="29" width="9" style="40"/>
    <col min="30" max="30" width="10.875" style="87" customWidth="1"/>
    <col min="31" max="49" width="9" style="87"/>
    <col min="50" max="16384" width="9" style="40"/>
  </cols>
  <sheetData>
    <row r="2" spans="1:49" x14ac:dyDescent="0.2">
      <c r="A2" s="86" t="s">
        <v>193</v>
      </c>
    </row>
    <row r="3" spans="1:49" x14ac:dyDescent="0.2">
      <c r="C3" s="86" t="s">
        <v>194</v>
      </c>
      <c r="P3" s="40" t="s">
        <v>195</v>
      </c>
      <c r="W3" s="40" t="s">
        <v>196</v>
      </c>
      <c r="AD3" s="88"/>
    </row>
    <row r="4" spans="1:49" x14ac:dyDescent="0.2">
      <c r="C4" s="86" t="s">
        <v>64</v>
      </c>
      <c r="D4" s="86" t="s">
        <v>60</v>
      </c>
      <c r="E4" s="86" t="s">
        <v>197</v>
      </c>
      <c r="F4" s="86" t="s">
        <v>198</v>
      </c>
      <c r="G4" s="86" t="s">
        <v>61</v>
      </c>
      <c r="H4" s="86" t="s">
        <v>199</v>
      </c>
      <c r="P4" s="86" t="s">
        <v>64</v>
      </c>
      <c r="Q4" s="86" t="s">
        <v>60</v>
      </c>
      <c r="R4" s="86" t="s">
        <v>197</v>
      </c>
      <c r="S4" s="86" t="s">
        <v>198</v>
      </c>
      <c r="T4" s="86" t="s">
        <v>61</v>
      </c>
      <c r="U4" s="86" t="s">
        <v>199</v>
      </c>
      <c r="W4" s="86" t="s">
        <v>64</v>
      </c>
      <c r="X4" s="86" t="s">
        <v>60</v>
      </c>
      <c r="Y4" s="86" t="s">
        <v>197</v>
      </c>
      <c r="Z4" s="86" t="s">
        <v>198</v>
      </c>
      <c r="AA4" s="86" t="s">
        <v>61</v>
      </c>
      <c r="AB4" s="86" t="s">
        <v>199</v>
      </c>
      <c r="AD4" s="88"/>
      <c r="AE4" s="88"/>
      <c r="AF4" s="88"/>
      <c r="AG4" s="88"/>
      <c r="AH4" s="88"/>
      <c r="AI4" s="88"/>
      <c r="AK4" s="88"/>
      <c r="AL4" s="88"/>
      <c r="AM4" s="88"/>
      <c r="AN4" s="88"/>
      <c r="AO4" s="88"/>
      <c r="AP4" s="88"/>
      <c r="AR4" s="88"/>
      <c r="AS4" s="88"/>
      <c r="AT4" s="88"/>
      <c r="AU4" s="88"/>
      <c r="AV4" s="88"/>
      <c r="AW4" s="88"/>
    </row>
    <row r="5" spans="1:49" x14ac:dyDescent="0.2">
      <c r="C5" s="40" t="s">
        <v>200</v>
      </c>
      <c r="D5" s="40" t="s">
        <v>201</v>
      </c>
      <c r="E5" s="40" t="s">
        <v>201</v>
      </c>
      <c r="F5" s="40" t="s">
        <v>201</v>
      </c>
      <c r="G5" s="40" t="s">
        <v>201</v>
      </c>
      <c r="H5" s="40" t="s">
        <v>201</v>
      </c>
    </row>
    <row r="6" spans="1:49" x14ac:dyDescent="0.2">
      <c r="A6" s="40">
        <v>2009</v>
      </c>
      <c r="B6" s="40" t="s">
        <v>47</v>
      </c>
      <c r="C6" s="186">
        <v>297.3</v>
      </c>
      <c r="D6" s="43">
        <v>23.4</v>
      </c>
      <c r="E6" s="43">
        <v>29.8</v>
      </c>
      <c r="F6" s="43">
        <v>68.900000000000006</v>
      </c>
      <c r="G6" s="43">
        <v>67.5</v>
      </c>
      <c r="H6" s="43">
        <v>26</v>
      </c>
      <c r="AD6" s="89"/>
      <c r="AE6" s="90"/>
      <c r="AF6" s="90"/>
      <c r="AG6" s="90"/>
      <c r="AH6" s="90"/>
      <c r="AI6" s="90"/>
    </row>
    <row r="7" spans="1:49" x14ac:dyDescent="0.2">
      <c r="B7" s="40" t="s">
        <v>48</v>
      </c>
      <c r="C7" s="186">
        <v>271.60000000000002</v>
      </c>
      <c r="D7" s="43">
        <v>20.6</v>
      </c>
      <c r="E7" s="43">
        <v>26.5</v>
      </c>
      <c r="F7" s="43">
        <v>64.900000000000006</v>
      </c>
      <c r="G7" s="43">
        <v>62.3</v>
      </c>
      <c r="H7" s="43">
        <v>24.5</v>
      </c>
      <c r="AD7" s="89"/>
      <c r="AE7" s="90"/>
      <c r="AF7" s="90"/>
      <c r="AG7" s="90"/>
      <c r="AH7" s="90"/>
      <c r="AI7" s="90"/>
    </row>
    <row r="8" spans="1:49" x14ac:dyDescent="0.2">
      <c r="B8" s="40" t="s">
        <v>49</v>
      </c>
      <c r="C8" s="186">
        <v>283.60000000000002</v>
      </c>
      <c r="D8" s="43">
        <v>22.7</v>
      </c>
      <c r="E8" s="43">
        <v>28.1</v>
      </c>
      <c r="F8" s="43">
        <v>72.7</v>
      </c>
      <c r="G8" s="43">
        <v>67.7</v>
      </c>
      <c r="H8" s="43">
        <v>26.6</v>
      </c>
      <c r="AD8" s="89"/>
      <c r="AE8" s="90"/>
      <c r="AF8" s="90"/>
      <c r="AG8" s="90"/>
      <c r="AH8" s="90"/>
      <c r="AI8" s="90"/>
    </row>
    <row r="9" spans="1:49" x14ac:dyDescent="0.2">
      <c r="B9" s="40" t="s">
        <v>50</v>
      </c>
      <c r="C9" s="186">
        <v>269.3</v>
      </c>
      <c r="D9" s="43">
        <v>23.8</v>
      </c>
      <c r="E9" s="43">
        <v>29.5</v>
      </c>
      <c r="F9" s="43">
        <v>66.599999999999994</v>
      </c>
      <c r="G9" s="43">
        <v>65.599999999999994</v>
      </c>
      <c r="H9" s="43">
        <v>28.1</v>
      </c>
      <c r="AD9" s="89"/>
      <c r="AE9" s="90"/>
      <c r="AF9" s="90"/>
      <c r="AG9" s="90"/>
      <c r="AH9" s="90"/>
      <c r="AI9" s="90"/>
    </row>
    <row r="10" spans="1:49" x14ac:dyDescent="0.2">
      <c r="B10" s="40" t="s">
        <v>51</v>
      </c>
      <c r="C10" s="186">
        <v>297.2</v>
      </c>
      <c r="D10" s="43">
        <v>22.7</v>
      </c>
      <c r="E10" s="43">
        <v>29.8</v>
      </c>
      <c r="F10" s="43">
        <v>64.3</v>
      </c>
      <c r="G10" s="43">
        <v>65.2</v>
      </c>
      <c r="H10" s="43">
        <v>23.6</v>
      </c>
      <c r="AD10" s="89"/>
      <c r="AE10" s="90"/>
      <c r="AF10" s="90"/>
      <c r="AG10" s="90"/>
      <c r="AH10" s="90"/>
      <c r="AI10" s="90"/>
    </row>
    <row r="11" spans="1:49" x14ac:dyDescent="0.2">
      <c r="B11" s="40" t="s">
        <v>52</v>
      </c>
      <c r="C11" s="43">
        <v>261</v>
      </c>
      <c r="D11" s="43">
        <v>20.8</v>
      </c>
      <c r="E11" s="43">
        <v>27.9</v>
      </c>
      <c r="F11" s="43">
        <v>63</v>
      </c>
      <c r="G11" s="43">
        <v>62.9</v>
      </c>
      <c r="H11" s="43">
        <v>23.8</v>
      </c>
      <c r="AD11" s="90"/>
      <c r="AE11" s="90"/>
      <c r="AF11" s="90"/>
      <c r="AG11" s="90"/>
      <c r="AH11" s="90"/>
      <c r="AI11" s="90"/>
    </row>
    <row r="12" spans="1:49" x14ac:dyDescent="0.2">
      <c r="B12" s="40" t="s">
        <v>53</v>
      </c>
      <c r="C12" s="43">
        <v>276.5</v>
      </c>
      <c r="D12" s="43">
        <v>21.4</v>
      </c>
      <c r="E12" s="43">
        <v>29.3</v>
      </c>
      <c r="F12" s="43">
        <v>66</v>
      </c>
      <c r="G12" s="43">
        <v>66.2</v>
      </c>
      <c r="H12" s="43">
        <v>25.4</v>
      </c>
      <c r="AD12" s="90"/>
      <c r="AE12" s="90"/>
      <c r="AF12" s="90"/>
      <c r="AG12" s="90"/>
      <c r="AH12" s="90"/>
      <c r="AI12" s="90"/>
    </row>
    <row r="13" spans="1:49" x14ac:dyDescent="0.2">
      <c r="B13" s="40" t="s">
        <v>54</v>
      </c>
      <c r="C13" s="43">
        <v>275.10000000000002</v>
      </c>
      <c r="D13" s="43">
        <v>20.5</v>
      </c>
      <c r="E13" s="43">
        <v>27.3</v>
      </c>
      <c r="F13" s="43">
        <v>63.7</v>
      </c>
      <c r="G13" s="43">
        <v>62.8</v>
      </c>
      <c r="H13" s="43">
        <v>23.7</v>
      </c>
      <c r="AD13" s="90"/>
      <c r="AE13" s="90"/>
      <c r="AF13" s="90"/>
      <c r="AG13" s="90"/>
      <c r="AH13" s="90"/>
      <c r="AI13" s="90"/>
    </row>
    <row r="14" spans="1:49" x14ac:dyDescent="0.2">
      <c r="B14" s="40" t="s">
        <v>55</v>
      </c>
      <c r="C14" s="43">
        <v>268.89999999999998</v>
      </c>
      <c r="D14" s="43">
        <v>22.1</v>
      </c>
      <c r="E14" s="43">
        <v>26</v>
      </c>
      <c r="F14" s="43">
        <v>61.5</v>
      </c>
      <c r="G14" s="43">
        <v>63.5</v>
      </c>
      <c r="H14" s="43">
        <v>26.4</v>
      </c>
      <c r="AD14" s="90"/>
      <c r="AE14" s="90"/>
      <c r="AF14" s="90"/>
      <c r="AG14" s="90"/>
      <c r="AH14" s="90"/>
      <c r="AI14" s="90"/>
    </row>
    <row r="15" spans="1:49" x14ac:dyDescent="0.2">
      <c r="B15" s="40" t="s">
        <v>56</v>
      </c>
      <c r="C15" s="43">
        <v>307.39999999999998</v>
      </c>
      <c r="D15" s="43">
        <v>27.1</v>
      </c>
      <c r="E15" s="43">
        <v>29.6</v>
      </c>
      <c r="F15" s="43">
        <v>68.099999999999994</v>
      </c>
      <c r="G15" s="43">
        <v>71.099999999999994</v>
      </c>
      <c r="H15" s="43">
        <v>29.3</v>
      </c>
      <c r="AD15" s="90"/>
      <c r="AE15" s="90"/>
      <c r="AF15" s="90"/>
      <c r="AG15" s="90"/>
      <c r="AH15" s="90"/>
      <c r="AI15" s="90"/>
    </row>
    <row r="16" spans="1:49" x14ac:dyDescent="0.2">
      <c r="B16" s="40" t="s">
        <v>57</v>
      </c>
      <c r="C16" s="43">
        <v>260.5</v>
      </c>
      <c r="D16" s="43">
        <v>25</v>
      </c>
      <c r="E16" s="43">
        <v>25.6</v>
      </c>
      <c r="F16" s="43">
        <v>63.3</v>
      </c>
      <c r="G16" s="43">
        <v>64.900000000000006</v>
      </c>
      <c r="H16" s="43">
        <v>33.1</v>
      </c>
      <c r="AD16" s="90"/>
      <c r="AE16" s="90"/>
      <c r="AF16" s="90"/>
      <c r="AG16" s="90"/>
      <c r="AH16" s="90"/>
      <c r="AI16" s="90"/>
    </row>
    <row r="17" spans="1:49" x14ac:dyDescent="0.2">
      <c r="B17" s="40" t="s">
        <v>58</v>
      </c>
      <c r="C17" s="43">
        <v>273.8</v>
      </c>
      <c r="D17" s="43">
        <v>27.9</v>
      </c>
      <c r="E17" s="43">
        <v>25</v>
      </c>
      <c r="F17" s="43">
        <v>57.1</v>
      </c>
      <c r="G17" s="43">
        <v>75.8</v>
      </c>
      <c r="H17" s="43">
        <v>30.1</v>
      </c>
      <c r="J17" s="43">
        <f>AVERAGE(C6:C17)</f>
        <v>278.51666666666671</v>
      </c>
      <c r="K17" s="43">
        <f t="shared" ref="K17:O32" si="0">AVERAGE(D6:D17)</f>
        <v>23.166666666666668</v>
      </c>
      <c r="L17" s="43">
        <f t="shared" si="0"/>
        <v>27.866666666666674</v>
      </c>
      <c r="M17" s="43">
        <f t="shared" si="0"/>
        <v>65.00833333333334</v>
      </c>
      <c r="N17" s="43">
        <f t="shared" si="0"/>
        <v>66.291666666666657</v>
      </c>
      <c r="O17" s="43">
        <f t="shared" si="0"/>
        <v>26.716666666666669</v>
      </c>
      <c r="AD17" s="90"/>
      <c r="AE17" s="90"/>
      <c r="AF17" s="90"/>
      <c r="AG17" s="90"/>
      <c r="AH17" s="90"/>
      <c r="AI17" s="90"/>
    </row>
    <row r="18" spans="1:49" x14ac:dyDescent="0.2">
      <c r="A18" s="40">
        <v>2010</v>
      </c>
      <c r="B18" s="40" t="s">
        <v>47</v>
      </c>
      <c r="C18" s="43">
        <v>278.5</v>
      </c>
      <c r="D18" s="43">
        <v>20.2</v>
      </c>
      <c r="E18" s="43">
        <v>26.9</v>
      </c>
      <c r="F18" s="43">
        <v>66</v>
      </c>
      <c r="G18" s="43">
        <v>65.599999999999994</v>
      </c>
      <c r="H18" s="43">
        <v>24.9</v>
      </c>
      <c r="J18" s="43">
        <f t="shared" ref="J18:J53" si="1">AVERAGE(C7:C18)</f>
        <v>276.95000000000005</v>
      </c>
      <c r="K18" s="43">
        <f t="shared" si="0"/>
        <v>22.900000000000002</v>
      </c>
      <c r="L18" s="43">
        <f t="shared" si="0"/>
        <v>27.625</v>
      </c>
      <c r="M18" s="43">
        <f t="shared" si="0"/>
        <v>64.766666666666666</v>
      </c>
      <c r="N18" s="43">
        <f t="shared" si="0"/>
        <v>66.13333333333334</v>
      </c>
      <c r="O18" s="43">
        <f t="shared" si="0"/>
        <v>26.625</v>
      </c>
      <c r="P18" s="91">
        <f>C18/C6-1</f>
        <v>-6.3235788765556689E-2</v>
      </c>
      <c r="Q18" s="91">
        <f t="shared" ref="Q18:U18" si="2">D18/D6-1</f>
        <v>-0.13675213675213671</v>
      </c>
      <c r="R18" s="91">
        <f t="shared" si="2"/>
        <v>-9.7315436241610764E-2</v>
      </c>
      <c r="S18" s="91">
        <f t="shared" si="2"/>
        <v>-4.2089985486212012E-2</v>
      </c>
      <c r="T18" s="91">
        <f t="shared" si="2"/>
        <v>-2.8148148148148255E-2</v>
      </c>
      <c r="U18" s="91">
        <f t="shared" si="2"/>
        <v>-4.2307692307692379E-2</v>
      </c>
      <c r="AD18" s="90"/>
      <c r="AE18" s="90"/>
      <c r="AF18" s="90"/>
      <c r="AG18" s="90"/>
      <c r="AH18" s="90"/>
      <c r="AI18" s="90"/>
      <c r="AK18" s="92"/>
      <c r="AL18" s="92"/>
      <c r="AM18" s="92"/>
      <c r="AN18" s="92"/>
      <c r="AO18" s="92"/>
      <c r="AP18" s="92"/>
    </row>
    <row r="19" spans="1:49" x14ac:dyDescent="0.2">
      <c r="B19" s="40" t="s">
        <v>48</v>
      </c>
      <c r="C19" s="43">
        <v>264.10000000000002</v>
      </c>
      <c r="D19" s="43">
        <v>21.2</v>
      </c>
      <c r="E19" s="43">
        <v>26.3</v>
      </c>
      <c r="F19" s="43">
        <v>64.2</v>
      </c>
      <c r="G19" s="43">
        <v>64</v>
      </c>
      <c r="H19" s="43">
        <v>23.8</v>
      </c>
      <c r="J19" s="43">
        <f t="shared" si="1"/>
        <v>276.32500000000005</v>
      </c>
      <c r="K19" s="43">
        <f t="shared" si="0"/>
        <v>22.95</v>
      </c>
      <c r="L19" s="43">
        <f t="shared" si="0"/>
        <v>27.608333333333334</v>
      </c>
      <c r="M19" s="43">
        <f t="shared" si="0"/>
        <v>64.708333333333329</v>
      </c>
      <c r="N19" s="43">
        <f t="shared" si="0"/>
        <v>66.274999999999991</v>
      </c>
      <c r="O19" s="43">
        <f t="shared" si="0"/>
        <v>26.566666666666666</v>
      </c>
      <c r="P19" s="91">
        <f t="shared" ref="P19:U34" si="3">C19/C7-1</f>
        <v>-2.761413843888072E-2</v>
      </c>
      <c r="Q19" s="91">
        <f t="shared" si="3"/>
        <v>2.9126213592232997E-2</v>
      </c>
      <c r="R19" s="91">
        <f t="shared" si="3"/>
        <v>-7.547169811320753E-3</v>
      </c>
      <c r="S19" s="91">
        <f t="shared" si="3"/>
        <v>-1.0785824345146411E-2</v>
      </c>
      <c r="T19" s="91">
        <f t="shared" si="3"/>
        <v>2.7287319422151013E-2</v>
      </c>
      <c r="U19" s="91">
        <f t="shared" si="3"/>
        <v>-2.8571428571428581E-2</v>
      </c>
      <c r="AD19" s="90"/>
      <c r="AE19" s="90"/>
      <c r="AF19" s="90"/>
      <c r="AG19" s="90"/>
      <c r="AH19" s="90"/>
      <c r="AI19" s="90"/>
      <c r="AK19" s="92"/>
      <c r="AL19" s="92"/>
      <c r="AM19" s="92"/>
      <c r="AN19" s="92"/>
      <c r="AO19" s="92"/>
      <c r="AP19" s="92"/>
    </row>
    <row r="20" spans="1:49" x14ac:dyDescent="0.2">
      <c r="B20" s="40" t="s">
        <v>49</v>
      </c>
      <c r="C20" s="43">
        <v>292.7</v>
      </c>
      <c r="D20" s="43">
        <v>23.1</v>
      </c>
      <c r="E20" s="43">
        <v>30.7</v>
      </c>
      <c r="F20" s="43">
        <v>74.8</v>
      </c>
      <c r="G20" s="43">
        <v>70.2</v>
      </c>
      <c r="H20" s="43">
        <v>28.2</v>
      </c>
      <c r="J20" s="43">
        <f t="shared" si="1"/>
        <v>277.08333333333331</v>
      </c>
      <c r="K20" s="43">
        <f t="shared" si="0"/>
        <v>22.983333333333331</v>
      </c>
      <c r="L20" s="43">
        <f t="shared" si="0"/>
        <v>27.824999999999999</v>
      </c>
      <c r="M20" s="43">
        <f t="shared" si="0"/>
        <v>64.883333333333326</v>
      </c>
      <c r="N20" s="43">
        <f t="shared" si="0"/>
        <v>66.483333333333334</v>
      </c>
      <c r="O20" s="43">
        <f t="shared" si="0"/>
        <v>26.7</v>
      </c>
      <c r="P20" s="91">
        <f t="shared" si="3"/>
        <v>3.2087447108603451E-2</v>
      </c>
      <c r="Q20" s="91">
        <f t="shared" si="3"/>
        <v>1.7621145374449476E-2</v>
      </c>
      <c r="R20" s="91">
        <f t="shared" si="3"/>
        <v>9.2526690391458999E-2</v>
      </c>
      <c r="S20" s="91">
        <f t="shared" si="3"/>
        <v>2.8885832187069971E-2</v>
      </c>
      <c r="T20" s="91">
        <f t="shared" si="3"/>
        <v>3.692762186115206E-2</v>
      </c>
      <c r="U20" s="91">
        <f t="shared" si="3"/>
        <v>6.0150375939849621E-2</v>
      </c>
      <c r="W20" s="93">
        <f>AVERAGE(P18:P20)</f>
        <v>-1.9587493365277986E-2</v>
      </c>
      <c r="X20" s="93">
        <f t="shared" ref="X20:AB20" si="4">AVERAGE(Q18:Q20)</f>
        <v>-3.0001592595151411E-2</v>
      </c>
      <c r="Y20" s="93">
        <f t="shared" si="4"/>
        <v>-4.1119718871575062E-3</v>
      </c>
      <c r="Z20" s="93">
        <f t="shared" si="4"/>
        <v>-7.9966592147628166E-3</v>
      </c>
      <c r="AA20" s="93">
        <f t="shared" si="4"/>
        <v>1.2022264378384939E-2</v>
      </c>
      <c r="AB20" s="93">
        <f t="shared" si="4"/>
        <v>-3.5762483130904466E-3</v>
      </c>
      <c r="AD20" s="90"/>
      <c r="AE20" s="90"/>
      <c r="AF20" s="90"/>
      <c r="AG20" s="90"/>
      <c r="AH20" s="90"/>
      <c r="AI20" s="90"/>
      <c r="AK20" s="92"/>
      <c r="AL20" s="92"/>
      <c r="AM20" s="92"/>
      <c r="AN20" s="92"/>
      <c r="AO20" s="92"/>
      <c r="AP20" s="92"/>
      <c r="AR20" s="94"/>
      <c r="AS20" s="94"/>
      <c r="AT20" s="94"/>
      <c r="AU20" s="94"/>
      <c r="AV20" s="94"/>
      <c r="AW20" s="94"/>
    </row>
    <row r="21" spans="1:49" x14ac:dyDescent="0.2">
      <c r="B21" s="40" t="s">
        <v>50</v>
      </c>
      <c r="C21" s="43">
        <v>277.89999999999998</v>
      </c>
      <c r="D21" s="43">
        <v>23.7</v>
      </c>
      <c r="E21" s="43">
        <v>29.8</v>
      </c>
      <c r="F21" s="43">
        <v>70.7</v>
      </c>
      <c r="G21" s="43">
        <v>68</v>
      </c>
      <c r="H21" s="43">
        <v>25.1</v>
      </c>
      <c r="J21" s="43">
        <f t="shared" si="1"/>
        <v>277.8</v>
      </c>
      <c r="K21" s="43">
        <f t="shared" si="0"/>
        <v>22.974999999999998</v>
      </c>
      <c r="L21" s="43">
        <f t="shared" si="0"/>
        <v>27.849999999999998</v>
      </c>
      <c r="M21" s="43">
        <f t="shared" si="0"/>
        <v>65.225000000000009</v>
      </c>
      <c r="N21" s="43">
        <f t="shared" si="0"/>
        <v>66.683333333333337</v>
      </c>
      <c r="O21" s="43">
        <f t="shared" si="0"/>
        <v>26.450000000000003</v>
      </c>
      <c r="P21" s="91">
        <f t="shared" si="3"/>
        <v>3.1934645376902937E-2</v>
      </c>
      <c r="Q21" s="91">
        <f t="shared" si="3"/>
        <v>-4.2016806722690037E-3</v>
      </c>
      <c r="R21" s="91">
        <f t="shared" si="3"/>
        <v>1.0169491525423791E-2</v>
      </c>
      <c r="S21" s="91">
        <f t="shared" si="3"/>
        <v>6.1561561561561673E-2</v>
      </c>
      <c r="T21" s="91">
        <f t="shared" si="3"/>
        <v>3.6585365853658569E-2</v>
      </c>
      <c r="U21" s="91">
        <f t="shared" si="3"/>
        <v>-0.10676156583629892</v>
      </c>
      <c r="W21" s="93">
        <f t="shared" ref="W21:AB36" si="5">AVERAGE(P19:P21)</f>
        <v>1.2135984682208556E-2</v>
      </c>
      <c r="X21" s="93">
        <f t="shared" si="5"/>
        <v>1.418189276480449E-2</v>
      </c>
      <c r="Y21" s="93">
        <f t="shared" si="5"/>
        <v>3.1716337368520676E-2</v>
      </c>
      <c r="Z21" s="93">
        <f t="shared" si="5"/>
        <v>2.6553856467828412E-2</v>
      </c>
      <c r="AA21" s="93">
        <f t="shared" si="5"/>
        <v>3.3600102378987216E-2</v>
      </c>
      <c r="AB21" s="93">
        <f t="shared" si="5"/>
        <v>-2.5060872822625962E-2</v>
      </c>
      <c r="AD21" s="90"/>
      <c r="AE21" s="90"/>
      <c r="AF21" s="90"/>
      <c r="AG21" s="90"/>
      <c r="AH21" s="90"/>
      <c r="AI21" s="90"/>
      <c r="AK21" s="92"/>
      <c r="AL21" s="92"/>
      <c r="AM21" s="92"/>
      <c r="AN21" s="92"/>
      <c r="AO21" s="92"/>
      <c r="AP21" s="92"/>
      <c r="AR21" s="94"/>
      <c r="AS21" s="94"/>
      <c r="AT21" s="94"/>
      <c r="AU21" s="94"/>
      <c r="AV21" s="94"/>
      <c r="AW21" s="94"/>
    </row>
    <row r="22" spans="1:49" x14ac:dyDescent="0.2">
      <c r="B22" s="40" t="s">
        <v>51</v>
      </c>
      <c r="C22" s="43">
        <v>271.2</v>
      </c>
      <c r="D22" s="43">
        <v>22.4</v>
      </c>
      <c r="E22" s="43">
        <v>27.6</v>
      </c>
      <c r="F22" s="43">
        <v>66</v>
      </c>
      <c r="G22" s="43">
        <v>64.3</v>
      </c>
      <c r="H22" s="43">
        <v>24.3</v>
      </c>
      <c r="J22" s="43">
        <f t="shared" si="1"/>
        <v>275.63333333333327</v>
      </c>
      <c r="K22" s="43">
        <f t="shared" si="0"/>
        <v>22.95</v>
      </c>
      <c r="L22" s="43">
        <f t="shared" si="0"/>
        <v>27.666666666666671</v>
      </c>
      <c r="M22" s="43">
        <f t="shared" si="0"/>
        <v>65.36666666666666</v>
      </c>
      <c r="N22" s="43">
        <f t="shared" si="0"/>
        <v>66.608333333333334</v>
      </c>
      <c r="O22" s="43">
        <f t="shared" si="0"/>
        <v>26.50833333333334</v>
      </c>
      <c r="P22" s="91">
        <f t="shared" si="3"/>
        <v>-8.7483176312247668E-2</v>
      </c>
      <c r="Q22" s="91">
        <f t="shared" si="3"/>
        <v>-1.3215859030836996E-2</v>
      </c>
      <c r="R22" s="91">
        <f t="shared" si="3"/>
        <v>-7.3825503355704702E-2</v>
      </c>
      <c r="S22" s="91">
        <f t="shared" si="3"/>
        <v>2.6438569206842955E-2</v>
      </c>
      <c r="T22" s="91">
        <f t="shared" si="3"/>
        <v>-1.3803680981595123E-2</v>
      </c>
      <c r="U22" s="91">
        <f t="shared" si="3"/>
        <v>2.9661016949152463E-2</v>
      </c>
      <c r="W22" s="93">
        <f t="shared" si="5"/>
        <v>-7.8203612755804262E-3</v>
      </c>
      <c r="X22" s="93">
        <f t="shared" si="5"/>
        <v>6.7868557114492134E-5</v>
      </c>
      <c r="Y22" s="93">
        <f t="shared" si="5"/>
        <v>9.6235595203926962E-3</v>
      </c>
      <c r="Z22" s="93">
        <f t="shared" si="5"/>
        <v>3.8961987651824868E-2</v>
      </c>
      <c r="AA22" s="93">
        <f t="shared" si="5"/>
        <v>1.9903102244405169E-2</v>
      </c>
      <c r="AB22" s="93">
        <f t="shared" si="5"/>
        <v>-5.6500576490989456E-3</v>
      </c>
      <c r="AD22" s="90"/>
      <c r="AE22" s="90"/>
      <c r="AF22" s="90"/>
      <c r="AG22" s="90"/>
      <c r="AH22" s="90"/>
      <c r="AI22" s="90"/>
      <c r="AK22" s="92"/>
      <c r="AL22" s="92"/>
      <c r="AM22" s="92"/>
      <c r="AN22" s="92"/>
      <c r="AO22" s="92"/>
      <c r="AP22" s="92"/>
      <c r="AR22" s="94"/>
      <c r="AS22" s="94"/>
      <c r="AT22" s="94"/>
      <c r="AU22" s="94"/>
      <c r="AV22" s="94"/>
      <c r="AW22" s="94"/>
    </row>
    <row r="23" spans="1:49" x14ac:dyDescent="0.2">
      <c r="B23" s="40" t="s">
        <v>52</v>
      </c>
      <c r="C23" s="43">
        <v>262</v>
      </c>
      <c r="D23" s="43">
        <v>19.2</v>
      </c>
      <c r="E23" s="43">
        <v>27.6</v>
      </c>
      <c r="F23" s="43">
        <v>67.599999999999994</v>
      </c>
      <c r="G23" s="43">
        <v>62.4</v>
      </c>
      <c r="H23" s="43">
        <v>21.2</v>
      </c>
      <c r="J23" s="43">
        <f t="shared" si="1"/>
        <v>275.71666666666664</v>
      </c>
      <c r="K23" s="43">
        <f t="shared" si="0"/>
        <v>22.816666666666663</v>
      </c>
      <c r="L23" s="43">
        <f t="shared" si="0"/>
        <v>27.641666666666669</v>
      </c>
      <c r="M23" s="43">
        <f t="shared" si="0"/>
        <v>65.75</v>
      </c>
      <c r="N23" s="43">
        <f t="shared" si="0"/>
        <v>66.566666666666663</v>
      </c>
      <c r="O23" s="43">
        <f t="shared" si="0"/>
        <v>26.291666666666668</v>
      </c>
      <c r="P23" s="91">
        <f t="shared" si="3"/>
        <v>3.8314176245211051E-3</v>
      </c>
      <c r="Q23" s="91">
        <f t="shared" si="3"/>
        <v>-7.6923076923076983E-2</v>
      </c>
      <c r="R23" s="91">
        <f t="shared" si="3"/>
        <v>-1.075268817204289E-2</v>
      </c>
      <c r="S23" s="91">
        <f t="shared" si="3"/>
        <v>7.3015873015872979E-2</v>
      </c>
      <c r="T23" s="91">
        <f t="shared" si="3"/>
        <v>-7.9491255961844365E-3</v>
      </c>
      <c r="U23" s="91">
        <f t="shared" si="3"/>
        <v>-0.10924369747899165</v>
      </c>
      <c r="W23" s="93">
        <f t="shared" si="5"/>
        <v>-1.7239037770274541E-2</v>
      </c>
      <c r="X23" s="93">
        <f t="shared" si="5"/>
        <v>-3.1446872208727661E-2</v>
      </c>
      <c r="Y23" s="93">
        <f t="shared" si="5"/>
        <v>-2.4802900000774602E-2</v>
      </c>
      <c r="Z23" s="93">
        <f t="shared" si="5"/>
        <v>5.3672001261425871E-2</v>
      </c>
      <c r="AA23" s="93">
        <f t="shared" si="5"/>
        <v>4.9441864252930028E-3</v>
      </c>
      <c r="AB23" s="93">
        <f t="shared" si="5"/>
        <v>-6.2114748788712704E-2</v>
      </c>
      <c r="AD23" s="90"/>
      <c r="AE23" s="90"/>
      <c r="AF23" s="90"/>
      <c r="AG23" s="90"/>
      <c r="AH23" s="90"/>
      <c r="AI23" s="90"/>
      <c r="AK23" s="92"/>
      <c r="AL23" s="92"/>
      <c r="AM23" s="92"/>
      <c r="AN23" s="92"/>
      <c r="AO23" s="92"/>
      <c r="AP23" s="92"/>
      <c r="AR23" s="94"/>
      <c r="AS23" s="94"/>
      <c r="AT23" s="94"/>
      <c r="AU23" s="94"/>
      <c r="AV23" s="94"/>
      <c r="AW23" s="94"/>
    </row>
    <row r="24" spans="1:49" x14ac:dyDescent="0.2">
      <c r="B24" s="40" t="s">
        <v>53</v>
      </c>
      <c r="C24" s="43">
        <v>288.2</v>
      </c>
      <c r="D24" s="43">
        <v>19.8</v>
      </c>
      <c r="E24" s="43">
        <v>31</v>
      </c>
      <c r="F24" s="43">
        <v>72.2</v>
      </c>
      <c r="G24" s="43">
        <v>68</v>
      </c>
      <c r="H24" s="43">
        <v>24.4</v>
      </c>
      <c r="J24" s="43">
        <f t="shared" si="1"/>
        <v>276.69166666666666</v>
      </c>
      <c r="K24" s="43">
        <f t="shared" si="0"/>
        <v>22.683333333333326</v>
      </c>
      <c r="L24" s="43">
        <f t="shared" si="0"/>
        <v>27.783333333333335</v>
      </c>
      <c r="M24" s="43">
        <f t="shared" si="0"/>
        <v>66.26666666666668</v>
      </c>
      <c r="N24" s="43">
        <f t="shared" si="0"/>
        <v>66.716666666666654</v>
      </c>
      <c r="O24" s="43">
        <f t="shared" si="0"/>
        <v>26.208333333333329</v>
      </c>
      <c r="P24" s="91">
        <f t="shared" si="3"/>
        <v>4.2314647377938552E-2</v>
      </c>
      <c r="Q24" s="91">
        <f t="shared" si="3"/>
        <v>-7.4766355140186813E-2</v>
      </c>
      <c r="R24" s="91">
        <f t="shared" si="3"/>
        <v>5.8020477815699634E-2</v>
      </c>
      <c r="S24" s="91">
        <f t="shared" si="3"/>
        <v>9.3939393939393989E-2</v>
      </c>
      <c r="T24" s="91">
        <f t="shared" si="3"/>
        <v>2.7190332326283873E-2</v>
      </c>
      <c r="U24" s="91">
        <f t="shared" si="3"/>
        <v>-3.9370078740157521E-2</v>
      </c>
      <c r="W24" s="93">
        <f t="shared" si="5"/>
        <v>-1.377903710326267E-2</v>
      </c>
      <c r="X24" s="93">
        <f t="shared" si="5"/>
        <v>-5.4968430364700262E-2</v>
      </c>
      <c r="Y24" s="93">
        <f t="shared" si="5"/>
        <v>-8.8525712373493191E-3</v>
      </c>
      <c r="Z24" s="93">
        <f t="shared" si="5"/>
        <v>6.4464612054036641E-2</v>
      </c>
      <c r="AA24" s="93">
        <f t="shared" si="5"/>
        <v>1.8125085828347709E-3</v>
      </c>
      <c r="AB24" s="93">
        <f t="shared" si="5"/>
        <v>-3.965091975666557E-2</v>
      </c>
      <c r="AD24" s="90"/>
      <c r="AE24" s="90"/>
      <c r="AF24" s="90"/>
      <c r="AG24" s="90"/>
      <c r="AH24" s="90"/>
      <c r="AI24" s="90"/>
      <c r="AK24" s="92"/>
      <c r="AL24" s="92"/>
      <c r="AM24" s="92"/>
      <c r="AN24" s="92"/>
      <c r="AO24" s="92"/>
      <c r="AP24" s="92"/>
      <c r="AR24" s="94"/>
      <c r="AS24" s="94"/>
      <c r="AT24" s="94"/>
      <c r="AU24" s="94"/>
      <c r="AV24" s="94"/>
      <c r="AW24" s="94"/>
    </row>
    <row r="25" spans="1:49" x14ac:dyDescent="0.2">
      <c r="B25" s="40" t="s">
        <v>54</v>
      </c>
      <c r="C25" s="43">
        <v>263.89999999999998</v>
      </c>
      <c r="D25" s="43">
        <v>19.899999999999999</v>
      </c>
      <c r="E25" s="43">
        <v>25.8</v>
      </c>
      <c r="F25" s="43">
        <v>65.2</v>
      </c>
      <c r="G25" s="43">
        <v>63.7</v>
      </c>
      <c r="H25" s="43">
        <v>23.1</v>
      </c>
      <c r="J25" s="43">
        <f t="shared" si="1"/>
        <v>275.75833333333327</v>
      </c>
      <c r="K25" s="43">
        <f t="shared" si="0"/>
        <v>22.633333333333329</v>
      </c>
      <c r="L25" s="43">
        <f t="shared" si="0"/>
        <v>27.658333333333335</v>
      </c>
      <c r="M25" s="43">
        <f t="shared" si="0"/>
        <v>66.39166666666668</v>
      </c>
      <c r="N25" s="43">
        <f t="shared" si="0"/>
        <v>66.791666666666657</v>
      </c>
      <c r="O25" s="43">
        <f t="shared" si="0"/>
        <v>26.158333333333335</v>
      </c>
      <c r="P25" s="91">
        <f t="shared" si="3"/>
        <v>-4.0712468193384366E-2</v>
      </c>
      <c r="Q25" s="91">
        <f t="shared" si="3"/>
        <v>-2.9268292682926855E-2</v>
      </c>
      <c r="R25" s="91">
        <f t="shared" si="3"/>
        <v>-5.4945054945054972E-2</v>
      </c>
      <c r="S25" s="91">
        <f t="shared" si="3"/>
        <v>2.3547880690737877E-2</v>
      </c>
      <c r="T25" s="91">
        <f t="shared" si="3"/>
        <v>1.4331210191082855E-2</v>
      </c>
      <c r="U25" s="91">
        <f t="shared" si="3"/>
        <v>-2.5316455696202445E-2</v>
      </c>
      <c r="W25" s="93">
        <f t="shared" si="5"/>
        <v>1.8111989363584307E-3</v>
      </c>
      <c r="X25" s="93">
        <f t="shared" si="5"/>
        <v>-6.0319241582063553E-2</v>
      </c>
      <c r="Y25" s="93">
        <f t="shared" si="5"/>
        <v>-2.5590884337994093E-3</v>
      </c>
      <c r="Z25" s="93">
        <f t="shared" si="5"/>
        <v>6.3501049215334948E-2</v>
      </c>
      <c r="AA25" s="93">
        <f t="shared" si="5"/>
        <v>1.1190805640394097E-2</v>
      </c>
      <c r="AB25" s="93">
        <f t="shared" si="5"/>
        <v>-5.7976743971783873E-2</v>
      </c>
      <c r="AD25" s="90"/>
      <c r="AE25" s="90"/>
      <c r="AF25" s="90"/>
      <c r="AG25" s="90"/>
      <c r="AH25" s="90"/>
      <c r="AI25" s="90"/>
      <c r="AK25" s="92"/>
      <c r="AL25" s="92"/>
      <c r="AM25" s="92"/>
      <c r="AN25" s="92"/>
      <c r="AO25" s="92"/>
      <c r="AP25" s="92"/>
      <c r="AR25" s="94"/>
      <c r="AS25" s="94"/>
      <c r="AT25" s="94"/>
      <c r="AU25" s="94"/>
      <c r="AV25" s="94"/>
      <c r="AW25" s="94"/>
    </row>
    <row r="26" spans="1:49" x14ac:dyDescent="0.2">
      <c r="B26" s="40" t="s">
        <v>55</v>
      </c>
      <c r="C26" s="43">
        <v>263.10000000000002</v>
      </c>
      <c r="D26" s="43">
        <v>21.1</v>
      </c>
      <c r="E26" s="43">
        <v>24.9</v>
      </c>
      <c r="F26" s="43">
        <v>63.8</v>
      </c>
      <c r="G26" s="43">
        <v>63.1</v>
      </c>
      <c r="H26" s="43">
        <v>26.5</v>
      </c>
      <c r="J26" s="43">
        <f t="shared" si="1"/>
        <v>275.27499999999998</v>
      </c>
      <c r="K26" s="43">
        <f t="shared" si="0"/>
        <v>22.55</v>
      </c>
      <c r="L26" s="43">
        <f t="shared" si="0"/>
        <v>27.566666666666666</v>
      </c>
      <c r="M26" s="43">
        <f t="shared" si="0"/>
        <v>66.583333333333343</v>
      </c>
      <c r="N26" s="43">
        <f t="shared" si="0"/>
        <v>66.75833333333334</v>
      </c>
      <c r="O26" s="43">
        <f t="shared" si="0"/>
        <v>26.166666666666668</v>
      </c>
      <c r="P26" s="91">
        <f t="shared" si="3"/>
        <v>-2.156935663815529E-2</v>
      </c>
      <c r="Q26" s="91">
        <f t="shared" si="3"/>
        <v>-4.5248868778280493E-2</v>
      </c>
      <c r="R26" s="91">
        <f t="shared" si="3"/>
        <v>-4.2307692307692379E-2</v>
      </c>
      <c r="S26" s="91">
        <f t="shared" si="3"/>
        <v>3.7398373983739797E-2</v>
      </c>
      <c r="T26" s="91">
        <f t="shared" si="3"/>
        <v>-6.2992125984251413E-3</v>
      </c>
      <c r="U26" s="91">
        <f t="shared" si="3"/>
        <v>3.7878787878788955E-3</v>
      </c>
      <c r="W26" s="93">
        <f t="shared" si="5"/>
        <v>-6.6557258178670349E-3</v>
      </c>
      <c r="X26" s="93">
        <f t="shared" si="5"/>
        <v>-4.9761172200464721E-2</v>
      </c>
      <c r="Y26" s="93">
        <f t="shared" si="5"/>
        <v>-1.3077423145682573E-2</v>
      </c>
      <c r="Z26" s="93">
        <f t="shared" si="5"/>
        <v>5.1628549537957223E-2</v>
      </c>
      <c r="AA26" s="93">
        <f t="shared" si="5"/>
        <v>1.1740776639647196E-2</v>
      </c>
      <c r="AB26" s="93">
        <f t="shared" si="5"/>
        <v>-2.0299551882827022E-2</v>
      </c>
      <c r="AD26" s="90"/>
      <c r="AE26" s="90"/>
      <c r="AF26" s="90"/>
      <c r="AG26" s="90"/>
      <c r="AH26" s="90"/>
      <c r="AI26" s="90"/>
      <c r="AK26" s="92"/>
      <c r="AL26" s="92"/>
      <c r="AM26" s="92"/>
      <c r="AN26" s="92"/>
      <c r="AO26" s="92"/>
      <c r="AP26" s="92"/>
      <c r="AR26" s="94"/>
      <c r="AS26" s="94"/>
      <c r="AT26" s="94"/>
      <c r="AU26" s="94"/>
      <c r="AV26" s="94"/>
      <c r="AW26" s="94"/>
    </row>
    <row r="27" spans="1:49" x14ac:dyDescent="0.2">
      <c r="B27" s="40" t="s">
        <v>56</v>
      </c>
      <c r="C27" s="43">
        <v>285.2</v>
      </c>
      <c r="D27" s="43">
        <v>23.9</v>
      </c>
      <c r="E27" s="43">
        <v>28.1</v>
      </c>
      <c r="F27" s="43">
        <v>68.7</v>
      </c>
      <c r="G27" s="43">
        <v>67.5</v>
      </c>
      <c r="H27" s="43">
        <v>32</v>
      </c>
      <c r="J27" s="43">
        <f t="shared" si="1"/>
        <v>273.42499999999995</v>
      </c>
      <c r="K27" s="43">
        <f t="shared" si="0"/>
        <v>22.283333333333331</v>
      </c>
      <c r="L27" s="43">
        <f t="shared" si="0"/>
        <v>27.441666666666666</v>
      </c>
      <c r="M27" s="43">
        <f t="shared" si="0"/>
        <v>66.63333333333334</v>
      </c>
      <c r="N27" s="43">
        <f t="shared" si="0"/>
        <v>66.458333333333329</v>
      </c>
      <c r="O27" s="43">
        <f t="shared" si="0"/>
        <v>26.391666666666666</v>
      </c>
      <c r="P27" s="91">
        <f t="shared" si="3"/>
        <v>-7.2218607677293378E-2</v>
      </c>
      <c r="Q27" s="91">
        <f t="shared" si="3"/>
        <v>-0.11808118081180818</v>
      </c>
      <c r="R27" s="91">
        <f t="shared" si="3"/>
        <v>-5.0675675675675658E-2</v>
      </c>
      <c r="S27" s="91">
        <f t="shared" si="3"/>
        <v>8.8105726872247381E-3</v>
      </c>
      <c r="T27" s="91">
        <f t="shared" si="3"/>
        <v>-5.0632911392405E-2</v>
      </c>
      <c r="U27" s="91">
        <f t="shared" si="3"/>
        <v>9.2150170648464202E-2</v>
      </c>
      <c r="W27" s="93">
        <f t="shared" si="5"/>
        <v>-4.4833477502944342E-2</v>
      </c>
      <c r="X27" s="93">
        <f t="shared" si="5"/>
        <v>-6.4199447424338515E-2</v>
      </c>
      <c r="Y27" s="93">
        <f t="shared" si="5"/>
        <v>-4.9309474309474334E-2</v>
      </c>
      <c r="Z27" s="93">
        <f t="shared" si="5"/>
        <v>2.3252275787234138E-2</v>
      </c>
      <c r="AA27" s="93">
        <f t="shared" si="5"/>
        <v>-1.4200304599915762E-2</v>
      </c>
      <c r="AB27" s="93">
        <f t="shared" si="5"/>
        <v>2.3540531246713552E-2</v>
      </c>
      <c r="AD27" s="90"/>
      <c r="AE27" s="90"/>
      <c r="AF27" s="90"/>
      <c r="AG27" s="90"/>
      <c r="AH27" s="90"/>
      <c r="AI27" s="90"/>
      <c r="AK27" s="92"/>
      <c r="AL27" s="92"/>
      <c r="AM27" s="92"/>
      <c r="AN27" s="92"/>
      <c r="AO27" s="92"/>
      <c r="AP27" s="92"/>
      <c r="AR27" s="94"/>
      <c r="AS27" s="94"/>
      <c r="AT27" s="94"/>
      <c r="AU27" s="94"/>
      <c r="AV27" s="94"/>
      <c r="AW27" s="94"/>
    </row>
    <row r="28" spans="1:49" x14ac:dyDescent="0.2">
      <c r="B28" s="40" t="s">
        <v>57</v>
      </c>
      <c r="C28" s="43">
        <v>275.8</v>
      </c>
      <c r="D28" s="43">
        <v>26.8</v>
      </c>
      <c r="E28" s="43">
        <v>25.7</v>
      </c>
      <c r="F28" s="43">
        <v>66.8</v>
      </c>
      <c r="G28" s="43">
        <v>66.2</v>
      </c>
      <c r="H28" s="43">
        <v>28.7</v>
      </c>
      <c r="J28" s="43">
        <f t="shared" si="1"/>
        <v>274.7</v>
      </c>
      <c r="K28" s="43">
        <f t="shared" si="0"/>
        <v>22.433333333333334</v>
      </c>
      <c r="L28" s="43">
        <f t="shared" si="0"/>
        <v>27.450000000000003</v>
      </c>
      <c r="M28" s="43">
        <f t="shared" si="0"/>
        <v>66.924999999999997</v>
      </c>
      <c r="N28" s="43">
        <f t="shared" si="0"/>
        <v>66.566666666666677</v>
      </c>
      <c r="O28" s="43">
        <f t="shared" si="0"/>
        <v>26.025000000000002</v>
      </c>
      <c r="P28" s="91">
        <f t="shared" si="3"/>
        <v>5.8733205374280173E-2</v>
      </c>
      <c r="Q28" s="91">
        <f t="shared" si="3"/>
        <v>7.2000000000000064E-2</v>
      </c>
      <c r="R28" s="91">
        <f t="shared" si="3"/>
        <v>3.90625E-3</v>
      </c>
      <c r="S28" s="91">
        <f t="shared" si="3"/>
        <v>5.5292259083728368E-2</v>
      </c>
      <c r="T28" s="91">
        <f t="shared" si="3"/>
        <v>2.003081664098616E-2</v>
      </c>
      <c r="U28" s="91">
        <f t="shared" si="3"/>
        <v>-0.13293051359516617</v>
      </c>
      <c r="W28" s="93">
        <f t="shared" si="5"/>
        <v>-1.1684919647056166E-2</v>
      </c>
      <c r="X28" s="93">
        <f t="shared" si="5"/>
        <v>-3.0443349863362872E-2</v>
      </c>
      <c r="Y28" s="93">
        <f t="shared" si="5"/>
        <v>-2.9692372661122679E-2</v>
      </c>
      <c r="Z28" s="93">
        <f t="shared" si="5"/>
        <v>3.3833735251564301E-2</v>
      </c>
      <c r="AA28" s="93">
        <f t="shared" si="5"/>
        <v>-1.2300435783281327E-2</v>
      </c>
      <c r="AB28" s="93">
        <f t="shared" si="5"/>
        <v>-1.2330821386274357E-2</v>
      </c>
      <c r="AD28" s="90"/>
      <c r="AE28" s="90"/>
      <c r="AF28" s="90"/>
      <c r="AG28" s="90"/>
      <c r="AH28" s="90"/>
      <c r="AI28" s="90"/>
      <c r="AK28" s="92"/>
      <c r="AL28" s="92"/>
      <c r="AM28" s="92"/>
      <c r="AN28" s="92"/>
      <c r="AO28" s="92"/>
      <c r="AP28" s="92"/>
      <c r="AR28" s="94"/>
      <c r="AS28" s="94"/>
      <c r="AT28" s="94"/>
      <c r="AU28" s="94"/>
      <c r="AV28" s="94"/>
      <c r="AW28" s="94"/>
    </row>
    <row r="29" spans="1:49" x14ac:dyDescent="0.2">
      <c r="B29" s="40" t="s">
        <v>58</v>
      </c>
      <c r="C29" s="43">
        <v>285</v>
      </c>
      <c r="D29" s="43">
        <v>30.3</v>
      </c>
      <c r="E29" s="43">
        <v>24.9</v>
      </c>
      <c r="F29" s="43">
        <v>60.1</v>
      </c>
      <c r="G29" s="43">
        <v>77.3</v>
      </c>
      <c r="H29" s="43">
        <v>28.4</v>
      </c>
      <c r="J29" s="43">
        <f t="shared" si="1"/>
        <v>275.63333333333333</v>
      </c>
      <c r="K29" s="43">
        <f t="shared" si="0"/>
        <v>22.633333333333336</v>
      </c>
      <c r="L29" s="43">
        <f t="shared" si="0"/>
        <v>27.441666666666666</v>
      </c>
      <c r="M29" s="43">
        <f t="shared" si="0"/>
        <v>67.174999999999997</v>
      </c>
      <c r="N29" s="43">
        <f t="shared" si="0"/>
        <v>66.691666666666677</v>
      </c>
      <c r="O29" s="43">
        <f t="shared" si="0"/>
        <v>25.883333333333329</v>
      </c>
      <c r="P29" s="91">
        <f t="shared" si="3"/>
        <v>4.0905770635500271E-2</v>
      </c>
      <c r="Q29" s="91">
        <f t="shared" si="3"/>
        <v>8.6021505376344232E-2</v>
      </c>
      <c r="R29" s="91">
        <f t="shared" si="3"/>
        <v>-4.0000000000000036E-3</v>
      </c>
      <c r="S29" s="91">
        <f t="shared" si="3"/>
        <v>5.2539404553415103E-2</v>
      </c>
      <c r="T29" s="91">
        <f t="shared" si="3"/>
        <v>1.978891820580464E-2</v>
      </c>
      <c r="U29" s="91">
        <f t="shared" si="3"/>
        <v>-5.6478405315614655E-2</v>
      </c>
      <c r="W29" s="93">
        <f t="shared" si="5"/>
        <v>9.1401227774956881E-3</v>
      </c>
      <c r="X29" s="93">
        <f t="shared" si="5"/>
        <v>1.3313441521512037E-2</v>
      </c>
      <c r="Y29" s="93">
        <f t="shared" si="5"/>
        <v>-1.6923141891891886E-2</v>
      </c>
      <c r="Z29" s="93">
        <f t="shared" si="5"/>
        <v>3.8880745441456067E-2</v>
      </c>
      <c r="AA29" s="93">
        <f t="shared" si="5"/>
        <v>-3.6043921818714E-3</v>
      </c>
      <c r="AB29" s="93">
        <f t="shared" si="5"/>
        <v>-3.2419582754105537E-2</v>
      </c>
      <c r="AD29" s="90"/>
      <c r="AE29" s="90"/>
      <c r="AF29" s="90"/>
      <c r="AG29" s="90"/>
      <c r="AH29" s="90"/>
      <c r="AI29" s="90"/>
      <c r="AK29" s="92"/>
      <c r="AL29" s="92"/>
      <c r="AM29" s="92"/>
      <c r="AN29" s="92"/>
      <c r="AO29" s="92"/>
      <c r="AP29" s="92"/>
      <c r="AR29" s="94"/>
      <c r="AS29" s="94"/>
      <c r="AT29" s="94"/>
      <c r="AU29" s="94"/>
      <c r="AV29" s="94"/>
      <c r="AW29" s="94"/>
    </row>
    <row r="30" spans="1:49" x14ac:dyDescent="0.2">
      <c r="A30" s="40">
        <v>2011</v>
      </c>
      <c r="B30" s="40" t="s">
        <v>47</v>
      </c>
      <c r="C30" s="43">
        <v>278.7</v>
      </c>
      <c r="D30" s="43">
        <v>21.6</v>
      </c>
      <c r="E30" s="43">
        <v>27.6</v>
      </c>
      <c r="F30" s="43">
        <v>71.599999999999994</v>
      </c>
      <c r="G30" s="43">
        <v>66.599999999999994</v>
      </c>
      <c r="H30" s="40">
        <v>24.6</v>
      </c>
      <c r="J30" s="43">
        <f t="shared" si="1"/>
        <v>275.64999999999998</v>
      </c>
      <c r="K30" s="43">
        <f t="shared" si="0"/>
        <v>22.750000000000004</v>
      </c>
      <c r="L30" s="43">
        <f t="shared" si="0"/>
        <v>27.5</v>
      </c>
      <c r="M30" s="43">
        <f t="shared" si="0"/>
        <v>67.641666666666666</v>
      </c>
      <c r="N30" s="43">
        <f t="shared" si="0"/>
        <v>66.774999999999991</v>
      </c>
      <c r="O30" s="43">
        <f t="shared" si="0"/>
        <v>25.858333333333334</v>
      </c>
      <c r="P30" s="91">
        <f t="shared" si="3"/>
        <v>7.1813285457800191E-4</v>
      </c>
      <c r="Q30" s="91">
        <f t="shared" si="3"/>
        <v>6.9306930693069368E-2</v>
      </c>
      <c r="R30" s="91">
        <f t="shared" si="3"/>
        <v>2.6022304832713949E-2</v>
      </c>
      <c r="S30" s="91">
        <f t="shared" si="3"/>
        <v>8.4848484848484729E-2</v>
      </c>
      <c r="T30" s="91">
        <f t="shared" si="3"/>
        <v>1.5243902439024293E-2</v>
      </c>
      <c r="U30" s="91">
        <f t="shared" si="3"/>
        <v>-1.2048192771084265E-2</v>
      </c>
      <c r="W30" s="93">
        <f t="shared" si="5"/>
        <v>3.3452369621452815E-2</v>
      </c>
      <c r="X30" s="93">
        <f t="shared" si="5"/>
        <v>7.5776145356471217E-2</v>
      </c>
      <c r="Y30" s="93">
        <f t="shared" si="5"/>
        <v>8.6428516109046481E-3</v>
      </c>
      <c r="Z30" s="93">
        <f t="shared" si="5"/>
        <v>6.4226716161876071E-2</v>
      </c>
      <c r="AA30" s="93">
        <f t="shared" si="5"/>
        <v>1.8354545761938363E-2</v>
      </c>
      <c r="AB30" s="93">
        <f t="shared" si="5"/>
        <v>-6.7152370560621691E-2</v>
      </c>
      <c r="AD30" s="90"/>
      <c r="AE30" s="90"/>
      <c r="AF30" s="90"/>
      <c r="AG30" s="90"/>
      <c r="AH30" s="90"/>
      <c r="AK30" s="92"/>
      <c r="AL30" s="92"/>
      <c r="AM30" s="92"/>
      <c r="AN30" s="92"/>
      <c r="AO30" s="92"/>
      <c r="AP30" s="92"/>
      <c r="AR30" s="94"/>
      <c r="AS30" s="94"/>
      <c r="AT30" s="94"/>
      <c r="AU30" s="94"/>
      <c r="AV30" s="94"/>
      <c r="AW30" s="94"/>
    </row>
    <row r="31" spans="1:49" x14ac:dyDescent="0.2">
      <c r="B31" s="40" t="s">
        <v>48</v>
      </c>
      <c r="C31" s="43">
        <v>262.3</v>
      </c>
      <c r="D31" s="43">
        <v>19.5</v>
      </c>
      <c r="E31" s="43">
        <v>26.8</v>
      </c>
      <c r="F31" s="43">
        <v>67.900000000000006</v>
      </c>
      <c r="G31" s="43">
        <v>65.099999999999994</v>
      </c>
      <c r="H31" s="43">
        <v>22.7</v>
      </c>
      <c r="J31" s="43">
        <f t="shared" si="1"/>
        <v>275.5</v>
      </c>
      <c r="K31" s="43">
        <f t="shared" si="0"/>
        <v>22.608333333333334</v>
      </c>
      <c r="L31" s="43">
        <f t="shared" si="0"/>
        <v>27.541666666666668</v>
      </c>
      <c r="M31" s="43">
        <f t="shared" si="0"/>
        <v>67.95</v>
      </c>
      <c r="N31" s="43">
        <f t="shared" si="0"/>
        <v>66.866666666666674</v>
      </c>
      <c r="O31" s="43">
        <f t="shared" si="0"/>
        <v>25.766666666666666</v>
      </c>
      <c r="P31" s="91">
        <f t="shared" si="3"/>
        <v>-6.815600151457879E-3</v>
      </c>
      <c r="Q31" s="91">
        <f t="shared" si="3"/>
        <v>-8.0188679245282946E-2</v>
      </c>
      <c r="R31" s="91">
        <f t="shared" si="3"/>
        <v>1.9011406844106515E-2</v>
      </c>
      <c r="S31" s="91">
        <f t="shared" si="3"/>
        <v>5.7632398753894032E-2</v>
      </c>
      <c r="T31" s="91">
        <f t="shared" si="3"/>
        <v>1.7187499999999911E-2</v>
      </c>
      <c r="U31" s="91">
        <f t="shared" si="3"/>
        <v>-4.6218487394958041E-2</v>
      </c>
      <c r="W31" s="93">
        <f t="shared" si="5"/>
        <v>1.1602767779540132E-2</v>
      </c>
      <c r="X31" s="93">
        <f t="shared" si="5"/>
        <v>2.5046585608043553E-2</v>
      </c>
      <c r="Y31" s="93">
        <f t="shared" si="5"/>
        <v>1.3677903892273488E-2</v>
      </c>
      <c r="Z31" s="93">
        <f t="shared" si="5"/>
        <v>6.5006762718597955E-2</v>
      </c>
      <c r="AA31" s="93">
        <f t="shared" si="5"/>
        <v>1.7406773548276282E-2</v>
      </c>
      <c r="AB31" s="93">
        <f t="shared" si="5"/>
        <v>-3.8248361827218989E-2</v>
      </c>
      <c r="AD31" s="90"/>
      <c r="AE31" s="90"/>
      <c r="AF31" s="90"/>
      <c r="AG31" s="90"/>
      <c r="AH31" s="90"/>
      <c r="AI31" s="90"/>
      <c r="AK31" s="92"/>
      <c r="AL31" s="92"/>
      <c r="AM31" s="92"/>
      <c r="AN31" s="92"/>
      <c r="AO31" s="92"/>
      <c r="AP31" s="92"/>
      <c r="AR31" s="94"/>
      <c r="AS31" s="94"/>
      <c r="AT31" s="94"/>
      <c r="AU31" s="94"/>
      <c r="AV31" s="94"/>
      <c r="AW31" s="94"/>
    </row>
    <row r="32" spans="1:49" x14ac:dyDescent="0.2">
      <c r="B32" s="40" t="s">
        <v>49</v>
      </c>
      <c r="C32" s="43">
        <v>285.8</v>
      </c>
      <c r="D32" s="43">
        <v>21.1</v>
      </c>
      <c r="E32" s="43">
        <v>28.9</v>
      </c>
      <c r="F32" s="43">
        <v>75.900000000000006</v>
      </c>
      <c r="G32" s="43">
        <v>70.099999999999994</v>
      </c>
      <c r="H32" s="43">
        <v>26.2</v>
      </c>
      <c r="J32" s="43">
        <f t="shared" si="1"/>
        <v>274.92500000000001</v>
      </c>
      <c r="K32" s="43">
        <f t="shared" si="0"/>
        <v>22.441666666666666</v>
      </c>
      <c r="L32" s="43">
        <f t="shared" si="0"/>
        <v>27.391666666666666</v>
      </c>
      <c r="M32" s="43">
        <f t="shared" si="0"/>
        <v>68.041666666666671</v>
      </c>
      <c r="N32" s="43">
        <f t="shared" si="0"/>
        <v>66.858333333333334</v>
      </c>
      <c r="O32" s="43">
        <f t="shared" si="0"/>
        <v>25.599999999999998</v>
      </c>
      <c r="P32" s="91">
        <f t="shared" si="3"/>
        <v>-2.3573624871882415E-2</v>
      </c>
      <c r="Q32" s="91">
        <f t="shared" si="3"/>
        <v>-8.6580086580086535E-2</v>
      </c>
      <c r="R32" s="91">
        <f t="shared" si="3"/>
        <v>-5.8631921824104261E-2</v>
      </c>
      <c r="S32" s="91">
        <f t="shared" si="3"/>
        <v>1.4705882352941346E-2</v>
      </c>
      <c r="T32" s="91">
        <f t="shared" si="3"/>
        <v>-1.4245014245015675E-3</v>
      </c>
      <c r="U32" s="91">
        <f t="shared" si="3"/>
        <v>-7.0921985815602828E-2</v>
      </c>
      <c r="W32" s="93">
        <f t="shared" si="5"/>
        <v>-9.8903640562540973E-3</v>
      </c>
      <c r="X32" s="93">
        <f t="shared" si="5"/>
        <v>-3.2487278377433371E-2</v>
      </c>
      <c r="Y32" s="93">
        <f t="shared" si="5"/>
        <v>-4.5327367157612652E-3</v>
      </c>
      <c r="Z32" s="93">
        <f t="shared" si="5"/>
        <v>5.2395588651773371E-2</v>
      </c>
      <c r="AA32" s="93">
        <f t="shared" si="5"/>
        <v>1.0335633671507546E-2</v>
      </c>
      <c r="AB32" s="93">
        <f t="shared" si="5"/>
        <v>-4.306288866054838E-2</v>
      </c>
      <c r="AD32" s="90"/>
      <c r="AE32" s="90"/>
      <c r="AF32" s="90"/>
      <c r="AG32" s="90"/>
      <c r="AH32" s="90"/>
      <c r="AI32" s="90"/>
      <c r="AK32" s="92"/>
      <c r="AL32" s="92"/>
      <c r="AM32" s="92"/>
      <c r="AN32" s="92"/>
      <c r="AO32" s="92"/>
      <c r="AP32" s="92"/>
      <c r="AR32" s="94"/>
      <c r="AS32" s="94"/>
      <c r="AT32" s="94"/>
      <c r="AU32" s="94"/>
      <c r="AV32" s="94"/>
      <c r="AW32" s="94"/>
    </row>
    <row r="33" spans="1:49" x14ac:dyDescent="0.2">
      <c r="B33" s="40" t="s">
        <v>50</v>
      </c>
      <c r="C33" s="43">
        <v>268.7</v>
      </c>
      <c r="D33" s="43">
        <v>22.6</v>
      </c>
      <c r="E33" s="43">
        <v>29.5</v>
      </c>
      <c r="F33" s="43">
        <v>69.8</v>
      </c>
      <c r="G33" s="43">
        <v>68.3</v>
      </c>
      <c r="H33" s="43">
        <v>25.1</v>
      </c>
      <c r="J33" s="43">
        <f t="shared" si="1"/>
        <v>274.15833333333336</v>
      </c>
      <c r="K33" s="43">
        <f t="shared" ref="K33:K53" si="6">AVERAGE(D22:D33)</f>
        <v>22.349999999999998</v>
      </c>
      <c r="L33" s="43">
        <f t="shared" ref="L33:L53" si="7">AVERAGE(E22:E33)</f>
        <v>27.366666666666664</v>
      </c>
      <c r="M33" s="43">
        <f t="shared" ref="M33:M53" si="8">AVERAGE(F22:F33)</f>
        <v>67.966666666666654</v>
      </c>
      <c r="N33" s="43">
        <f t="shared" ref="N33:O53" si="9">AVERAGE(G22:G33)</f>
        <v>66.88333333333334</v>
      </c>
      <c r="O33" s="43">
        <f t="shared" si="9"/>
        <v>25.599999999999998</v>
      </c>
      <c r="P33" s="91">
        <f t="shared" si="3"/>
        <v>-3.3105433609211921E-2</v>
      </c>
      <c r="Q33" s="91">
        <f t="shared" si="3"/>
        <v>-4.6413502109704519E-2</v>
      </c>
      <c r="R33" s="91">
        <f t="shared" si="3"/>
        <v>-1.0067114093959773E-2</v>
      </c>
      <c r="S33" s="91">
        <f t="shared" si="3"/>
        <v>-1.2729844413012836E-2</v>
      </c>
      <c r="T33" s="91">
        <f t="shared" si="3"/>
        <v>4.4117647058823373E-3</v>
      </c>
      <c r="U33" s="91">
        <f t="shared" si="3"/>
        <v>0</v>
      </c>
      <c r="W33" s="93">
        <f t="shared" si="5"/>
        <v>-2.1164886210850737E-2</v>
      </c>
      <c r="X33" s="93">
        <f t="shared" si="5"/>
        <v>-7.1060755978357995E-2</v>
      </c>
      <c r="Y33" s="93">
        <f t="shared" si="5"/>
        <v>-1.6562543024652505E-2</v>
      </c>
      <c r="Z33" s="93">
        <f t="shared" si="5"/>
        <v>1.9869478897940846E-2</v>
      </c>
      <c r="AA33" s="93">
        <f t="shared" si="5"/>
        <v>6.7249210937935606E-3</v>
      </c>
      <c r="AB33" s="93">
        <f t="shared" si="5"/>
        <v>-3.9046824403520287E-2</v>
      </c>
      <c r="AD33" s="90"/>
      <c r="AE33" s="90"/>
      <c r="AF33" s="90"/>
      <c r="AG33" s="90"/>
      <c r="AH33" s="90"/>
      <c r="AI33" s="90"/>
      <c r="AK33" s="92"/>
      <c r="AL33" s="92"/>
      <c r="AM33" s="92"/>
      <c r="AN33" s="92"/>
      <c r="AO33" s="92"/>
      <c r="AP33" s="92"/>
      <c r="AR33" s="94"/>
      <c r="AS33" s="94"/>
      <c r="AT33" s="94"/>
      <c r="AU33" s="94"/>
      <c r="AV33" s="94"/>
      <c r="AW33" s="94"/>
    </row>
    <row r="34" spans="1:49" x14ac:dyDescent="0.2">
      <c r="B34" s="40" t="s">
        <v>51</v>
      </c>
      <c r="C34" s="43">
        <v>274.60000000000002</v>
      </c>
      <c r="D34" s="43">
        <v>21.3</v>
      </c>
      <c r="E34" s="43">
        <v>29.1</v>
      </c>
      <c r="F34" s="43">
        <v>70.900000000000006</v>
      </c>
      <c r="G34" s="43">
        <v>66.5</v>
      </c>
      <c r="H34" s="43">
        <v>23.5</v>
      </c>
      <c r="J34" s="43">
        <f t="shared" si="1"/>
        <v>274.44166666666666</v>
      </c>
      <c r="K34" s="43">
        <f t="shared" si="6"/>
        <v>22.258333333333336</v>
      </c>
      <c r="L34" s="43">
        <f t="shared" si="7"/>
        <v>27.491666666666671</v>
      </c>
      <c r="M34" s="43">
        <f t="shared" si="8"/>
        <v>68.374999999999986</v>
      </c>
      <c r="N34" s="43">
        <f t="shared" si="9"/>
        <v>67.066666666666677</v>
      </c>
      <c r="O34" s="43">
        <f t="shared" si="9"/>
        <v>25.533333333333331</v>
      </c>
      <c r="P34" s="91">
        <f t="shared" si="3"/>
        <v>1.2536873156342221E-2</v>
      </c>
      <c r="Q34" s="91">
        <f t="shared" si="3"/>
        <v>-4.9107142857142794E-2</v>
      </c>
      <c r="R34" s="91">
        <f t="shared" si="3"/>
        <v>5.4347826086956541E-2</v>
      </c>
      <c r="S34" s="91">
        <f t="shared" si="3"/>
        <v>7.4242424242424221E-2</v>
      </c>
      <c r="T34" s="91">
        <f t="shared" si="3"/>
        <v>3.4214618973561484E-2</v>
      </c>
      <c r="U34" s="91">
        <f t="shared" si="3"/>
        <v>-3.292181069958855E-2</v>
      </c>
      <c r="W34" s="93">
        <f t="shared" si="5"/>
        <v>-1.4714061774917372E-2</v>
      </c>
      <c r="X34" s="93">
        <f t="shared" si="5"/>
        <v>-6.0700243848977951E-2</v>
      </c>
      <c r="Y34" s="93">
        <f t="shared" si="5"/>
        <v>-4.7837366103691643E-3</v>
      </c>
      <c r="Z34" s="93">
        <f t="shared" si="5"/>
        <v>2.5406154060784242E-2</v>
      </c>
      <c r="AA34" s="93">
        <f t="shared" si="5"/>
        <v>1.2400627418314084E-2</v>
      </c>
      <c r="AB34" s="93">
        <f t="shared" si="5"/>
        <v>-3.4614598838397126E-2</v>
      </c>
      <c r="AD34" s="90"/>
      <c r="AE34" s="90"/>
      <c r="AF34" s="90"/>
      <c r="AG34" s="90"/>
      <c r="AH34" s="90"/>
      <c r="AI34" s="90"/>
      <c r="AK34" s="92"/>
      <c r="AL34" s="92"/>
      <c r="AM34" s="92"/>
      <c r="AN34" s="92"/>
      <c r="AO34" s="92"/>
      <c r="AP34" s="92"/>
      <c r="AR34" s="94"/>
      <c r="AS34" s="94"/>
      <c r="AT34" s="94"/>
      <c r="AU34" s="94"/>
      <c r="AV34" s="94"/>
      <c r="AW34" s="94"/>
    </row>
    <row r="35" spans="1:49" x14ac:dyDescent="0.2">
      <c r="B35" s="40" t="s">
        <v>52</v>
      </c>
      <c r="C35" s="43">
        <v>260</v>
      </c>
      <c r="D35" s="43">
        <v>21.1</v>
      </c>
      <c r="E35" s="43">
        <v>27.7</v>
      </c>
      <c r="F35" s="43">
        <v>65.599999999999994</v>
      </c>
      <c r="G35" s="43">
        <v>64.599999999999994</v>
      </c>
      <c r="H35" s="43">
        <v>23.3</v>
      </c>
      <c r="J35" s="43">
        <f t="shared" si="1"/>
        <v>274.27499999999998</v>
      </c>
      <c r="K35" s="43">
        <f t="shared" si="6"/>
        <v>22.416666666666668</v>
      </c>
      <c r="L35" s="43">
        <f t="shared" si="7"/>
        <v>27.5</v>
      </c>
      <c r="M35" s="43">
        <f t="shared" si="8"/>
        <v>68.208333333333329</v>
      </c>
      <c r="N35" s="43">
        <f t="shared" si="9"/>
        <v>67.25</v>
      </c>
      <c r="O35" s="43">
        <f t="shared" si="9"/>
        <v>25.708333333333332</v>
      </c>
      <c r="P35" s="91">
        <f t="shared" ref="P35:U50" si="10">C35/C23-1</f>
        <v>-7.6335877862595547E-3</v>
      </c>
      <c r="Q35" s="91">
        <f t="shared" si="10"/>
        <v>9.8958333333333481E-2</v>
      </c>
      <c r="R35" s="91">
        <f t="shared" si="10"/>
        <v>3.6231884057971175E-3</v>
      </c>
      <c r="S35" s="91">
        <f t="shared" si="10"/>
        <v>-2.9585798816568087E-2</v>
      </c>
      <c r="T35" s="91">
        <f t="shared" si="10"/>
        <v>3.5256410256410131E-2</v>
      </c>
      <c r="U35" s="91">
        <f t="shared" si="10"/>
        <v>9.9056603773584939E-2</v>
      </c>
      <c r="W35" s="93">
        <f t="shared" si="5"/>
        <v>-9.4007160797097509E-3</v>
      </c>
      <c r="X35" s="93">
        <f t="shared" si="5"/>
        <v>1.1458961221620563E-3</v>
      </c>
      <c r="Y35" s="93">
        <f t="shared" si="5"/>
        <v>1.5967966799597961E-2</v>
      </c>
      <c r="Z35" s="93">
        <f t="shared" si="5"/>
        <v>1.0642260337614432E-2</v>
      </c>
      <c r="AA35" s="93">
        <f t="shared" si="5"/>
        <v>2.4627597978617983E-2</v>
      </c>
      <c r="AB35" s="93">
        <f t="shared" si="5"/>
        <v>2.2044931024665464E-2</v>
      </c>
      <c r="AD35" s="90"/>
      <c r="AE35" s="90"/>
      <c r="AF35" s="90"/>
      <c r="AG35" s="90"/>
      <c r="AH35" s="90"/>
      <c r="AI35" s="90"/>
      <c r="AK35" s="92"/>
      <c r="AL35" s="92"/>
      <c r="AM35" s="92"/>
      <c r="AN35" s="92"/>
      <c r="AO35" s="92"/>
      <c r="AP35" s="92"/>
      <c r="AR35" s="94"/>
      <c r="AS35" s="94"/>
      <c r="AT35" s="94"/>
      <c r="AU35" s="94"/>
      <c r="AV35" s="94"/>
      <c r="AW35" s="94"/>
    </row>
    <row r="36" spans="1:49" x14ac:dyDescent="0.2">
      <c r="B36" s="40" t="s">
        <v>53</v>
      </c>
      <c r="C36" s="43">
        <v>267.10000000000002</v>
      </c>
      <c r="D36" s="43">
        <v>21.6</v>
      </c>
      <c r="E36" s="43">
        <v>28.1</v>
      </c>
      <c r="F36" s="43">
        <v>67.8</v>
      </c>
      <c r="G36" s="43">
        <v>69.2</v>
      </c>
      <c r="H36" s="43">
        <v>22.9</v>
      </c>
      <c r="J36" s="43">
        <f t="shared" si="1"/>
        <v>272.51666666666665</v>
      </c>
      <c r="K36" s="43">
        <f t="shared" si="6"/>
        <v>22.566666666666666</v>
      </c>
      <c r="L36" s="43">
        <f t="shared" si="7"/>
        <v>27.258333333333336</v>
      </c>
      <c r="M36" s="43">
        <f t="shared" si="8"/>
        <v>67.841666666666654</v>
      </c>
      <c r="N36" s="43">
        <f t="shared" si="9"/>
        <v>67.350000000000009</v>
      </c>
      <c r="O36" s="43">
        <f t="shared" si="9"/>
        <v>25.583333333333329</v>
      </c>
      <c r="P36" s="91">
        <f t="shared" si="10"/>
        <v>-7.3213046495489098E-2</v>
      </c>
      <c r="Q36" s="91">
        <f t="shared" si="10"/>
        <v>9.090909090909105E-2</v>
      </c>
      <c r="R36" s="91">
        <f t="shared" si="10"/>
        <v>-9.3548387096774155E-2</v>
      </c>
      <c r="S36" s="91">
        <f t="shared" si="10"/>
        <v>-6.094182825484773E-2</v>
      </c>
      <c r="T36" s="91">
        <f t="shared" si="10"/>
        <v>1.7647058823529349E-2</v>
      </c>
      <c r="U36" s="91">
        <f t="shared" si="10"/>
        <v>-6.1475409836065587E-2</v>
      </c>
      <c r="W36" s="93">
        <f t="shared" si="5"/>
        <v>-2.2769920375135477E-2</v>
      </c>
      <c r="X36" s="93">
        <f t="shared" si="5"/>
        <v>4.692009379509391E-2</v>
      </c>
      <c r="Y36" s="93">
        <f t="shared" si="5"/>
        <v>-1.1859124201340165E-2</v>
      </c>
      <c r="Z36" s="93">
        <f t="shared" si="5"/>
        <v>-5.4284009429971984E-3</v>
      </c>
      <c r="AA36" s="93">
        <f t="shared" si="5"/>
        <v>2.903936268450032E-2</v>
      </c>
      <c r="AB36" s="93">
        <f t="shared" si="5"/>
        <v>1.5531277459769344E-3</v>
      </c>
      <c r="AD36" s="90"/>
      <c r="AE36" s="90"/>
      <c r="AF36" s="90"/>
      <c r="AG36" s="90"/>
      <c r="AH36" s="90"/>
      <c r="AI36" s="90"/>
      <c r="AK36" s="92"/>
      <c r="AL36" s="92"/>
      <c r="AM36" s="92"/>
      <c r="AN36" s="92"/>
      <c r="AO36" s="92"/>
      <c r="AP36" s="92"/>
      <c r="AR36" s="94"/>
      <c r="AS36" s="94"/>
      <c r="AT36" s="94"/>
      <c r="AU36" s="94"/>
      <c r="AV36" s="94"/>
      <c r="AW36" s="94"/>
    </row>
    <row r="37" spans="1:49" x14ac:dyDescent="0.2">
      <c r="B37" s="40" t="s">
        <v>54</v>
      </c>
      <c r="C37" s="43">
        <v>255.3</v>
      </c>
      <c r="D37" s="43">
        <v>20.8</v>
      </c>
      <c r="E37" s="43">
        <v>25.9</v>
      </c>
      <c r="F37" s="43">
        <v>65.099999999999994</v>
      </c>
      <c r="G37" s="43">
        <v>64.099999999999994</v>
      </c>
      <c r="H37" s="43">
        <v>22.6</v>
      </c>
      <c r="J37" s="43">
        <f t="shared" si="1"/>
        <v>271.8</v>
      </c>
      <c r="K37" s="43">
        <f t="shared" si="6"/>
        <v>22.641666666666666</v>
      </c>
      <c r="L37" s="43">
        <f t="shared" si="7"/>
        <v>27.266666666666666</v>
      </c>
      <c r="M37" s="43">
        <f t="shared" si="8"/>
        <v>67.833333333333329</v>
      </c>
      <c r="N37" s="43">
        <f t="shared" si="9"/>
        <v>67.38333333333334</v>
      </c>
      <c r="O37" s="43">
        <f t="shared" si="9"/>
        <v>25.541666666666661</v>
      </c>
      <c r="P37" s="91">
        <f t="shared" si="10"/>
        <v>-3.2588101553618687E-2</v>
      </c>
      <c r="Q37" s="91">
        <f t="shared" si="10"/>
        <v>4.5226130653266416E-2</v>
      </c>
      <c r="R37" s="91">
        <f t="shared" si="10"/>
        <v>3.8759689922480689E-3</v>
      </c>
      <c r="S37" s="91">
        <f t="shared" si="10"/>
        <v>-1.5337423312884457E-3</v>
      </c>
      <c r="T37" s="91">
        <f t="shared" si="10"/>
        <v>6.2794348508632414E-3</v>
      </c>
      <c r="U37" s="91">
        <f t="shared" si="10"/>
        <v>-2.1645021645021689E-2</v>
      </c>
      <c r="W37" s="93">
        <f t="shared" ref="W37:AB52" si="11">AVERAGE(P35:P37)</f>
        <v>-3.7811578611789111E-2</v>
      </c>
      <c r="X37" s="93">
        <f t="shared" si="11"/>
        <v>7.8364518298563654E-2</v>
      </c>
      <c r="Y37" s="93">
        <f t="shared" si="11"/>
        <v>-2.8683076566242988E-2</v>
      </c>
      <c r="Z37" s="93">
        <f t="shared" si="11"/>
        <v>-3.0687123134234755E-2</v>
      </c>
      <c r="AA37" s="93">
        <f t="shared" si="11"/>
        <v>1.9727634643600906E-2</v>
      </c>
      <c r="AB37" s="93">
        <f t="shared" si="11"/>
        <v>5.3120574308325548E-3</v>
      </c>
      <c r="AD37" s="90"/>
      <c r="AE37" s="90"/>
      <c r="AF37" s="90"/>
      <c r="AG37" s="90"/>
      <c r="AH37" s="90"/>
      <c r="AI37" s="90"/>
      <c r="AK37" s="92"/>
      <c r="AL37" s="92"/>
      <c r="AM37" s="92"/>
      <c r="AN37" s="92"/>
      <c r="AO37" s="92"/>
      <c r="AP37" s="92"/>
      <c r="AR37" s="94"/>
      <c r="AS37" s="94"/>
      <c r="AT37" s="94"/>
      <c r="AU37" s="94"/>
      <c r="AV37" s="94"/>
      <c r="AW37" s="94"/>
    </row>
    <row r="38" spans="1:49" x14ac:dyDescent="0.2">
      <c r="B38" s="40" t="s">
        <v>55</v>
      </c>
      <c r="C38" s="43">
        <v>260.8</v>
      </c>
      <c r="D38" s="43">
        <v>20.9</v>
      </c>
      <c r="E38" s="43">
        <v>25.9</v>
      </c>
      <c r="F38" s="43">
        <v>65.2</v>
      </c>
      <c r="G38" s="43">
        <v>65.900000000000006</v>
      </c>
      <c r="H38" s="43">
        <v>26.3</v>
      </c>
      <c r="J38" s="43">
        <f t="shared" si="1"/>
        <v>271.60833333333335</v>
      </c>
      <c r="K38" s="43">
        <f t="shared" si="6"/>
        <v>22.625</v>
      </c>
      <c r="L38" s="43">
        <f t="shared" si="7"/>
        <v>27.349999999999994</v>
      </c>
      <c r="M38" s="43">
        <f t="shared" si="8"/>
        <v>67.95</v>
      </c>
      <c r="N38" s="43">
        <f t="shared" si="9"/>
        <v>67.616666666666688</v>
      </c>
      <c r="O38" s="43">
        <f t="shared" si="9"/>
        <v>25.525000000000002</v>
      </c>
      <c r="P38" s="91">
        <f t="shared" si="10"/>
        <v>-8.7419232231090716E-3</v>
      </c>
      <c r="Q38" s="91">
        <f t="shared" si="10"/>
        <v>-9.4786729857820884E-3</v>
      </c>
      <c r="R38" s="91">
        <f t="shared" si="10"/>
        <v>4.016064257028118E-2</v>
      </c>
      <c r="S38" s="91">
        <f t="shared" si="10"/>
        <v>2.1943573667711602E-2</v>
      </c>
      <c r="T38" s="91">
        <f t="shared" si="10"/>
        <v>4.4374009508716394E-2</v>
      </c>
      <c r="U38" s="91">
        <f t="shared" si="10"/>
        <v>-7.547169811320753E-3</v>
      </c>
      <c r="W38" s="93">
        <f t="shared" si="11"/>
        <v>-3.8181023757405619E-2</v>
      </c>
      <c r="X38" s="93">
        <f t="shared" si="11"/>
        <v>4.2218849525525126E-2</v>
      </c>
      <c r="Y38" s="93">
        <f t="shared" si="11"/>
        <v>-1.6503925178081635E-2</v>
      </c>
      <c r="Z38" s="93">
        <f t="shared" si="11"/>
        <v>-1.3510665639474858E-2</v>
      </c>
      <c r="AA38" s="93">
        <f t="shared" si="11"/>
        <v>2.2766834394369662E-2</v>
      </c>
      <c r="AB38" s="93">
        <f t="shared" si="11"/>
        <v>-3.0222533764136011E-2</v>
      </c>
      <c r="AD38" s="90"/>
      <c r="AE38" s="90"/>
      <c r="AF38" s="90"/>
      <c r="AG38" s="90"/>
      <c r="AH38" s="90"/>
      <c r="AI38" s="90"/>
      <c r="AK38" s="92"/>
      <c r="AL38" s="92"/>
      <c r="AM38" s="92"/>
      <c r="AN38" s="92"/>
      <c r="AO38" s="92"/>
      <c r="AP38" s="92"/>
      <c r="AR38" s="94"/>
      <c r="AS38" s="94"/>
      <c r="AT38" s="94"/>
      <c r="AU38" s="94"/>
      <c r="AV38" s="94"/>
      <c r="AW38" s="94"/>
    </row>
    <row r="39" spans="1:49" x14ac:dyDescent="0.2">
      <c r="B39" s="40" t="s">
        <v>56</v>
      </c>
      <c r="C39" s="43">
        <v>278.3</v>
      </c>
      <c r="D39" s="43">
        <v>21.7</v>
      </c>
      <c r="E39" s="43">
        <v>25.8</v>
      </c>
      <c r="F39" s="43">
        <v>67.099999999999994</v>
      </c>
      <c r="G39" s="43">
        <v>66.5</v>
      </c>
      <c r="H39" s="43">
        <v>26.8</v>
      </c>
      <c r="J39" s="43">
        <f t="shared" si="1"/>
        <v>271.03333333333336</v>
      </c>
      <c r="K39" s="43">
        <f t="shared" si="6"/>
        <v>22.441666666666666</v>
      </c>
      <c r="L39" s="43">
        <f t="shared" si="7"/>
        <v>27.158333333333328</v>
      </c>
      <c r="M39" s="43">
        <f t="shared" si="8"/>
        <v>67.816666666666677</v>
      </c>
      <c r="N39" s="43">
        <f t="shared" si="9"/>
        <v>67.533333333333331</v>
      </c>
      <c r="O39" s="43">
        <f t="shared" si="9"/>
        <v>25.091666666666669</v>
      </c>
      <c r="P39" s="91">
        <f t="shared" si="10"/>
        <v>-2.4193548387096642E-2</v>
      </c>
      <c r="Q39" s="91">
        <f t="shared" si="10"/>
        <v>-9.2050209205020939E-2</v>
      </c>
      <c r="R39" s="91">
        <f t="shared" si="10"/>
        <v>-8.1850533807829251E-2</v>
      </c>
      <c r="S39" s="91">
        <f t="shared" si="10"/>
        <v>-2.3289665211062682E-2</v>
      </c>
      <c r="T39" s="91">
        <f t="shared" si="10"/>
        <v>-1.4814814814814836E-2</v>
      </c>
      <c r="U39" s="91">
        <f t="shared" si="10"/>
        <v>-0.16249999999999998</v>
      </c>
      <c r="W39" s="93">
        <f t="shared" si="11"/>
        <v>-2.1841191054608133E-2</v>
      </c>
      <c r="X39" s="93">
        <f t="shared" si="11"/>
        <v>-1.8767583845845537E-2</v>
      </c>
      <c r="Y39" s="93">
        <f t="shared" si="11"/>
        <v>-1.2604640748433335E-2</v>
      </c>
      <c r="Z39" s="93">
        <f t="shared" si="11"/>
        <v>-9.5994462487984189E-4</v>
      </c>
      <c r="AA39" s="93">
        <f t="shared" si="11"/>
        <v>1.1946209848254933E-2</v>
      </c>
      <c r="AB39" s="93">
        <f t="shared" si="11"/>
        <v>-6.3897397152114135E-2</v>
      </c>
      <c r="AD39" s="90"/>
      <c r="AE39" s="90"/>
      <c r="AF39" s="90"/>
      <c r="AG39" s="90"/>
      <c r="AH39" s="90"/>
      <c r="AI39" s="90"/>
      <c r="AK39" s="92"/>
      <c r="AL39" s="92"/>
      <c r="AM39" s="92"/>
      <c r="AN39" s="92"/>
      <c r="AO39" s="92"/>
      <c r="AP39" s="92"/>
      <c r="AR39" s="94"/>
      <c r="AS39" s="94"/>
      <c r="AT39" s="94"/>
      <c r="AU39" s="94"/>
      <c r="AV39" s="94"/>
      <c r="AW39" s="94"/>
    </row>
    <row r="40" spans="1:49" x14ac:dyDescent="0.2">
      <c r="B40" s="40" t="s">
        <v>57</v>
      </c>
      <c r="C40" s="43">
        <v>266.7</v>
      </c>
      <c r="D40" s="43">
        <v>26.2</v>
      </c>
      <c r="E40" s="43">
        <v>24.6</v>
      </c>
      <c r="F40" s="43">
        <v>64.599999999999994</v>
      </c>
      <c r="G40" s="43">
        <v>66.7</v>
      </c>
      <c r="H40" s="43">
        <v>28.8</v>
      </c>
      <c r="J40" s="43">
        <f t="shared" si="1"/>
        <v>270.27500000000003</v>
      </c>
      <c r="K40" s="43">
        <f t="shared" si="6"/>
        <v>22.391666666666666</v>
      </c>
      <c r="L40" s="43">
        <f t="shared" si="7"/>
        <v>27.066666666666666</v>
      </c>
      <c r="M40" s="43">
        <f t="shared" si="8"/>
        <v>67.63333333333334</v>
      </c>
      <c r="N40" s="43">
        <f t="shared" si="9"/>
        <v>67.575000000000003</v>
      </c>
      <c r="O40" s="43">
        <f t="shared" si="9"/>
        <v>25.100000000000005</v>
      </c>
      <c r="P40" s="91">
        <f t="shared" si="10"/>
        <v>-3.2994923857868064E-2</v>
      </c>
      <c r="Q40" s="91">
        <f t="shared" si="10"/>
        <v>-2.2388059701492602E-2</v>
      </c>
      <c r="R40" s="91">
        <f t="shared" si="10"/>
        <v>-4.2801556420233422E-2</v>
      </c>
      <c r="S40" s="91">
        <f t="shared" si="10"/>
        <v>-3.2934131736527039E-2</v>
      </c>
      <c r="T40" s="91">
        <f t="shared" si="10"/>
        <v>7.5528700906344337E-3</v>
      </c>
      <c r="U40" s="91">
        <f t="shared" si="10"/>
        <v>3.4843205574912606E-3</v>
      </c>
      <c r="W40" s="93">
        <f t="shared" si="11"/>
        <v>-2.1976798489357924E-2</v>
      </c>
      <c r="X40" s="93">
        <f t="shared" si="11"/>
        <v>-4.1305647297431879E-2</v>
      </c>
      <c r="Y40" s="93">
        <f t="shared" si="11"/>
        <v>-2.8163815885927163E-2</v>
      </c>
      <c r="Z40" s="93">
        <f t="shared" si="11"/>
        <v>-1.1426741093292706E-2</v>
      </c>
      <c r="AA40" s="93">
        <f t="shared" si="11"/>
        <v>1.2370688261511997E-2</v>
      </c>
      <c r="AB40" s="93">
        <f t="shared" si="11"/>
        <v>-5.5520949751276492E-2</v>
      </c>
      <c r="AD40" s="90"/>
      <c r="AE40" s="90"/>
      <c r="AF40" s="90"/>
      <c r="AG40" s="90"/>
      <c r="AH40" s="90"/>
      <c r="AI40" s="90"/>
      <c r="AK40" s="92"/>
      <c r="AL40" s="92"/>
      <c r="AM40" s="92"/>
      <c r="AN40" s="92"/>
      <c r="AO40" s="92"/>
      <c r="AP40" s="92"/>
      <c r="AR40" s="94"/>
      <c r="AS40" s="94"/>
      <c r="AT40" s="94"/>
      <c r="AU40" s="94"/>
      <c r="AV40" s="94"/>
      <c r="AW40" s="94"/>
    </row>
    <row r="41" spans="1:49" x14ac:dyDescent="0.2">
      <c r="B41" s="40" t="s">
        <v>58</v>
      </c>
      <c r="C41" s="43">
        <v>277.2</v>
      </c>
      <c r="D41" s="43">
        <v>30.4</v>
      </c>
      <c r="E41" s="43">
        <v>25.2</v>
      </c>
      <c r="F41" s="43">
        <v>59.3</v>
      </c>
      <c r="G41" s="43">
        <v>76</v>
      </c>
      <c r="H41" s="43">
        <v>27.3</v>
      </c>
      <c r="J41" s="43">
        <f t="shared" si="1"/>
        <v>269.625</v>
      </c>
      <c r="K41" s="43">
        <f t="shared" si="6"/>
        <v>22.400000000000002</v>
      </c>
      <c r="L41" s="43">
        <f t="shared" si="7"/>
        <v>27.091666666666669</v>
      </c>
      <c r="M41" s="43">
        <f t="shared" si="8"/>
        <v>67.566666666666677</v>
      </c>
      <c r="N41" s="43">
        <f t="shared" si="9"/>
        <v>67.466666666666654</v>
      </c>
      <c r="O41" s="43">
        <f t="shared" si="9"/>
        <v>25.008333333333336</v>
      </c>
      <c r="P41" s="91">
        <f t="shared" si="10"/>
        <v>-2.7368421052631597E-2</v>
      </c>
      <c r="Q41" s="91">
        <f t="shared" si="10"/>
        <v>3.3003300330032292E-3</v>
      </c>
      <c r="R41" s="91">
        <f t="shared" si="10"/>
        <v>1.2048192771084265E-2</v>
      </c>
      <c r="S41" s="91">
        <f t="shared" si="10"/>
        <v>-1.3311148086522562E-2</v>
      </c>
      <c r="T41" s="91">
        <f t="shared" si="10"/>
        <v>-1.681759379042691E-2</v>
      </c>
      <c r="U41" s="91">
        <f t="shared" si="10"/>
        <v>-3.8732394366197131E-2</v>
      </c>
      <c r="W41" s="93">
        <f t="shared" si="11"/>
        <v>-2.8185631099198766E-2</v>
      </c>
      <c r="X41" s="93">
        <f t="shared" si="11"/>
        <v>-3.7045979624503435E-2</v>
      </c>
      <c r="Y41" s="93">
        <f t="shared" si="11"/>
        <v>-3.7534632485659469E-2</v>
      </c>
      <c r="Z41" s="93">
        <f t="shared" si="11"/>
        <v>-2.317831501137076E-2</v>
      </c>
      <c r="AA41" s="93">
        <f t="shared" si="11"/>
        <v>-8.0265128382024375E-3</v>
      </c>
      <c r="AB41" s="93">
        <f t="shared" si="11"/>
        <v>-6.5916024602901954E-2</v>
      </c>
      <c r="AD41" s="90"/>
      <c r="AE41" s="90"/>
      <c r="AF41" s="90"/>
      <c r="AG41" s="90"/>
      <c r="AH41" s="90"/>
      <c r="AI41" s="90"/>
      <c r="AK41" s="92"/>
      <c r="AL41" s="92"/>
      <c r="AM41" s="92"/>
      <c r="AN41" s="92"/>
      <c r="AO41" s="92"/>
      <c r="AP41" s="92"/>
      <c r="AR41" s="94"/>
      <c r="AS41" s="94"/>
      <c r="AT41" s="94"/>
      <c r="AU41" s="94"/>
      <c r="AV41" s="94"/>
      <c r="AW41" s="94"/>
    </row>
    <row r="42" spans="1:49" x14ac:dyDescent="0.2">
      <c r="A42" s="40">
        <v>2012</v>
      </c>
      <c r="B42" s="40" t="s">
        <v>47</v>
      </c>
      <c r="C42" s="43">
        <v>268.2</v>
      </c>
      <c r="D42" s="43">
        <v>20.2</v>
      </c>
      <c r="E42" s="43">
        <v>25.9</v>
      </c>
      <c r="F42" s="43">
        <v>70</v>
      </c>
      <c r="G42" s="43">
        <v>67.7</v>
      </c>
      <c r="H42" s="43">
        <v>21.7</v>
      </c>
      <c r="J42" s="43">
        <f t="shared" si="1"/>
        <v>268.74999999999994</v>
      </c>
      <c r="K42" s="43">
        <f t="shared" si="6"/>
        <v>22.283333333333331</v>
      </c>
      <c r="L42" s="43">
        <f t="shared" si="7"/>
        <v>26.95</v>
      </c>
      <c r="M42" s="43">
        <f t="shared" si="8"/>
        <v>67.433333333333337</v>
      </c>
      <c r="N42" s="43">
        <f t="shared" si="9"/>
        <v>67.558333333333337</v>
      </c>
      <c r="O42" s="43">
        <f t="shared" si="9"/>
        <v>24.766666666666666</v>
      </c>
      <c r="P42" s="91">
        <f t="shared" si="10"/>
        <v>-3.7674919268030127E-2</v>
      </c>
      <c r="Q42" s="91">
        <f t="shared" si="10"/>
        <v>-6.4814814814814881E-2</v>
      </c>
      <c r="R42" s="91">
        <f t="shared" si="10"/>
        <v>-6.1594202898550776E-2</v>
      </c>
      <c r="S42" s="91">
        <f t="shared" si="10"/>
        <v>-2.2346368715083775E-2</v>
      </c>
      <c r="T42" s="91">
        <f t="shared" si="10"/>
        <v>1.6516516516516644E-2</v>
      </c>
      <c r="U42" s="91">
        <f t="shared" si="10"/>
        <v>-0.11788617886178865</v>
      </c>
      <c r="W42" s="93">
        <f t="shared" si="11"/>
        <v>-3.2679421392843265E-2</v>
      </c>
      <c r="X42" s="93">
        <f t="shared" si="11"/>
        <v>-2.7967514827768086E-2</v>
      </c>
      <c r="Y42" s="93">
        <f t="shared" si="11"/>
        <v>-3.0782522182566645E-2</v>
      </c>
      <c r="Z42" s="93">
        <f t="shared" si="11"/>
        <v>-2.2863882846044459E-2</v>
      </c>
      <c r="AA42" s="93">
        <f t="shared" si="11"/>
        <v>2.4172642722413893E-3</v>
      </c>
      <c r="AB42" s="93">
        <f t="shared" si="11"/>
        <v>-5.1044750890164838E-2</v>
      </c>
      <c r="AD42" s="90"/>
      <c r="AE42" s="90"/>
      <c r="AF42" s="90"/>
      <c r="AG42" s="90"/>
      <c r="AH42" s="90"/>
      <c r="AI42" s="90"/>
      <c r="AK42" s="92"/>
      <c r="AL42" s="92"/>
      <c r="AM42" s="92"/>
      <c r="AN42" s="92"/>
      <c r="AO42" s="92"/>
      <c r="AP42" s="92"/>
      <c r="AR42" s="94"/>
      <c r="AS42" s="94"/>
      <c r="AT42" s="94"/>
      <c r="AU42" s="94"/>
      <c r="AV42" s="94"/>
      <c r="AW42" s="94"/>
    </row>
    <row r="43" spans="1:49" x14ac:dyDescent="0.2">
      <c r="B43" s="40" t="s">
        <v>48</v>
      </c>
      <c r="C43" s="95">
        <v>258.17931034482757</v>
      </c>
      <c r="D43" s="95">
        <v>19.213793103448275</v>
      </c>
      <c r="E43" s="95">
        <v>24.910344827586208</v>
      </c>
      <c r="F43" s="95">
        <v>64.786206896551718</v>
      </c>
      <c r="G43" s="95">
        <v>65.365517241379308</v>
      </c>
      <c r="H43" s="95">
        <v>21.627586206896552</v>
      </c>
      <c r="J43" s="43">
        <f t="shared" si="1"/>
        <v>268.40660919540227</v>
      </c>
      <c r="K43" s="43">
        <f t="shared" si="6"/>
        <v>22.259482758620688</v>
      </c>
      <c r="L43" s="43">
        <f t="shared" si="7"/>
        <v>26.792528735632185</v>
      </c>
      <c r="M43" s="43">
        <f t="shared" si="8"/>
        <v>67.173850574712631</v>
      </c>
      <c r="N43" s="43">
        <f t="shared" si="9"/>
        <v>67.580459770114942</v>
      </c>
      <c r="O43" s="43">
        <f t="shared" si="9"/>
        <v>24.677298850574715</v>
      </c>
      <c r="P43" s="91">
        <f t="shared" si="10"/>
        <v>-1.5709834750943341E-2</v>
      </c>
      <c r="Q43" s="91">
        <f t="shared" si="10"/>
        <v>-1.4677276746242307E-2</v>
      </c>
      <c r="R43" s="91">
        <f t="shared" si="10"/>
        <v>-7.050952135872357E-2</v>
      </c>
      <c r="S43" s="91">
        <f t="shared" si="10"/>
        <v>-4.5858514041948295E-2</v>
      </c>
      <c r="T43" s="91">
        <f t="shared" si="10"/>
        <v>4.0786058583612839E-3</v>
      </c>
      <c r="U43" s="91">
        <f t="shared" si="10"/>
        <v>-4.7242898374601161E-2</v>
      </c>
      <c r="W43" s="93">
        <f t="shared" si="11"/>
        <v>-2.6917725023868355E-2</v>
      </c>
      <c r="X43" s="93">
        <f t="shared" si="11"/>
        <v>-2.5397253842684653E-2</v>
      </c>
      <c r="Y43" s="93">
        <f t="shared" si="11"/>
        <v>-4.0018510495396696E-2</v>
      </c>
      <c r="Z43" s="93">
        <f t="shared" si="11"/>
        <v>-2.7172010281184877E-2</v>
      </c>
      <c r="AA43" s="93">
        <f t="shared" si="11"/>
        <v>1.2591761948170059E-3</v>
      </c>
      <c r="AB43" s="93">
        <f t="shared" si="11"/>
        <v>-6.7953823867528976E-2</v>
      </c>
      <c r="AD43" s="96"/>
      <c r="AE43" s="96"/>
      <c r="AF43" s="96"/>
      <c r="AG43" s="96"/>
      <c r="AH43" s="96"/>
      <c r="AI43" s="96"/>
      <c r="AK43" s="92"/>
      <c r="AL43" s="92"/>
      <c r="AM43" s="92"/>
      <c r="AN43" s="92"/>
      <c r="AO43" s="92"/>
      <c r="AP43" s="92"/>
      <c r="AR43" s="94"/>
      <c r="AS43" s="94"/>
      <c r="AT43" s="94"/>
      <c r="AU43" s="94"/>
      <c r="AV43" s="94"/>
      <c r="AW43" s="94"/>
    </row>
    <row r="44" spans="1:49" x14ac:dyDescent="0.2">
      <c r="B44" s="40" t="s">
        <v>49</v>
      </c>
      <c r="C44" s="43">
        <v>283.39999999999998</v>
      </c>
      <c r="D44" s="43">
        <v>24.4</v>
      </c>
      <c r="E44" s="43">
        <v>28.8</v>
      </c>
      <c r="F44" s="43">
        <v>74</v>
      </c>
      <c r="G44" s="43">
        <v>70.8</v>
      </c>
      <c r="H44" s="43">
        <v>26.3</v>
      </c>
      <c r="J44" s="43">
        <f t="shared" si="1"/>
        <v>268.20660919540228</v>
      </c>
      <c r="K44" s="43">
        <f t="shared" si="6"/>
        <v>22.534482758620683</v>
      </c>
      <c r="L44" s="43">
        <f t="shared" si="7"/>
        <v>26.784195402298849</v>
      </c>
      <c r="M44" s="43">
        <f t="shared" si="8"/>
        <v>67.0155172413793</v>
      </c>
      <c r="N44" s="43">
        <f t="shared" si="9"/>
        <v>67.638793103448279</v>
      </c>
      <c r="O44" s="43">
        <f t="shared" si="9"/>
        <v>24.685632183908051</v>
      </c>
      <c r="P44" s="91">
        <f t="shared" si="10"/>
        <v>-8.397480755773401E-3</v>
      </c>
      <c r="Q44" s="91">
        <f t="shared" si="10"/>
        <v>0.15639810426540279</v>
      </c>
      <c r="R44" s="91">
        <f t="shared" si="10"/>
        <v>-3.4602076124566894E-3</v>
      </c>
      <c r="S44" s="91">
        <f t="shared" si="10"/>
        <v>-2.5032938076416378E-2</v>
      </c>
      <c r="T44" s="91">
        <f t="shared" si="10"/>
        <v>9.9857346647647116E-3</v>
      </c>
      <c r="U44" s="91">
        <f t="shared" si="10"/>
        <v>3.8167938931297218E-3</v>
      </c>
      <c r="W44" s="93">
        <f t="shared" si="11"/>
        <v>-2.0594078258248955E-2</v>
      </c>
      <c r="X44" s="93">
        <f t="shared" si="11"/>
        <v>2.5635337568115202E-2</v>
      </c>
      <c r="Y44" s="93">
        <f t="shared" si="11"/>
        <v>-4.5187977289910343E-2</v>
      </c>
      <c r="Z44" s="93">
        <f t="shared" si="11"/>
        <v>-3.1079273611149483E-2</v>
      </c>
      <c r="AA44" s="93">
        <f t="shared" si="11"/>
        <v>1.0193619013214214E-2</v>
      </c>
      <c r="AB44" s="93">
        <f t="shared" si="11"/>
        <v>-5.3770761114420029E-2</v>
      </c>
      <c r="AD44" s="90"/>
      <c r="AE44" s="90"/>
      <c r="AF44" s="90"/>
      <c r="AG44" s="90"/>
      <c r="AH44" s="90"/>
      <c r="AI44" s="90"/>
      <c r="AK44" s="92"/>
      <c r="AL44" s="92"/>
      <c r="AM44" s="92"/>
      <c r="AN44" s="92"/>
      <c r="AO44" s="92"/>
      <c r="AP44" s="92"/>
      <c r="AR44" s="94"/>
      <c r="AS44" s="94"/>
      <c r="AT44" s="94"/>
      <c r="AU44" s="94"/>
      <c r="AV44" s="94"/>
      <c r="AW44" s="94"/>
    </row>
    <row r="45" spans="1:49" x14ac:dyDescent="0.2">
      <c r="B45" s="40" t="s">
        <v>50</v>
      </c>
      <c r="C45" s="43">
        <v>254.7</v>
      </c>
      <c r="D45" s="43">
        <v>21.9</v>
      </c>
      <c r="E45" s="43">
        <v>26.5</v>
      </c>
      <c r="F45" s="43">
        <v>62.8</v>
      </c>
      <c r="G45" s="43">
        <v>65.400000000000006</v>
      </c>
      <c r="H45" s="43">
        <v>22.3</v>
      </c>
      <c r="J45" s="43">
        <f t="shared" si="1"/>
        <v>267.03994252873559</v>
      </c>
      <c r="K45" s="43">
        <f t="shared" si="6"/>
        <v>22.476149425287357</v>
      </c>
      <c r="L45" s="43">
        <f t="shared" si="7"/>
        <v>26.534195402298852</v>
      </c>
      <c r="M45" s="43">
        <f t="shared" si="8"/>
        <v>66.432183908045957</v>
      </c>
      <c r="N45" s="43">
        <f t="shared" si="9"/>
        <v>67.397126436781605</v>
      </c>
      <c r="O45" s="43">
        <f t="shared" si="9"/>
        <v>24.45229885057471</v>
      </c>
      <c r="P45" s="91">
        <f t="shared" si="10"/>
        <v>-5.2102716784518055E-2</v>
      </c>
      <c r="Q45" s="91">
        <f t="shared" si="10"/>
        <v>-3.0973451327433787E-2</v>
      </c>
      <c r="R45" s="91">
        <f t="shared" si="10"/>
        <v>-0.10169491525423724</v>
      </c>
      <c r="S45" s="91">
        <f t="shared" si="10"/>
        <v>-0.10028653295128942</v>
      </c>
      <c r="T45" s="91">
        <f t="shared" si="10"/>
        <v>-4.2459736456808117E-2</v>
      </c>
      <c r="U45" s="91">
        <f t="shared" si="10"/>
        <v>-0.11155378486055778</v>
      </c>
      <c r="W45" s="93">
        <f t="shared" si="11"/>
        <v>-2.5403344097078267E-2</v>
      </c>
      <c r="X45" s="93">
        <f t="shared" si="11"/>
        <v>3.6915792063908902E-2</v>
      </c>
      <c r="Y45" s="93">
        <f t="shared" si="11"/>
        <v>-5.8554881408472502E-2</v>
      </c>
      <c r="Z45" s="93">
        <f t="shared" si="11"/>
        <v>-5.7059328356551364E-2</v>
      </c>
      <c r="AA45" s="93">
        <f t="shared" si="11"/>
        <v>-9.4651319778940399E-3</v>
      </c>
      <c r="AB45" s="93">
        <f t="shared" si="11"/>
        <v>-5.1659963114009742E-2</v>
      </c>
      <c r="AD45" s="90"/>
      <c r="AE45" s="90"/>
      <c r="AF45" s="90"/>
      <c r="AG45" s="90"/>
      <c r="AH45" s="90"/>
      <c r="AI45" s="90"/>
    </row>
    <row r="46" spans="1:49" x14ac:dyDescent="0.2">
      <c r="B46" s="40" t="s">
        <v>51</v>
      </c>
      <c r="C46" s="43">
        <v>262.2</v>
      </c>
      <c r="D46" s="43">
        <v>24</v>
      </c>
      <c r="E46" s="43">
        <v>28.2</v>
      </c>
      <c r="F46" s="43">
        <v>66.599999999999994</v>
      </c>
      <c r="G46" s="43">
        <v>65.400000000000006</v>
      </c>
      <c r="H46" s="43">
        <v>21.4</v>
      </c>
      <c r="J46" s="43">
        <f t="shared" si="1"/>
        <v>266.00660919540229</v>
      </c>
      <c r="K46" s="43">
        <f t="shared" si="6"/>
        <v>22.701149425287355</v>
      </c>
      <c r="L46" s="43">
        <f t="shared" si="7"/>
        <v>26.45919540229885</v>
      </c>
      <c r="M46" s="43">
        <f t="shared" si="8"/>
        <v>66.073850574712637</v>
      </c>
      <c r="N46" s="43">
        <f t="shared" si="9"/>
        <v>67.305459770114936</v>
      </c>
      <c r="O46" s="43">
        <f t="shared" si="9"/>
        <v>24.277298850574713</v>
      </c>
      <c r="P46" s="91">
        <f t="shared" si="10"/>
        <v>-4.5156591405681068E-2</v>
      </c>
      <c r="Q46" s="91">
        <f t="shared" si="10"/>
        <v>0.12676056338028174</v>
      </c>
      <c r="R46" s="91">
        <f t="shared" si="10"/>
        <v>-3.0927835051546504E-2</v>
      </c>
      <c r="S46" s="91">
        <f t="shared" si="10"/>
        <v>-6.0648801128349916E-2</v>
      </c>
      <c r="T46" s="91">
        <f t="shared" si="10"/>
        <v>-1.6541353383458524E-2</v>
      </c>
      <c r="U46" s="91">
        <f t="shared" si="10"/>
        <v>-8.9361702127659592E-2</v>
      </c>
      <c r="W46" s="93">
        <f t="shared" si="11"/>
        <v>-3.5218929648657506E-2</v>
      </c>
      <c r="X46" s="93">
        <f t="shared" si="11"/>
        <v>8.406173877275025E-2</v>
      </c>
      <c r="Y46" s="93">
        <f t="shared" si="11"/>
        <v>-4.5360985972746813E-2</v>
      </c>
      <c r="Z46" s="93">
        <f t="shared" si="11"/>
        <v>-6.1989424052018571E-2</v>
      </c>
      <c r="AA46" s="93">
        <f t="shared" si="11"/>
        <v>-1.6338451725167309E-2</v>
      </c>
      <c r="AB46" s="93">
        <f t="shared" si="11"/>
        <v>-6.5699564365029217E-2</v>
      </c>
      <c r="AC46" s="93"/>
      <c r="AD46" s="90"/>
      <c r="AE46" s="90"/>
      <c r="AF46" s="90"/>
      <c r="AG46" s="90"/>
      <c r="AH46" s="90"/>
      <c r="AI46" s="90"/>
    </row>
    <row r="47" spans="1:49" x14ac:dyDescent="0.2">
      <c r="B47" s="40" t="s">
        <v>52</v>
      </c>
      <c r="C47" s="43">
        <v>263</v>
      </c>
      <c r="D47" s="43">
        <v>21.8</v>
      </c>
      <c r="E47" s="43">
        <v>27.6</v>
      </c>
      <c r="F47" s="43">
        <v>66</v>
      </c>
      <c r="G47" s="43">
        <v>67.599999999999994</v>
      </c>
      <c r="H47" s="43">
        <v>22</v>
      </c>
      <c r="J47" s="43">
        <f t="shared" si="1"/>
        <v>266.25660919540229</v>
      </c>
      <c r="K47" s="43">
        <f t="shared" si="6"/>
        <v>22.759482758620688</v>
      </c>
      <c r="L47" s="43">
        <f t="shared" si="7"/>
        <v>26.45086206896552</v>
      </c>
      <c r="M47" s="43">
        <f t="shared" si="8"/>
        <v>66.107183908045968</v>
      </c>
      <c r="N47" s="43">
        <f t="shared" si="9"/>
        <v>67.555459770114936</v>
      </c>
      <c r="O47" s="43">
        <f t="shared" si="9"/>
        <v>24.168965517241379</v>
      </c>
      <c r="P47" s="91">
        <f t="shared" si="10"/>
        <v>1.1538461538461497E-2</v>
      </c>
      <c r="Q47" s="91">
        <f t="shared" si="10"/>
        <v>3.3175355450236976E-2</v>
      </c>
      <c r="R47" s="91">
        <f t="shared" si="10"/>
        <v>-3.6101083032490378E-3</v>
      </c>
      <c r="S47" s="91">
        <f t="shared" si="10"/>
        <v>6.0975609756097615E-3</v>
      </c>
      <c r="T47" s="91">
        <f t="shared" si="10"/>
        <v>4.6439628482972228E-2</v>
      </c>
      <c r="U47" s="91">
        <f t="shared" si="10"/>
        <v>-5.579399141630903E-2</v>
      </c>
      <c r="W47" s="93">
        <f t="shared" si="11"/>
        <v>-2.8573615550579207E-2</v>
      </c>
      <c r="X47" s="93">
        <f t="shared" si="11"/>
        <v>4.298748916769498E-2</v>
      </c>
      <c r="Y47" s="93">
        <f t="shared" si="11"/>
        <v>-4.5410952869677591E-2</v>
      </c>
      <c r="Z47" s="93">
        <f t="shared" si="11"/>
        <v>-5.1612591034676525E-2</v>
      </c>
      <c r="AA47" s="93">
        <f t="shared" si="11"/>
        <v>-4.1871537857648038E-3</v>
      </c>
      <c r="AB47" s="93">
        <f t="shared" si="11"/>
        <v>-8.5569826134842139E-2</v>
      </c>
      <c r="AD47" s="90"/>
      <c r="AE47" s="90"/>
      <c r="AF47" s="90"/>
      <c r="AG47" s="90"/>
      <c r="AH47" s="90"/>
      <c r="AI47" s="90"/>
    </row>
    <row r="48" spans="1:49" x14ac:dyDescent="0.2">
      <c r="B48" s="40" t="s">
        <v>53</v>
      </c>
      <c r="C48" s="43">
        <v>251.4</v>
      </c>
      <c r="D48" s="43">
        <v>20</v>
      </c>
      <c r="E48" s="43">
        <v>26.6</v>
      </c>
      <c r="F48" s="43">
        <v>65.8</v>
      </c>
      <c r="G48" s="43">
        <v>65.7</v>
      </c>
      <c r="H48" s="43">
        <v>20</v>
      </c>
      <c r="J48" s="43">
        <f t="shared" si="1"/>
        <v>264.94827586206895</v>
      </c>
      <c r="K48" s="43">
        <f t="shared" si="6"/>
        <v>22.626149425287355</v>
      </c>
      <c r="L48" s="43">
        <f t="shared" si="7"/>
        <v>26.32586206896552</v>
      </c>
      <c r="M48" s="43">
        <f t="shared" si="8"/>
        <v>65.940517241379311</v>
      </c>
      <c r="N48" s="43">
        <f t="shared" si="9"/>
        <v>67.263793103448265</v>
      </c>
      <c r="O48" s="43">
        <f t="shared" si="9"/>
        <v>23.927298850574715</v>
      </c>
      <c r="P48" s="91">
        <f t="shared" si="10"/>
        <v>-5.877948333957328E-2</v>
      </c>
      <c r="Q48" s="91">
        <f t="shared" si="10"/>
        <v>-7.4074074074074181E-2</v>
      </c>
      <c r="R48" s="91">
        <f t="shared" si="10"/>
        <v>-5.3380782918149516E-2</v>
      </c>
      <c r="S48" s="91">
        <f t="shared" si="10"/>
        <v>-2.9498525073746285E-2</v>
      </c>
      <c r="T48" s="91">
        <f t="shared" si="10"/>
        <v>-5.0578034682080886E-2</v>
      </c>
      <c r="U48" s="91">
        <f t="shared" si="10"/>
        <v>-0.1266375545851528</v>
      </c>
      <c r="W48" s="93">
        <f t="shared" si="11"/>
        <v>-3.0799204402264285E-2</v>
      </c>
      <c r="X48" s="93">
        <f t="shared" si="11"/>
        <v>2.8620614918814846E-2</v>
      </c>
      <c r="Y48" s="93">
        <f t="shared" si="11"/>
        <v>-2.9306242090981687E-2</v>
      </c>
      <c r="Z48" s="93">
        <f t="shared" si="11"/>
        <v>-2.8016588408828813E-2</v>
      </c>
      <c r="AA48" s="93">
        <f t="shared" si="11"/>
        <v>-6.89325319418906E-3</v>
      </c>
      <c r="AB48" s="93">
        <f t="shared" si="11"/>
        <v>-9.0597749376373812E-2</v>
      </c>
      <c r="AD48" s="90"/>
      <c r="AE48" s="90"/>
      <c r="AF48" s="90"/>
      <c r="AG48" s="90"/>
      <c r="AH48" s="90"/>
      <c r="AI48" s="90"/>
    </row>
    <row r="49" spans="1:35" x14ac:dyDescent="0.2">
      <c r="B49" s="40" t="s">
        <v>54</v>
      </c>
      <c r="C49" s="43">
        <v>252.9</v>
      </c>
      <c r="D49" s="43">
        <v>20.6</v>
      </c>
      <c r="E49" s="43">
        <v>26.3</v>
      </c>
      <c r="F49" s="43">
        <v>64.7</v>
      </c>
      <c r="G49" s="43">
        <v>66.3</v>
      </c>
      <c r="H49" s="43">
        <v>22</v>
      </c>
      <c r="J49" s="43">
        <f t="shared" si="1"/>
        <v>264.74827586206897</v>
      </c>
      <c r="K49" s="43">
        <f t="shared" si="6"/>
        <v>22.60948275862069</v>
      </c>
      <c r="L49" s="43">
        <f t="shared" si="7"/>
        <v>26.359195402298855</v>
      </c>
      <c r="M49" s="43">
        <f t="shared" si="8"/>
        <v>65.90718390804598</v>
      </c>
      <c r="N49" s="43">
        <f t="shared" si="9"/>
        <v>67.447126436781616</v>
      </c>
      <c r="O49" s="43">
        <f t="shared" si="9"/>
        <v>23.877298850574714</v>
      </c>
      <c r="P49" s="91">
        <f t="shared" si="10"/>
        <v>-9.4007050528789327E-3</v>
      </c>
      <c r="Q49" s="91">
        <f t="shared" si="10"/>
        <v>-9.6153846153845812E-3</v>
      </c>
      <c r="R49" s="91">
        <f t="shared" si="10"/>
        <v>1.5444015444015635E-2</v>
      </c>
      <c r="S49" s="91">
        <f t="shared" si="10"/>
        <v>-6.1443932411673341E-3</v>
      </c>
      <c r="T49" s="91">
        <f t="shared" si="10"/>
        <v>3.4321372854914323E-2</v>
      </c>
      <c r="U49" s="91">
        <f t="shared" si="10"/>
        <v>-2.6548672566371723E-2</v>
      </c>
      <c r="W49" s="93">
        <f t="shared" si="11"/>
        <v>-1.8880575617996904E-2</v>
      </c>
      <c r="X49" s="93">
        <f t="shared" si="11"/>
        <v>-1.6838034413073927E-2</v>
      </c>
      <c r="Y49" s="93">
        <f t="shared" si="11"/>
        <v>-1.3848958592460972E-2</v>
      </c>
      <c r="Z49" s="93">
        <f t="shared" si="11"/>
        <v>-9.848452446434619E-3</v>
      </c>
      <c r="AA49" s="93">
        <f t="shared" si="11"/>
        <v>1.0060988885268555E-2</v>
      </c>
      <c r="AB49" s="93">
        <f t="shared" si="11"/>
        <v>-6.9660072855944513E-2</v>
      </c>
      <c r="AD49" s="90"/>
      <c r="AE49" s="90"/>
      <c r="AF49" s="90"/>
      <c r="AG49" s="90"/>
      <c r="AH49" s="90"/>
      <c r="AI49" s="90"/>
    </row>
    <row r="50" spans="1:35" x14ac:dyDescent="0.2">
      <c r="B50" s="40" t="s">
        <v>55</v>
      </c>
      <c r="C50" s="43">
        <v>253.4</v>
      </c>
      <c r="D50" s="43">
        <v>20.3</v>
      </c>
      <c r="E50" s="43">
        <v>24.4</v>
      </c>
      <c r="F50" s="43">
        <v>61.5</v>
      </c>
      <c r="G50" s="43">
        <v>65</v>
      </c>
      <c r="H50" s="43">
        <v>23.3</v>
      </c>
      <c r="J50" s="43">
        <f t="shared" si="1"/>
        <v>264.13160919540235</v>
      </c>
      <c r="K50" s="43">
        <f t="shared" si="6"/>
        <v>22.559482758620689</v>
      </c>
      <c r="L50" s="43">
        <f t="shared" si="7"/>
        <v>26.234195402298852</v>
      </c>
      <c r="M50" s="43">
        <f t="shared" si="8"/>
        <v>65.598850574712642</v>
      </c>
      <c r="N50" s="43">
        <f t="shared" si="9"/>
        <v>67.372126436781613</v>
      </c>
      <c r="O50" s="43">
        <f t="shared" si="9"/>
        <v>23.627298850574718</v>
      </c>
      <c r="P50" s="91">
        <f t="shared" si="10"/>
        <v>-2.8374233128834359E-2</v>
      </c>
      <c r="Q50" s="91">
        <f t="shared" si="10"/>
        <v>-2.8708133971291794E-2</v>
      </c>
      <c r="R50" s="91">
        <f t="shared" si="10"/>
        <v>-5.791505791505791E-2</v>
      </c>
      <c r="S50" s="91">
        <f t="shared" si="10"/>
        <v>-5.6748466257668717E-2</v>
      </c>
      <c r="T50" s="91">
        <f t="shared" si="10"/>
        <v>-1.3657056145675361E-2</v>
      </c>
      <c r="U50" s="91">
        <f t="shared" si="10"/>
        <v>-0.11406844106463876</v>
      </c>
      <c r="W50" s="93">
        <f t="shared" si="11"/>
        <v>-3.2184807173762188E-2</v>
      </c>
      <c r="X50" s="93">
        <f t="shared" si="11"/>
        <v>-3.7465864220250188E-2</v>
      </c>
      <c r="Y50" s="93">
        <f t="shared" si="11"/>
        <v>-3.1950608463063933E-2</v>
      </c>
      <c r="Z50" s="93">
        <f t="shared" si="11"/>
        <v>-3.0797128190860779E-2</v>
      </c>
      <c r="AA50" s="93">
        <f t="shared" si="11"/>
        <v>-9.9712393242806421E-3</v>
      </c>
      <c r="AB50" s="93">
        <f t="shared" si="11"/>
        <v>-8.9084889405387765E-2</v>
      </c>
      <c r="AD50" s="90"/>
      <c r="AE50" s="90"/>
      <c r="AF50" s="90"/>
      <c r="AG50" s="90"/>
      <c r="AH50" s="90"/>
      <c r="AI50" s="90"/>
    </row>
    <row r="51" spans="1:35" x14ac:dyDescent="0.2">
      <c r="B51" s="40" t="s">
        <v>56</v>
      </c>
      <c r="C51" s="43">
        <v>275.60000000000002</v>
      </c>
      <c r="D51" s="43">
        <v>23.9</v>
      </c>
      <c r="E51" s="43">
        <v>25.6</v>
      </c>
      <c r="F51" s="43">
        <v>65.8</v>
      </c>
      <c r="G51" s="43">
        <v>67.2</v>
      </c>
      <c r="H51" s="43">
        <v>26.2</v>
      </c>
      <c r="J51" s="43">
        <f t="shared" si="1"/>
        <v>263.90660919540232</v>
      </c>
      <c r="K51" s="43">
        <f t="shared" si="6"/>
        <v>22.742816091954026</v>
      </c>
      <c r="L51" s="43">
        <f t="shared" si="7"/>
        <v>26.217528735632182</v>
      </c>
      <c r="M51" s="43">
        <f t="shared" si="8"/>
        <v>65.490517241379308</v>
      </c>
      <c r="N51" s="43">
        <f t="shared" si="9"/>
        <v>67.43045977011495</v>
      </c>
      <c r="O51" s="43">
        <f t="shared" si="9"/>
        <v>23.57729885057471</v>
      </c>
      <c r="P51" s="91">
        <f t="shared" ref="P51:U53" si="12">C51/C39-1</f>
        <v>-9.7017606899029163E-3</v>
      </c>
      <c r="Q51" s="91">
        <f t="shared" si="12"/>
        <v>0.10138248847926268</v>
      </c>
      <c r="R51" s="91">
        <f t="shared" si="12"/>
        <v>-7.7519379844961378E-3</v>
      </c>
      <c r="S51" s="91">
        <f t="shared" si="12"/>
        <v>-1.9374068554396384E-2</v>
      </c>
      <c r="T51" s="91">
        <f t="shared" si="12"/>
        <v>1.0526315789473717E-2</v>
      </c>
      <c r="U51" s="91">
        <f t="shared" si="12"/>
        <v>-2.2388059701492602E-2</v>
      </c>
      <c r="W51" s="93">
        <f t="shared" si="11"/>
        <v>-1.5825566290538735E-2</v>
      </c>
      <c r="X51" s="93">
        <f t="shared" si="11"/>
        <v>2.10196566308621E-2</v>
      </c>
      <c r="Y51" s="93">
        <f t="shared" si="11"/>
        <v>-1.6740993485179472E-2</v>
      </c>
      <c r="Z51" s="93">
        <f t="shared" si="11"/>
        <v>-2.7422309351077478E-2</v>
      </c>
      <c r="AA51" s="93">
        <f t="shared" si="11"/>
        <v>1.0396877499570892E-2</v>
      </c>
      <c r="AB51" s="93">
        <f t="shared" si="11"/>
        <v>-5.4335057777501028E-2</v>
      </c>
      <c r="AD51" s="90"/>
      <c r="AE51" s="90"/>
      <c r="AF51" s="90"/>
      <c r="AG51" s="90"/>
      <c r="AH51" s="90"/>
      <c r="AI51" s="90"/>
    </row>
    <row r="52" spans="1:35" x14ac:dyDescent="0.2">
      <c r="B52" s="40" t="s">
        <v>57</v>
      </c>
      <c r="C52" s="43">
        <v>262.2</v>
      </c>
      <c r="D52" s="43">
        <v>27.6</v>
      </c>
      <c r="E52" s="43">
        <v>25.3</v>
      </c>
      <c r="F52" s="43">
        <v>65.2</v>
      </c>
      <c r="G52" s="43">
        <v>68.8</v>
      </c>
      <c r="H52" s="43">
        <v>29.4</v>
      </c>
      <c r="J52" s="43">
        <f t="shared" si="1"/>
        <v>263.53160919540227</v>
      </c>
      <c r="K52" s="43">
        <f t="shared" si="6"/>
        <v>22.85948275862069</v>
      </c>
      <c r="L52" s="43">
        <f t="shared" si="7"/>
        <v>26.27586206896552</v>
      </c>
      <c r="M52" s="43">
        <f t="shared" si="8"/>
        <v>65.540517241379305</v>
      </c>
      <c r="N52" s="43">
        <f t="shared" si="9"/>
        <v>67.605459770114933</v>
      </c>
      <c r="O52" s="43">
        <f t="shared" si="9"/>
        <v>23.627298850574714</v>
      </c>
      <c r="P52" s="91">
        <f t="shared" si="12"/>
        <v>-1.6872890888638969E-2</v>
      </c>
      <c r="Q52" s="91">
        <f t="shared" si="12"/>
        <v>5.3435114503816772E-2</v>
      </c>
      <c r="R52" s="91">
        <f t="shared" si="12"/>
        <v>2.8455284552845406E-2</v>
      </c>
      <c r="S52" s="91">
        <f t="shared" si="12"/>
        <v>9.2879256965945345E-3</v>
      </c>
      <c r="T52" s="91">
        <f t="shared" si="12"/>
        <v>3.1484257871064347E-2</v>
      </c>
      <c r="U52" s="91">
        <f t="shared" si="12"/>
        <v>2.0833333333333259E-2</v>
      </c>
      <c r="W52" s="93">
        <f t="shared" si="11"/>
        <v>-1.8316294902458747E-2</v>
      </c>
      <c r="X52" s="93">
        <f t="shared" si="11"/>
        <v>4.2036489670595888E-2</v>
      </c>
      <c r="Y52" s="93">
        <f t="shared" si="11"/>
        <v>-1.2403903782236214E-2</v>
      </c>
      <c r="Z52" s="93">
        <f t="shared" si="11"/>
        <v>-2.227820303849019E-2</v>
      </c>
      <c r="AA52" s="93">
        <f t="shared" si="11"/>
        <v>9.4511725049542337E-3</v>
      </c>
      <c r="AB52" s="93">
        <f t="shared" si="11"/>
        <v>-3.8541055810932701E-2</v>
      </c>
      <c r="AD52" s="90"/>
      <c r="AE52" s="90"/>
      <c r="AF52" s="90"/>
      <c r="AG52" s="90"/>
      <c r="AH52" s="90"/>
      <c r="AI52" s="90"/>
    </row>
    <row r="53" spans="1:35" x14ac:dyDescent="0.2">
      <c r="B53" s="40" t="s">
        <v>58</v>
      </c>
      <c r="C53" s="43">
        <v>258.8</v>
      </c>
      <c r="D53" s="43">
        <v>27.7</v>
      </c>
      <c r="E53" s="43">
        <v>23</v>
      </c>
      <c r="F53" s="43">
        <v>54.9</v>
      </c>
      <c r="G53" s="43">
        <v>72.900000000000006</v>
      </c>
      <c r="H53" s="43">
        <v>24</v>
      </c>
      <c r="J53" s="43">
        <f t="shared" si="1"/>
        <v>261.99827586206897</v>
      </c>
      <c r="K53" s="43">
        <f t="shared" si="6"/>
        <v>22.634482758620692</v>
      </c>
      <c r="L53" s="43">
        <f t="shared" si="7"/>
        <v>26.092528735632186</v>
      </c>
      <c r="M53" s="43">
        <f t="shared" si="8"/>
        <v>65.173850574712645</v>
      </c>
      <c r="N53" s="43">
        <f t="shared" si="9"/>
        <v>67.347126436781608</v>
      </c>
      <c r="O53" s="43">
        <f t="shared" si="9"/>
        <v>23.352298850574712</v>
      </c>
      <c r="P53" s="91">
        <f t="shared" si="12"/>
        <v>-6.6378066378066314E-2</v>
      </c>
      <c r="Q53" s="91">
        <f t="shared" si="12"/>
        <v>-8.8815789473684181E-2</v>
      </c>
      <c r="R53" s="91">
        <f t="shared" si="12"/>
        <v>-8.7301587301587324E-2</v>
      </c>
      <c r="S53" s="91">
        <f t="shared" si="12"/>
        <v>-7.4198988195615545E-2</v>
      </c>
      <c r="T53" s="91">
        <f t="shared" si="12"/>
        <v>-4.0789473684210487E-2</v>
      </c>
      <c r="U53" s="91">
        <f t="shared" si="12"/>
        <v>-0.12087912087912089</v>
      </c>
      <c r="W53" s="93">
        <f t="shared" ref="W53:AB53" si="13">AVERAGE(P51:P53)</f>
        <v>-3.09842393188694E-2</v>
      </c>
      <c r="X53" s="93">
        <f t="shared" si="13"/>
        <v>2.2000604503131755E-2</v>
      </c>
      <c r="Y53" s="93">
        <f t="shared" si="13"/>
        <v>-2.2199413577746019E-2</v>
      </c>
      <c r="Z53" s="93">
        <f t="shared" si="13"/>
        <v>-2.8095043684472465E-2</v>
      </c>
      <c r="AA53" s="93">
        <f t="shared" si="13"/>
        <v>4.0703332544252585E-4</v>
      </c>
      <c r="AB53" s="93">
        <f t="shared" si="13"/>
        <v>-4.0811282415760076E-2</v>
      </c>
      <c r="AD53" s="90"/>
      <c r="AE53" s="90"/>
      <c r="AF53" s="90"/>
      <c r="AG53" s="90"/>
      <c r="AH53" s="90"/>
      <c r="AI53" s="90"/>
    </row>
    <row r="54" spans="1:35" x14ac:dyDescent="0.2">
      <c r="A54" s="40">
        <v>2013</v>
      </c>
      <c r="B54" s="40" t="s">
        <v>47</v>
      </c>
    </row>
    <row r="55" spans="1:35" x14ac:dyDescent="0.2">
      <c r="B55" s="40" t="s">
        <v>48</v>
      </c>
    </row>
    <row r="56" spans="1:35" x14ac:dyDescent="0.2">
      <c r="B56" s="40" t="s">
        <v>49</v>
      </c>
    </row>
    <row r="57" spans="1:35" x14ac:dyDescent="0.2">
      <c r="B57" s="40" t="s">
        <v>50</v>
      </c>
    </row>
    <row r="58" spans="1:35" x14ac:dyDescent="0.2">
      <c r="B58" s="40" t="s">
        <v>51</v>
      </c>
    </row>
    <row r="59" spans="1:35" x14ac:dyDescent="0.2">
      <c r="B59" s="40" t="s">
        <v>52</v>
      </c>
    </row>
    <row r="60" spans="1:35" x14ac:dyDescent="0.2">
      <c r="B60" s="40" t="s">
        <v>53</v>
      </c>
    </row>
    <row r="61" spans="1:35" x14ac:dyDescent="0.2">
      <c r="B61" s="40" t="s">
        <v>54</v>
      </c>
    </row>
    <row r="62" spans="1:35" x14ac:dyDescent="0.2">
      <c r="B62" s="40" t="s">
        <v>55</v>
      </c>
    </row>
    <row r="63" spans="1:35" x14ac:dyDescent="0.2">
      <c r="B63" s="40" t="s">
        <v>56</v>
      </c>
    </row>
    <row r="64" spans="1:35" x14ac:dyDescent="0.2">
      <c r="B64" s="40" t="s">
        <v>57</v>
      </c>
    </row>
    <row r="65" spans="2:2" x14ac:dyDescent="0.2">
      <c r="B65" s="40" t="s">
        <v>58</v>
      </c>
    </row>
  </sheetData>
  <pageMargins left="0.7" right="0.7" top="0.75" bottom="0.75" header="0.3" footer="0.3"/>
  <pageSetup paperSize="9" orientation="portrait" verticalDpi="0"/>
  <ignoredErrors>
    <ignoredError sqref="J17:O53" formulaRange="1"/>
  </ignoredError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5"/>
  <sheetViews>
    <sheetView topLeftCell="U1" zoomScale="110" zoomScaleNormal="110" workbookViewId="0">
      <selection activeCell="B100" sqref="B100:B126"/>
    </sheetView>
  </sheetViews>
  <sheetFormatPr defaultRowHeight="12.75" x14ac:dyDescent="0.2"/>
  <cols>
    <col min="1" max="1" width="11.125" customWidth="1"/>
    <col min="2" max="2" width="11.75" customWidth="1"/>
    <col min="3" max="3" width="12.125" customWidth="1"/>
    <col min="4" max="24" width="10.125" customWidth="1"/>
    <col min="41" max="41" width="13.625" customWidth="1"/>
    <col min="251" max="251" width="70.25" customWidth="1"/>
    <col min="252" max="278" width="10.125" customWidth="1"/>
    <col min="507" max="507" width="70.25" customWidth="1"/>
    <col min="508" max="534" width="10.125" customWidth="1"/>
    <col min="763" max="763" width="70.25" customWidth="1"/>
    <col min="764" max="790" width="10.125" customWidth="1"/>
    <col min="1019" max="1019" width="70.25" customWidth="1"/>
    <col min="1020" max="1046" width="10.125" customWidth="1"/>
    <col min="1275" max="1275" width="70.25" customWidth="1"/>
    <col min="1276" max="1302" width="10.125" customWidth="1"/>
    <col min="1531" max="1531" width="70.25" customWidth="1"/>
    <col min="1532" max="1558" width="10.125" customWidth="1"/>
    <col min="1787" max="1787" width="70.25" customWidth="1"/>
    <col min="1788" max="1814" width="10.125" customWidth="1"/>
    <col min="2043" max="2043" width="70.25" customWidth="1"/>
    <col min="2044" max="2070" width="10.125" customWidth="1"/>
    <col min="2299" max="2299" width="70.25" customWidth="1"/>
    <col min="2300" max="2326" width="10.125" customWidth="1"/>
    <col min="2555" max="2555" width="70.25" customWidth="1"/>
    <col min="2556" max="2582" width="10.125" customWidth="1"/>
    <col min="2811" max="2811" width="70.25" customWidth="1"/>
    <col min="2812" max="2838" width="10.125" customWidth="1"/>
    <col min="3067" max="3067" width="70.25" customWidth="1"/>
    <col min="3068" max="3094" width="10.125" customWidth="1"/>
    <col min="3323" max="3323" width="70.25" customWidth="1"/>
    <col min="3324" max="3350" width="10.125" customWidth="1"/>
    <col min="3579" max="3579" width="70.25" customWidth="1"/>
    <col min="3580" max="3606" width="10.125" customWidth="1"/>
    <col min="3835" max="3835" width="70.25" customWidth="1"/>
    <col min="3836" max="3862" width="10.125" customWidth="1"/>
    <col min="4091" max="4091" width="70.25" customWidth="1"/>
    <col min="4092" max="4118" width="10.125" customWidth="1"/>
    <col min="4347" max="4347" width="70.25" customWidth="1"/>
    <col min="4348" max="4374" width="10.125" customWidth="1"/>
    <col min="4603" max="4603" width="70.25" customWidth="1"/>
    <col min="4604" max="4630" width="10.125" customWidth="1"/>
    <col min="4859" max="4859" width="70.25" customWidth="1"/>
    <col min="4860" max="4886" width="10.125" customWidth="1"/>
    <col min="5115" max="5115" width="70.25" customWidth="1"/>
    <col min="5116" max="5142" width="10.125" customWidth="1"/>
    <col min="5371" max="5371" width="70.25" customWidth="1"/>
    <col min="5372" max="5398" width="10.125" customWidth="1"/>
    <col min="5627" max="5627" width="70.25" customWidth="1"/>
    <col min="5628" max="5654" width="10.125" customWidth="1"/>
    <col min="5883" max="5883" width="70.25" customWidth="1"/>
    <col min="5884" max="5910" width="10.125" customWidth="1"/>
    <col min="6139" max="6139" width="70.25" customWidth="1"/>
    <col min="6140" max="6166" width="10.125" customWidth="1"/>
    <col min="6395" max="6395" width="70.25" customWidth="1"/>
    <col min="6396" max="6422" width="10.125" customWidth="1"/>
    <col min="6651" max="6651" width="70.25" customWidth="1"/>
    <col min="6652" max="6678" width="10.125" customWidth="1"/>
    <col min="6907" max="6907" width="70.25" customWidth="1"/>
    <col min="6908" max="6934" width="10.125" customWidth="1"/>
    <col min="7163" max="7163" width="70.25" customWidth="1"/>
    <col min="7164" max="7190" width="10.125" customWidth="1"/>
    <col min="7419" max="7419" width="70.25" customWidth="1"/>
    <col min="7420" max="7446" width="10.125" customWidth="1"/>
    <col min="7675" max="7675" width="70.25" customWidth="1"/>
    <col min="7676" max="7702" width="10.125" customWidth="1"/>
    <col min="7931" max="7931" width="70.25" customWidth="1"/>
    <col min="7932" max="7958" width="10.125" customWidth="1"/>
    <col min="8187" max="8187" width="70.25" customWidth="1"/>
    <col min="8188" max="8214" width="10.125" customWidth="1"/>
    <col min="8443" max="8443" width="70.25" customWidth="1"/>
    <col min="8444" max="8470" width="10.125" customWidth="1"/>
    <col min="8699" max="8699" width="70.25" customWidth="1"/>
    <col min="8700" max="8726" width="10.125" customWidth="1"/>
    <col min="8955" max="8955" width="70.25" customWidth="1"/>
    <col min="8956" max="8982" width="10.125" customWidth="1"/>
    <col min="9211" max="9211" width="70.25" customWidth="1"/>
    <col min="9212" max="9238" width="10.125" customWidth="1"/>
    <col min="9467" max="9467" width="70.25" customWidth="1"/>
    <col min="9468" max="9494" width="10.125" customWidth="1"/>
    <col min="9723" max="9723" width="70.25" customWidth="1"/>
    <col min="9724" max="9750" width="10.125" customWidth="1"/>
    <col min="9979" max="9979" width="70.25" customWidth="1"/>
    <col min="9980" max="10006" width="10.125" customWidth="1"/>
    <col min="10235" max="10235" width="70.25" customWidth="1"/>
    <col min="10236" max="10262" width="10.125" customWidth="1"/>
    <col min="10491" max="10491" width="70.25" customWidth="1"/>
    <col min="10492" max="10518" width="10.125" customWidth="1"/>
    <col min="10747" max="10747" width="70.25" customWidth="1"/>
    <col min="10748" max="10774" width="10.125" customWidth="1"/>
    <col min="11003" max="11003" width="70.25" customWidth="1"/>
    <col min="11004" max="11030" width="10.125" customWidth="1"/>
    <col min="11259" max="11259" width="70.25" customWidth="1"/>
    <col min="11260" max="11286" width="10.125" customWidth="1"/>
    <col min="11515" max="11515" width="70.25" customWidth="1"/>
    <col min="11516" max="11542" width="10.125" customWidth="1"/>
    <col min="11771" max="11771" width="70.25" customWidth="1"/>
    <col min="11772" max="11798" width="10.125" customWidth="1"/>
    <col min="12027" max="12027" width="70.25" customWidth="1"/>
    <col min="12028" max="12054" width="10.125" customWidth="1"/>
    <col min="12283" max="12283" width="70.25" customWidth="1"/>
    <col min="12284" max="12310" width="10.125" customWidth="1"/>
    <col min="12539" max="12539" width="70.25" customWidth="1"/>
    <col min="12540" max="12566" width="10.125" customWidth="1"/>
    <col min="12795" max="12795" width="70.25" customWidth="1"/>
    <col min="12796" max="12822" width="10.125" customWidth="1"/>
    <col min="13051" max="13051" width="70.25" customWidth="1"/>
    <col min="13052" max="13078" width="10.125" customWidth="1"/>
    <col min="13307" max="13307" width="70.25" customWidth="1"/>
    <col min="13308" max="13334" width="10.125" customWidth="1"/>
    <col min="13563" max="13563" width="70.25" customWidth="1"/>
    <col min="13564" max="13590" width="10.125" customWidth="1"/>
    <col min="13819" max="13819" width="70.25" customWidth="1"/>
    <col min="13820" max="13846" width="10.125" customWidth="1"/>
    <col min="14075" max="14075" width="70.25" customWidth="1"/>
    <col min="14076" max="14102" width="10.125" customWidth="1"/>
    <col min="14331" max="14331" width="70.25" customWidth="1"/>
    <col min="14332" max="14358" width="10.125" customWidth="1"/>
    <col min="14587" max="14587" width="70.25" customWidth="1"/>
    <col min="14588" max="14614" width="10.125" customWidth="1"/>
    <col min="14843" max="14843" width="70.25" customWidth="1"/>
    <col min="14844" max="14870" width="10.125" customWidth="1"/>
    <col min="15099" max="15099" width="70.25" customWidth="1"/>
    <col min="15100" max="15126" width="10.125" customWidth="1"/>
    <col min="15355" max="15355" width="70.25" customWidth="1"/>
    <col min="15356" max="15382" width="10.125" customWidth="1"/>
    <col min="15611" max="15611" width="70.25" customWidth="1"/>
    <col min="15612" max="15638" width="10.125" customWidth="1"/>
    <col min="15867" max="15867" width="70.25" customWidth="1"/>
    <col min="15868" max="15894" width="10.125" customWidth="1"/>
    <col min="16123" max="16123" width="70.25" customWidth="1"/>
    <col min="16124" max="16150" width="10.125" customWidth="1"/>
  </cols>
  <sheetData>
    <row r="1" spans="1:41" x14ac:dyDescent="0.2">
      <c r="A1" s="219" t="s">
        <v>202</v>
      </c>
      <c r="E1" s="185" t="s">
        <v>277</v>
      </c>
    </row>
    <row r="3" spans="1:41" x14ac:dyDescent="0.2">
      <c r="A3" s="97" t="s">
        <v>79</v>
      </c>
      <c r="B3" s="97" t="s">
        <v>232</v>
      </c>
    </row>
    <row r="5" spans="1:41" s="40" customFormat="1" x14ac:dyDescent="0.2">
      <c r="A5" s="40" t="s">
        <v>81</v>
      </c>
      <c r="B5" s="231" t="s">
        <v>85</v>
      </c>
      <c r="C5" s="231" t="s">
        <v>84</v>
      </c>
      <c r="D5" s="231" t="s">
        <v>83</v>
      </c>
      <c r="E5" s="231" t="s">
        <v>33</v>
      </c>
      <c r="F5" s="231" t="s">
        <v>46</v>
      </c>
      <c r="G5" s="231" t="s">
        <v>65</v>
      </c>
      <c r="H5" s="231" t="s">
        <v>32</v>
      </c>
      <c r="I5" s="231" t="s">
        <v>66</v>
      </c>
      <c r="J5" s="231" t="s">
        <v>67</v>
      </c>
      <c r="K5" s="231" t="s">
        <v>30</v>
      </c>
      <c r="L5" s="231" t="s">
        <v>43</v>
      </c>
      <c r="M5" s="231" t="s">
        <v>31</v>
      </c>
      <c r="N5" s="231" t="s">
        <v>25</v>
      </c>
      <c r="O5" s="231" t="s">
        <v>44</v>
      </c>
      <c r="P5" s="231" t="s">
        <v>28</v>
      </c>
      <c r="Q5" s="231" t="s">
        <v>68</v>
      </c>
      <c r="R5" s="231" t="s">
        <v>69</v>
      </c>
      <c r="S5" s="231" t="s">
        <v>70</v>
      </c>
      <c r="T5" s="231" t="s">
        <v>71</v>
      </c>
      <c r="U5" s="231" t="s">
        <v>40</v>
      </c>
      <c r="V5" s="231" t="s">
        <v>72</v>
      </c>
      <c r="W5" s="231" t="s">
        <v>27</v>
      </c>
      <c r="X5" s="231" t="s">
        <v>34</v>
      </c>
      <c r="Y5" s="231" t="s">
        <v>29</v>
      </c>
      <c r="Z5" s="231" t="s">
        <v>39</v>
      </c>
      <c r="AA5" s="231" t="s">
        <v>41</v>
      </c>
      <c r="AB5" s="231" t="s">
        <v>45</v>
      </c>
      <c r="AC5" s="231" t="s">
        <v>42</v>
      </c>
      <c r="AD5" s="231" t="s">
        <v>38</v>
      </c>
      <c r="AE5" s="231" t="s">
        <v>35</v>
      </c>
      <c r="AF5" s="231" t="s">
        <v>73</v>
      </c>
      <c r="AG5" s="231" t="s">
        <v>74</v>
      </c>
      <c r="AH5" s="231" t="s">
        <v>75</v>
      </c>
      <c r="AI5" s="231" t="s">
        <v>76</v>
      </c>
      <c r="AJ5" s="231" t="s">
        <v>230</v>
      </c>
      <c r="AK5" s="231" t="s">
        <v>231</v>
      </c>
      <c r="AL5" s="231" t="s">
        <v>77</v>
      </c>
      <c r="AM5" s="231" t="s">
        <v>78</v>
      </c>
      <c r="AN5" s="219"/>
      <c r="AO5" s="231" t="s">
        <v>337</v>
      </c>
    </row>
    <row r="6" spans="1:41" s="40" customFormat="1" x14ac:dyDescent="0.2">
      <c r="A6" s="231" t="s">
        <v>203</v>
      </c>
      <c r="B6" s="232">
        <v>3015378.5</v>
      </c>
      <c r="C6" s="232">
        <v>3005516.2</v>
      </c>
      <c r="D6" s="232">
        <v>2816499.1</v>
      </c>
      <c r="E6" s="232">
        <v>80929</v>
      </c>
      <c r="F6" s="232">
        <v>6255.5</v>
      </c>
      <c r="G6" s="232">
        <v>30081.599999999999</v>
      </c>
      <c r="H6" s="232">
        <v>54484.1</v>
      </c>
      <c r="I6" s="232">
        <v>591420</v>
      </c>
      <c r="J6" s="232">
        <v>3642.1</v>
      </c>
      <c r="K6" s="232">
        <v>49653.9</v>
      </c>
      <c r="L6" s="232">
        <v>51521.1</v>
      </c>
      <c r="M6" s="232">
        <v>253963</v>
      </c>
      <c r="N6" s="232">
        <v>461988</v>
      </c>
      <c r="O6" s="232">
        <v>9859.7999999999993</v>
      </c>
      <c r="P6" s="232">
        <v>369267.5</v>
      </c>
      <c r="Q6" s="232">
        <v>3675.3</v>
      </c>
      <c r="R6" s="232">
        <v>4413.7</v>
      </c>
      <c r="S6" s="232">
        <v>5965.2</v>
      </c>
      <c r="T6" s="232">
        <v>9079.7999999999993</v>
      </c>
      <c r="U6" s="232">
        <v>22354</v>
      </c>
      <c r="V6" s="232">
        <v>1304.2</v>
      </c>
      <c r="W6" s="232">
        <v>139690</v>
      </c>
      <c r="X6" s="232">
        <v>65462.2</v>
      </c>
      <c r="Y6" s="232">
        <v>69508.800000000003</v>
      </c>
      <c r="Z6" s="232">
        <v>39877.4</v>
      </c>
      <c r="AA6" s="232">
        <v>21998.9</v>
      </c>
      <c r="AB6" s="232">
        <v>7836.3</v>
      </c>
      <c r="AC6" s="232">
        <v>12181.4</v>
      </c>
      <c r="AD6" s="232">
        <v>41873</v>
      </c>
      <c r="AE6" s="232">
        <v>81560.899999999994</v>
      </c>
      <c r="AF6" s="232">
        <v>527605.80000000005</v>
      </c>
      <c r="AG6" s="232">
        <v>3439.8</v>
      </c>
      <c r="AH6" s="232">
        <v>68194.5</v>
      </c>
      <c r="AI6" s="232">
        <v>81593.399999999994</v>
      </c>
      <c r="AJ6" s="233" t="s">
        <v>79</v>
      </c>
      <c r="AK6" s="232">
        <v>1264.0999999999999</v>
      </c>
      <c r="AL6" s="232">
        <v>6159.4</v>
      </c>
      <c r="AM6" s="232">
        <v>101638.9</v>
      </c>
      <c r="AN6" s="234"/>
      <c r="AO6" s="221">
        <f>SUM(E6:AF6)-B6</f>
        <v>2073.9999999990687</v>
      </c>
    </row>
    <row r="7" spans="1:41" s="40" customFormat="1" x14ac:dyDescent="0.2">
      <c r="A7" s="231" t="s">
        <v>204</v>
      </c>
      <c r="B7" s="232">
        <v>3092694.5</v>
      </c>
      <c r="C7" s="232">
        <v>3081833.4</v>
      </c>
      <c r="D7" s="232">
        <v>2871050.7</v>
      </c>
      <c r="E7" s="232">
        <v>84673</v>
      </c>
      <c r="F7" s="232">
        <v>7155.7</v>
      </c>
      <c r="G7" s="232">
        <v>32042.9</v>
      </c>
      <c r="H7" s="232">
        <v>56531.3</v>
      </c>
      <c r="I7" s="232">
        <v>594260</v>
      </c>
      <c r="J7" s="232">
        <v>4012.4</v>
      </c>
      <c r="K7" s="232">
        <v>49439.1</v>
      </c>
      <c r="L7" s="232">
        <v>55854.8</v>
      </c>
      <c r="M7" s="232">
        <v>267880</v>
      </c>
      <c r="N7" s="232">
        <v>470180</v>
      </c>
      <c r="O7" s="232">
        <v>10861.7</v>
      </c>
      <c r="P7" s="232">
        <v>390046.8</v>
      </c>
      <c r="Q7" s="232">
        <v>4006.5</v>
      </c>
      <c r="R7" s="232">
        <v>5225.7</v>
      </c>
      <c r="S7" s="232">
        <v>7091</v>
      </c>
      <c r="T7" s="232">
        <v>9554.5</v>
      </c>
      <c r="U7" s="232">
        <v>24907.8</v>
      </c>
      <c r="V7" s="232">
        <v>1386.1</v>
      </c>
      <c r="W7" s="232">
        <v>143852</v>
      </c>
      <c r="X7" s="232">
        <v>67918.3</v>
      </c>
      <c r="Y7" s="232">
        <v>74443.3</v>
      </c>
      <c r="Z7" s="232">
        <v>42812.3</v>
      </c>
      <c r="AA7" s="232">
        <v>28487.8</v>
      </c>
      <c r="AB7" s="232">
        <v>8793.4</v>
      </c>
      <c r="AC7" s="232">
        <v>13454.8</v>
      </c>
      <c r="AD7" s="232">
        <v>45044</v>
      </c>
      <c r="AE7" s="232">
        <v>85426.9</v>
      </c>
      <c r="AF7" s="232">
        <v>509261.9</v>
      </c>
      <c r="AG7" s="232">
        <v>3805.4</v>
      </c>
      <c r="AH7" s="232">
        <v>68340.100000000006</v>
      </c>
      <c r="AI7" s="232">
        <v>81959.7</v>
      </c>
      <c r="AJ7" s="233" t="s">
        <v>79</v>
      </c>
      <c r="AK7" s="232">
        <v>1455.7</v>
      </c>
      <c r="AL7" s="232">
        <v>6786.4</v>
      </c>
      <c r="AM7" s="232">
        <v>112751.5</v>
      </c>
      <c r="AN7" s="234"/>
      <c r="AO7" s="221">
        <f t="shared" ref="AO7:AO34" si="0">SUM(E7:AF7)-B7</f>
        <v>1909.4999999990687</v>
      </c>
    </row>
    <row r="8" spans="1:41" s="40" customFormat="1" x14ac:dyDescent="0.2">
      <c r="A8" s="231" t="s">
        <v>205</v>
      </c>
      <c r="B8" s="232">
        <v>3116477.1</v>
      </c>
      <c r="C8" s="232">
        <v>3104650</v>
      </c>
      <c r="D8" s="232">
        <v>2879684.1</v>
      </c>
      <c r="E8" s="232">
        <v>81557</v>
      </c>
      <c r="F8" s="232">
        <v>8539.4</v>
      </c>
      <c r="G8" s="232">
        <v>33466.9</v>
      </c>
      <c r="H8" s="232">
        <v>56642.7</v>
      </c>
      <c r="I8" s="232">
        <v>620600</v>
      </c>
      <c r="J8" s="232">
        <v>4109.6000000000004</v>
      </c>
      <c r="K8" s="232">
        <v>47150.2</v>
      </c>
      <c r="L8" s="232">
        <v>58656.800000000003</v>
      </c>
      <c r="M8" s="232">
        <v>252889</v>
      </c>
      <c r="N8" s="232">
        <v>463475</v>
      </c>
      <c r="O8" s="232">
        <v>11827.4</v>
      </c>
      <c r="P8" s="232">
        <v>382667.1</v>
      </c>
      <c r="Q8" s="232">
        <v>4104.1000000000004</v>
      </c>
      <c r="R8" s="232">
        <v>5525.8</v>
      </c>
      <c r="S8" s="232">
        <v>7754.8</v>
      </c>
      <c r="T8" s="232">
        <v>9138.4</v>
      </c>
      <c r="U8" s="232">
        <v>25181.5</v>
      </c>
      <c r="V8" s="232">
        <v>1479.5</v>
      </c>
      <c r="W8" s="232">
        <v>138091</v>
      </c>
      <c r="X8" s="232">
        <v>69526.899999999994</v>
      </c>
      <c r="Y8" s="232">
        <v>76796.399999999994</v>
      </c>
      <c r="Z8" s="232">
        <v>42074.3</v>
      </c>
      <c r="AA8" s="232">
        <v>34742.400000000001</v>
      </c>
      <c r="AB8" s="232">
        <v>9029.6</v>
      </c>
      <c r="AC8" s="232">
        <v>14441.6</v>
      </c>
      <c r="AD8" s="232">
        <v>44942</v>
      </c>
      <c r="AE8" s="232">
        <v>81013</v>
      </c>
      <c r="AF8" s="232">
        <v>532728.9</v>
      </c>
      <c r="AG8" s="232">
        <v>3901.5</v>
      </c>
      <c r="AH8" s="232">
        <v>70910.600000000006</v>
      </c>
      <c r="AI8" s="232">
        <v>82829.5</v>
      </c>
      <c r="AJ8" s="233" t="s">
        <v>79</v>
      </c>
      <c r="AK8" s="232">
        <v>1549.8</v>
      </c>
      <c r="AL8" s="232">
        <v>7362.6</v>
      </c>
      <c r="AM8" s="232">
        <v>131329.70000000001</v>
      </c>
      <c r="AN8" s="234"/>
      <c r="AO8" s="221">
        <f t="shared" si="0"/>
        <v>1674.1999999997206</v>
      </c>
    </row>
    <row r="9" spans="1:41" s="40" customFormat="1" x14ac:dyDescent="0.2">
      <c r="A9" s="231" t="s">
        <v>206</v>
      </c>
      <c r="B9" s="232">
        <v>3249098.7</v>
      </c>
      <c r="C9" s="232">
        <v>3238268.9</v>
      </c>
      <c r="D9" s="232">
        <v>2988484.7</v>
      </c>
      <c r="E9" s="232">
        <v>88656</v>
      </c>
      <c r="F9" s="232">
        <v>8821.7999999999993</v>
      </c>
      <c r="G9" s="232">
        <v>36463</v>
      </c>
      <c r="H9" s="232">
        <v>59871.9</v>
      </c>
      <c r="I9" s="232">
        <v>622220</v>
      </c>
      <c r="J9" s="232">
        <v>4307.2</v>
      </c>
      <c r="K9" s="232">
        <v>50505.4</v>
      </c>
      <c r="L9" s="232">
        <v>57128.1</v>
      </c>
      <c r="M9" s="232">
        <v>278429</v>
      </c>
      <c r="N9" s="232">
        <v>491149</v>
      </c>
      <c r="O9" s="232">
        <v>10838.1</v>
      </c>
      <c r="P9" s="232">
        <v>412217.4</v>
      </c>
      <c r="Q9" s="232">
        <v>4113.2</v>
      </c>
      <c r="R9" s="232">
        <v>5865.5</v>
      </c>
      <c r="S9" s="232">
        <v>7927.8</v>
      </c>
      <c r="T9" s="232">
        <v>9724.1</v>
      </c>
      <c r="U9" s="232">
        <v>26985.4</v>
      </c>
      <c r="V9" s="232">
        <v>1405.6</v>
      </c>
      <c r="W9" s="232">
        <v>150140</v>
      </c>
      <c r="X9" s="232">
        <v>71112.399999999994</v>
      </c>
      <c r="Y9" s="232">
        <v>90920.7</v>
      </c>
      <c r="Z9" s="232">
        <v>44555.199999999997</v>
      </c>
      <c r="AA9" s="232">
        <v>39411</v>
      </c>
      <c r="AB9" s="232">
        <v>8934.4</v>
      </c>
      <c r="AC9" s="232">
        <v>14773.6</v>
      </c>
      <c r="AD9" s="232">
        <v>47971</v>
      </c>
      <c r="AE9" s="232">
        <v>89904.5</v>
      </c>
      <c r="AF9" s="232">
        <v>517247.3</v>
      </c>
      <c r="AG9" s="232">
        <v>3794.6</v>
      </c>
      <c r="AH9" s="232">
        <v>80474.899999999994</v>
      </c>
      <c r="AI9" s="232">
        <v>82809.7</v>
      </c>
      <c r="AJ9" s="233" t="s">
        <v>79</v>
      </c>
      <c r="AK9" s="232">
        <v>1695.8</v>
      </c>
      <c r="AL9" s="232">
        <v>8178.2</v>
      </c>
      <c r="AM9" s="232">
        <v>127276.2</v>
      </c>
      <c r="AN9" s="234"/>
      <c r="AO9" s="221">
        <f t="shared" si="0"/>
        <v>2499.8999999999069</v>
      </c>
    </row>
    <row r="10" spans="1:41" s="40" customFormat="1" x14ac:dyDescent="0.2">
      <c r="A10" s="231" t="s">
        <v>207</v>
      </c>
      <c r="B10" s="232">
        <v>3091103.9</v>
      </c>
      <c r="C10" s="232">
        <v>3080234.6</v>
      </c>
      <c r="D10" s="232">
        <v>2860797.4</v>
      </c>
      <c r="E10" s="232">
        <v>84053</v>
      </c>
      <c r="F10" s="232">
        <v>7119.5</v>
      </c>
      <c r="G10" s="232">
        <v>34778.6</v>
      </c>
      <c r="H10" s="232">
        <v>56475.199999999997</v>
      </c>
      <c r="I10" s="232">
        <v>608520</v>
      </c>
      <c r="J10" s="232">
        <v>3811.2</v>
      </c>
      <c r="K10" s="232">
        <v>47885.7</v>
      </c>
      <c r="L10" s="232">
        <v>54295.7</v>
      </c>
      <c r="M10" s="232">
        <v>265842</v>
      </c>
      <c r="N10" s="232">
        <v>481354</v>
      </c>
      <c r="O10" s="232">
        <v>10864.5</v>
      </c>
      <c r="P10" s="232">
        <v>379393.9</v>
      </c>
      <c r="Q10" s="232">
        <v>4021.7</v>
      </c>
      <c r="R10" s="232">
        <v>5330.3</v>
      </c>
      <c r="S10" s="232">
        <v>7106.2</v>
      </c>
      <c r="T10" s="232">
        <v>9462.2999999999993</v>
      </c>
      <c r="U10" s="232">
        <v>23901.200000000001</v>
      </c>
      <c r="V10" s="232">
        <v>1383.6</v>
      </c>
      <c r="W10" s="232">
        <v>147240</v>
      </c>
      <c r="X10" s="232">
        <v>68768.100000000006</v>
      </c>
      <c r="Y10" s="232">
        <v>83656.600000000006</v>
      </c>
      <c r="Z10" s="232">
        <v>40911.800000000003</v>
      </c>
      <c r="AA10" s="232">
        <v>25343.200000000001</v>
      </c>
      <c r="AB10" s="232">
        <v>8611.7000000000007</v>
      </c>
      <c r="AC10" s="232">
        <v>14402.1</v>
      </c>
      <c r="AD10" s="232">
        <v>44175</v>
      </c>
      <c r="AE10" s="232">
        <v>82558.100000000006</v>
      </c>
      <c r="AF10" s="232">
        <v>493775.3</v>
      </c>
      <c r="AG10" s="232">
        <v>3263.2</v>
      </c>
      <c r="AH10" s="232">
        <v>77367.399999999994</v>
      </c>
      <c r="AI10" s="232">
        <v>87109.5</v>
      </c>
      <c r="AJ10" s="233" t="s">
        <v>79</v>
      </c>
      <c r="AK10" s="232">
        <v>1479.1</v>
      </c>
      <c r="AL10" s="232">
        <v>7245.7</v>
      </c>
      <c r="AM10" s="232">
        <v>119541.8</v>
      </c>
      <c r="AN10" s="234"/>
      <c r="AO10" s="221">
        <f t="shared" si="0"/>
        <v>3936.6000000000931</v>
      </c>
    </row>
    <row r="11" spans="1:41" s="40" customFormat="1" x14ac:dyDescent="0.2">
      <c r="A11" s="231" t="s">
        <v>208</v>
      </c>
      <c r="B11" s="232">
        <v>3163299.4</v>
      </c>
      <c r="C11" s="232">
        <v>3151337.7</v>
      </c>
      <c r="D11" s="232">
        <v>2903113.4</v>
      </c>
      <c r="E11" s="232">
        <v>88327</v>
      </c>
      <c r="F11" s="232">
        <v>8505.1</v>
      </c>
      <c r="G11" s="232">
        <v>39105.699999999997</v>
      </c>
      <c r="H11" s="232">
        <v>59661.4</v>
      </c>
      <c r="I11" s="232">
        <v>618080</v>
      </c>
      <c r="J11" s="232">
        <v>4298.5</v>
      </c>
      <c r="K11" s="232">
        <v>46587.8</v>
      </c>
      <c r="L11" s="232">
        <v>58815.1</v>
      </c>
      <c r="M11" s="232">
        <v>279673</v>
      </c>
      <c r="N11" s="232">
        <v>487871</v>
      </c>
      <c r="O11" s="232">
        <v>11963.7</v>
      </c>
      <c r="P11" s="232">
        <v>401000.3</v>
      </c>
      <c r="Q11" s="232">
        <v>4373.2</v>
      </c>
      <c r="R11" s="232">
        <v>5974.4</v>
      </c>
      <c r="S11" s="232">
        <v>8381.6</v>
      </c>
      <c r="T11" s="232">
        <v>9397</v>
      </c>
      <c r="U11" s="232">
        <v>26879.5</v>
      </c>
      <c r="V11" s="232">
        <v>1493.4</v>
      </c>
      <c r="W11" s="232">
        <v>150380</v>
      </c>
      <c r="X11" s="232">
        <v>71354.3</v>
      </c>
      <c r="Y11" s="232">
        <v>91248.7</v>
      </c>
      <c r="Z11" s="232">
        <v>43768.800000000003</v>
      </c>
      <c r="AA11" s="232">
        <v>32176</v>
      </c>
      <c r="AB11" s="232">
        <v>9674.7999999999993</v>
      </c>
      <c r="AC11" s="232">
        <v>16105.9</v>
      </c>
      <c r="AD11" s="232">
        <v>47330</v>
      </c>
      <c r="AE11" s="232">
        <v>88301.6</v>
      </c>
      <c r="AF11" s="232">
        <v>455201.4</v>
      </c>
      <c r="AG11" s="232">
        <v>3059.6</v>
      </c>
      <c r="AH11" s="232">
        <v>81244.3</v>
      </c>
      <c r="AI11" s="232">
        <v>89231.2</v>
      </c>
      <c r="AJ11" s="233" t="s">
        <v>79</v>
      </c>
      <c r="AK11" s="232">
        <v>1696.3</v>
      </c>
      <c r="AL11" s="232">
        <v>8101.5</v>
      </c>
      <c r="AM11" s="232">
        <v>121399.5</v>
      </c>
      <c r="AN11" s="234"/>
      <c r="AO11" s="221">
        <f t="shared" si="0"/>
        <v>2629.7999999998137</v>
      </c>
    </row>
    <row r="12" spans="1:41" s="40" customFormat="1" x14ac:dyDescent="0.2">
      <c r="A12" s="231" t="s">
        <v>209</v>
      </c>
      <c r="B12" s="232">
        <v>3136343.6</v>
      </c>
      <c r="C12" s="232">
        <v>3123344.3</v>
      </c>
      <c r="D12" s="232">
        <v>2857505.4</v>
      </c>
      <c r="E12" s="232">
        <v>84620</v>
      </c>
      <c r="F12" s="232">
        <v>9943.5</v>
      </c>
      <c r="G12" s="232">
        <v>41391.199999999997</v>
      </c>
      <c r="H12" s="232">
        <v>59206.3</v>
      </c>
      <c r="I12" s="232">
        <v>631670</v>
      </c>
      <c r="J12" s="232">
        <v>4131.8999999999996</v>
      </c>
      <c r="K12" s="232">
        <v>46561.8</v>
      </c>
      <c r="L12" s="232">
        <v>61612.5</v>
      </c>
      <c r="M12" s="232">
        <v>262067</v>
      </c>
      <c r="N12" s="232">
        <v>474185</v>
      </c>
      <c r="O12" s="232">
        <v>13002.2</v>
      </c>
      <c r="P12" s="232">
        <v>386937.3</v>
      </c>
      <c r="Q12" s="232">
        <v>4419.3</v>
      </c>
      <c r="R12" s="232">
        <v>5872.7</v>
      </c>
      <c r="S12" s="232">
        <v>8682.7000000000007</v>
      </c>
      <c r="T12" s="232">
        <v>8980.5</v>
      </c>
      <c r="U12" s="232">
        <v>27833.599999999999</v>
      </c>
      <c r="V12" s="232">
        <v>1588.3</v>
      </c>
      <c r="W12" s="232">
        <v>143521</v>
      </c>
      <c r="X12" s="232">
        <v>72115.5</v>
      </c>
      <c r="Y12" s="232">
        <v>95142.8</v>
      </c>
      <c r="Z12" s="232">
        <v>42910.5</v>
      </c>
      <c r="AA12" s="232">
        <v>39772.9</v>
      </c>
      <c r="AB12" s="232">
        <v>9720.2999999999993</v>
      </c>
      <c r="AC12" s="232">
        <v>17357</v>
      </c>
      <c r="AD12" s="232">
        <v>46672</v>
      </c>
      <c r="AE12" s="232">
        <v>82521</v>
      </c>
      <c r="AF12" s="232">
        <v>456031.1</v>
      </c>
      <c r="AG12" s="232">
        <v>3039.6</v>
      </c>
      <c r="AH12" s="232">
        <v>79472</v>
      </c>
      <c r="AI12" s="232">
        <v>89784.4</v>
      </c>
      <c r="AJ12" s="233" t="s">
        <v>79</v>
      </c>
      <c r="AK12" s="232">
        <v>1766.2</v>
      </c>
      <c r="AL12" s="232">
        <v>8926.6</v>
      </c>
      <c r="AM12" s="232">
        <v>143894.79999999999</v>
      </c>
      <c r="AN12" s="234"/>
      <c r="AO12" s="221">
        <f t="shared" si="0"/>
        <v>2126.2999999998137</v>
      </c>
    </row>
    <row r="13" spans="1:41" s="40" customFormat="1" x14ac:dyDescent="0.2">
      <c r="A13" s="231" t="s">
        <v>210</v>
      </c>
      <c r="B13" s="232">
        <v>3157798.9</v>
      </c>
      <c r="C13" s="232">
        <v>3146090.8</v>
      </c>
      <c r="D13" s="232">
        <v>2885096.9</v>
      </c>
      <c r="E13" s="232">
        <v>89375</v>
      </c>
      <c r="F13" s="232">
        <v>9862.4</v>
      </c>
      <c r="G13" s="232">
        <v>39105.9</v>
      </c>
      <c r="H13" s="232">
        <v>59791.7</v>
      </c>
      <c r="I13" s="232">
        <v>615530</v>
      </c>
      <c r="J13" s="232">
        <v>3997.9</v>
      </c>
      <c r="K13" s="232">
        <v>45834.8</v>
      </c>
      <c r="L13" s="232">
        <v>58475.5</v>
      </c>
      <c r="M13" s="232">
        <v>280206</v>
      </c>
      <c r="N13" s="232">
        <v>491172</v>
      </c>
      <c r="O13" s="232">
        <v>11716.4</v>
      </c>
      <c r="P13" s="232">
        <v>407812.5</v>
      </c>
      <c r="Q13" s="232">
        <v>4342.8</v>
      </c>
      <c r="R13" s="232">
        <v>5712.7</v>
      </c>
      <c r="S13" s="232">
        <v>8243.7999999999993</v>
      </c>
      <c r="T13" s="232">
        <v>9531.7999999999993</v>
      </c>
      <c r="U13" s="232">
        <v>26989</v>
      </c>
      <c r="V13" s="232">
        <v>1498.1</v>
      </c>
      <c r="W13" s="232">
        <v>153340</v>
      </c>
      <c r="X13" s="232">
        <v>70506.3</v>
      </c>
      <c r="Y13" s="232">
        <v>93136.8</v>
      </c>
      <c r="Z13" s="232">
        <v>44392</v>
      </c>
      <c r="AA13" s="232">
        <v>42302.3</v>
      </c>
      <c r="AB13" s="232">
        <v>9237.6</v>
      </c>
      <c r="AC13" s="232">
        <v>16656.7</v>
      </c>
      <c r="AD13" s="232">
        <v>47493</v>
      </c>
      <c r="AE13" s="232">
        <v>80202.3</v>
      </c>
      <c r="AF13" s="232">
        <v>434788.5</v>
      </c>
      <c r="AG13" s="232">
        <v>1542.9</v>
      </c>
      <c r="AH13" s="232">
        <v>73721.2</v>
      </c>
      <c r="AI13" s="232">
        <v>91731</v>
      </c>
      <c r="AJ13" s="233" t="s">
        <v>79</v>
      </c>
      <c r="AK13" s="232">
        <v>1779</v>
      </c>
      <c r="AL13" s="232">
        <v>8440.2999999999993</v>
      </c>
      <c r="AM13" s="232">
        <v>115084.6</v>
      </c>
      <c r="AN13" s="234"/>
      <c r="AO13" s="221">
        <f t="shared" si="0"/>
        <v>3454.8999999994412</v>
      </c>
    </row>
    <row r="14" spans="1:41" s="40" customFormat="1" x14ac:dyDescent="0.2">
      <c r="A14" s="231" t="s">
        <v>211</v>
      </c>
      <c r="B14" s="232">
        <v>2851860.1</v>
      </c>
      <c r="C14" s="232">
        <v>2841580.6</v>
      </c>
      <c r="D14" s="232">
        <v>2647972.1</v>
      </c>
      <c r="E14" s="232">
        <v>81890</v>
      </c>
      <c r="F14" s="232">
        <v>7341.2</v>
      </c>
      <c r="G14" s="232">
        <v>32284.400000000001</v>
      </c>
      <c r="H14" s="232">
        <v>54581.4</v>
      </c>
      <c r="I14" s="232">
        <v>573670</v>
      </c>
      <c r="J14" s="232">
        <v>3402.9</v>
      </c>
      <c r="K14" s="232">
        <v>42858.6</v>
      </c>
      <c r="L14" s="232">
        <v>51399.3</v>
      </c>
      <c r="M14" s="232">
        <v>258328</v>
      </c>
      <c r="N14" s="232">
        <v>466556</v>
      </c>
      <c r="O14" s="232">
        <v>10270.1</v>
      </c>
      <c r="P14" s="232">
        <v>363257.3</v>
      </c>
      <c r="Q14" s="232">
        <v>4057.6</v>
      </c>
      <c r="R14" s="232">
        <v>4663.7</v>
      </c>
      <c r="S14" s="232">
        <v>6328.9</v>
      </c>
      <c r="T14" s="232">
        <v>8690.1</v>
      </c>
      <c r="U14" s="232">
        <v>19820</v>
      </c>
      <c r="V14" s="232">
        <v>1394.2</v>
      </c>
      <c r="W14" s="232">
        <v>143752</v>
      </c>
      <c r="X14" s="232">
        <v>65960.5</v>
      </c>
      <c r="Y14" s="232">
        <v>69587</v>
      </c>
      <c r="Z14" s="232">
        <v>39712.6</v>
      </c>
      <c r="AA14" s="232">
        <v>21881.8</v>
      </c>
      <c r="AB14" s="232">
        <v>8352.7000000000007</v>
      </c>
      <c r="AC14" s="232">
        <v>14707.8</v>
      </c>
      <c r="AD14" s="232">
        <v>41473</v>
      </c>
      <c r="AE14" s="232">
        <v>68276.2</v>
      </c>
      <c r="AF14" s="232">
        <v>389490.3</v>
      </c>
      <c r="AG14" s="232">
        <v>2271.4</v>
      </c>
      <c r="AH14" s="232">
        <v>65594.2</v>
      </c>
      <c r="AI14" s="232">
        <v>91540.4</v>
      </c>
      <c r="AJ14" s="233" t="s">
        <v>79</v>
      </c>
      <c r="AK14" s="232">
        <v>1515.2</v>
      </c>
      <c r="AL14" s="232">
        <v>6692.8</v>
      </c>
      <c r="AM14" s="232">
        <v>96106.3</v>
      </c>
      <c r="AN14" s="234"/>
      <c r="AO14" s="221">
        <f t="shared" si="0"/>
        <v>2127.5</v>
      </c>
    </row>
    <row r="15" spans="1:41" s="40" customFormat="1" x14ac:dyDescent="0.2">
      <c r="A15" s="231" t="s">
        <v>212</v>
      </c>
      <c r="B15" s="232">
        <v>2931451.6</v>
      </c>
      <c r="C15" s="232">
        <v>2920108.3</v>
      </c>
      <c r="D15" s="232">
        <v>2708001.8</v>
      </c>
      <c r="E15" s="232">
        <v>85418</v>
      </c>
      <c r="F15" s="232">
        <v>8749.7000000000007</v>
      </c>
      <c r="G15" s="232">
        <v>35204</v>
      </c>
      <c r="H15" s="232">
        <v>55319.5</v>
      </c>
      <c r="I15" s="232">
        <v>577440</v>
      </c>
      <c r="J15" s="232">
        <v>3568.5</v>
      </c>
      <c r="K15" s="232">
        <v>42797.4</v>
      </c>
      <c r="L15" s="232">
        <v>58750.8</v>
      </c>
      <c r="M15" s="232">
        <v>267003</v>
      </c>
      <c r="N15" s="232">
        <v>468799</v>
      </c>
      <c r="O15" s="232">
        <v>11343.9</v>
      </c>
      <c r="P15" s="232">
        <v>380475.8</v>
      </c>
      <c r="Q15" s="232">
        <v>4308.5</v>
      </c>
      <c r="R15" s="232">
        <v>4760</v>
      </c>
      <c r="S15" s="232">
        <v>6989.7</v>
      </c>
      <c r="T15" s="232">
        <v>8774.2999999999993</v>
      </c>
      <c r="U15" s="232">
        <v>22175.1</v>
      </c>
      <c r="V15" s="232">
        <v>1469.2</v>
      </c>
      <c r="W15" s="232">
        <v>143781</v>
      </c>
      <c r="X15" s="232">
        <v>67738.3</v>
      </c>
      <c r="Y15" s="232">
        <v>73105</v>
      </c>
      <c r="Z15" s="232">
        <v>42149.8</v>
      </c>
      <c r="AA15" s="232">
        <v>27476.5</v>
      </c>
      <c r="AB15" s="232">
        <v>9052.5</v>
      </c>
      <c r="AC15" s="232">
        <v>15541.1</v>
      </c>
      <c r="AD15" s="232">
        <v>43181</v>
      </c>
      <c r="AE15" s="232">
        <v>73497.100000000006</v>
      </c>
      <c r="AF15" s="232">
        <v>393066.9</v>
      </c>
      <c r="AG15" s="232">
        <v>2159.6999999999998</v>
      </c>
      <c r="AH15" s="232">
        <v>65577</v>
      </c>
      <c r="AI15" s="232">
        <v>91099.4</v>
      </c>
      <c r="AJ15" s="233" t="s">
        <v>79</v>
      </c>
      <c r="AK15" s="232">
        <v>1675</v>
      </c>
      <c r="AL15" s="232">
        <v>7050.6</v>
      </c>
      <c r="AM15" s="232">
        <v>106759.4</v>
      </c>
      <c r="AN15" s="234"/>
      <c r="AO15" s="221">
        <f t="shared" si="0"/>
        <v>483.99999999953434</v>
      </c>
    </row>
    <row r="16" spans="1:41" s="40" customFormat="1" x14ac:dyDescent="0.2">
      <c r="A16" s="231" t="s">
        <v>213</v>
      </c>
      <c r="B16" s="232">
        <v>2958520</v>
      </c>
      <c r="C16" s="232">
        <v>2946572.2</v>
      </c>
      <c r="D16" s="232">
        <v>2719896.1</v>
      </c>
      <c r="E16" s="232">
        <v>83127</v>
      </c>
      <c r="F16" s="232">
        <v>9424.1</v>
      </c>
      <c r="G16" s="232">
        <v>36983.199999999997</v>
      </c>
      <c r="H16" s="232">
        <v>55802.6</v>
      </c>
      <c r="I16" s="232">
        <v>608810</v>
      </c>
      <c r="J16" s="232">
        <v>3436</v>
      </c>
      <c r="K16" s="232">
        <v>41401.599999999999</v>
      </c>
      <c r="L16" s="232">
        <v>60676.5</v>
      </c>
      <c r="M16" s="232">
        <v>250009</v>
      </c>
      <c r="N16" s="232">
        <v>458724</v>
      </c>
      <c r="O16" s="232">
        <v>11951.7</v>
      </c>
      <c r="P16" s="232">
        <v>376627.7</v>
      </c>
      <c r="Q16" s="232">
        <v>4256.5</v>
      </c>
      <c r="R16" s="232">
        <v>4467</v>
      </c>
      <c r="S16" s="232">
        <v>6753.7</v>
      </c>
      <c r="T16" s="232">
        <v>8793.4</v>
      </c>
      <c r="U16" s="232">
        <v>23563.5</v>
      </c>
      <c r="V16" s="232">
        <v>1567.3</v>
      </c>
      <c r="W16" s="232">
        <v>137444</v>
      </c>
      <c r="X16" s="232">
        <v>70314.2</v>
      </c>
      <c r="Y16" s="232">
        <v>79203.100000000006</v>
      </c>
      <c r="Z16" s="232">
        <v>42281.5</v>
      </c>
      <c r="AA16" s="232">
        <v>31786.6</v>
      </c>
      <c r="AB16" s="232">
        <v>9092.2000000000007</v>
      </c>
      <c r="AC16" s="232">
        <v>16448.3</v>
      </c>
      <c r="AD16" s="232">
        <v>42916</v>
      </c>
      <c r="AE16" s="232">
        <v>71961.100000000006</v>
      </c>
      <c r="AF16" s="232">
        <v>408024.2</v>
      </c>
      <c r="AG16" s="232">
        <v>2153.6999999999998</v>
      </c>
      <c r="AH16" s="232">
        <v>67340.2</v>
      </c>
      <c r="AI16" s="232">
        <v>92353.7</v>
      </c>
      <c r="AJ16" s="233" t="s">
        <v>79</v>
      </c>
      <c r="AK16" s="232">
        <v>1707.2</v>
      </c>
      <c r="AL16" s="232">
        <v>7487.7</v>
      </c>
      <c r="AM16" s="232">
        <v>122043.7</v>
      </c>
      <c r="AN16" s="234"/>
      <c r="AO16" s="221">
        <f t="shared" si="0"/>
        <v>-2673.9999999995343</v>
      </c>
    </row>
    <row r="17" spans="1:41" s="40" customFormat="1" x14ac:dyDescent="0.2">
      <c r="A17" s="231" t="s">
        <v>214</v>
      </c>
      <c r="B17" s="232">
        <v>3073914.8</v>
      </c>
      <c r="C17" s="232">
        <v>3062707.2</v>
      </c>
      <c r="D17" s="232">
        <v>2817506.1</v>
      </c>
      <c r="E17" s="232">
        <v>90234</v>
      </c>
      <c r="F17" s="232">
        <v>9417.7999999999993</v>
      </c>
      <c r="G17" s="232">
        <v>37882.6</v>
      </c>
      <c r="H17" s="232">
        <v>57871.9</v>
      </c>
      <c r="I17" s="232">
        <v>614280</v>
      </c>
      <c r="J17" s="232">
        <v>3566</v>
      </c>
      <c r="K17" s="232">
        <v>41056.400000000001</v>
      </c>
      <c r="L17" s="232">
        <v>60252.9</v>
      </c>
      <c r="M17" s="232">
        <v>271554</v>
      </c>
      <c r="N17" s="232">
        <v>485648</v>
      </c>
      <c r="O17" s="232">
        <v>11218.4</v>
      </c>
      <c r="P17" s="232">
        <v>399334.40000000002</v>
      </c>
      <c r="Q17" s="232">
        <v>4230.5</v>
      </c>
      <c r="R17" s="232">
        <v>4628.8999999999996</v>
      </c>
      <c r="S17" s="232">
        <v>6582.2</v>
      </c>
      <c r="T17" s="232">
        <v>9317.4</v>
      </c>
      <c r="U17" s="232">
        <v>26085.599999999999</v>
      </c>
      <c r="V17" s="232">
        <v>1525.3</v>
      </c>
      <c r="W17" s="232">
        <v>148258</v>
      </c>
      <c r="X17" s="232">
        <v>72215.100000000006</v>
      </c>
      <c r="Y17" s="232">
        <v>89467.6</v>
      </c>
      <c r="Z17" s="232">
        <v>44385.3</v>
      </c>
      <c r="AA17" s="232">
        <v>37044.1</v>
      </c>
      <c r="AB17" s="232">
        <v>8922.7999999999993</v>
      </c>
      <c r="AC17" s="232">
        <v>16097.2</v>
      </c>
      <c r="AD17" s="232">
        <v>44748</v>
      </c>
      <c r="AE17" s="232">
        <v>78863.399999999994</v>
      </c>
      <c r="AF17" s="232">
        <v>400429.9</v>
      </c>
      <c r="AG17" s="232">
        <v>2111.9</v>
      </c>
      <c r="AH17" s="232">
        <v>74704.399999999994</v>
      </c>
      <c r="AI17" s="232">
        <v>92148.6</v>
      </c>
      <c r="AJ17" s="233" t="s">
        <v>79</v>
      </c>
      <c r="AK17" s="232">
        <v>1806.1</v>
      </c>
      <c r="AL17" s="232">
        <v>7719.4</v>
      </c>
      <c r="AM17" s="232">
        <v>115461.5</v>
      </c>
      <c r="AN17" s="234"/>
      <c r="AO17" s="221">
        <f t="shared" si="0"/>
        <v>1202.8999999999069</v>
      </c>
    </row>
    <row r="18" spans="1:41" s="40" customFormat="1" x14ac:dyDescent="0.2">
      <c r="A18" s="231" t="s">
        <v>215</v>
      </c>
      <c r="B18" s="232">
        <v>2945044.4</v>
      </c>
      <c r="C18" s="232">
        <v>2934830.1</v>
      </c>
      <c r="D18" s="232">
        <v>2723738.2</v>
      </c>
      <c r="E18" s="232">
        <v>84248</v>
      </c>
      <c r="F18" s="232">
        <v>7177.3</v>
      </c>
      <c r="G18" s="232">
        <v>33869.1</v>
      </c>
      <c r="H18" s="232">
        <v>55977.7</v>
      </c>
      <c r="I18" s="232">
        <v>597830</v>
      </c>
      <c r="J18" s="232">
        <v>3272.2</v>
      </c>
      <c r="K18" s="232">
        <v>41074.300000000003</v>
      </c>
      <c r="L18" s="232">
        <v>52832.9</v>
      </c>
      <c r="M18" s="232">
        <v>255716</v>
      </c>
      <c r="N18" s="232">
        <v>473315</v>
      </c>
      <c r="O18" s="232">
        <v>10210.9</v>
      </c>
      <c r="P18" s="232">
        <v>368817.5</v>
      </c>
      <c r="Q18" s="232">
        <v>4119.8999999999996</v>
      </c>
      <c r="R18" s="232">
        <v>4016.3</v>
      </c>
      <c r="S18" s="232">
        <v>6208.8</v>
      </c>
      <c r="T18" s="232">
        <v>9297.7000000000007</v>
      </c>
      <c r="U18" s="232">
        <v>21913.7</v>
      </c>
      <c r="V18" s="232">
        <v>1527.2</v>
      </c>
      <c r="W18" s="232">
        <v>143076</v>
      </c>
      <c r="X18" s="232">
        <v>66619.3</v>
      </c>
      <c r="Y18" s="232">
        <v>81067.100000000006</v>
      </c>
      <c r="Z18" s="232">
        <v>40660.199999999997</v>
      </c>
      <c r="AA18" s="232">
        <v>24650.9</v>
      </c>
      <c r="AB18" s="232">
        <v>8208.7999999999993</v>
      </c>
      <c r="AC18" s="232">
        <v>15209.2</v>
      </c>
      <c r="AD18" s="232">
        <v>41181</v>
      </c>
      <c r="AE18" s="232">
        <v>78792.100000000006</v>
      </c>
      <c r="AF18" s="232">
        <v>415519.4</v>
      </c>
      <c r="AG18" s="232">
        <v>2095.3000000000002</v>
      </c>
      <c r="AH18" s="232">
        <v>77087.600000000006</v>
      </c>
      <c r="AI18" s="232">
        <v>95774.2</v>
      </c>
      <c r="AJ18" s="232">
        <v>623</v>
      </c>
      <c r="AK18" s="232">
        <v>1522</v>
      </c>
      <c r="AL18" s="232">
        <v>6409.9</v>
      </c>
      <c r="AM18" s="232">
        <v>115511.4</v>
      </c>
      <c r="AN18" s="234"/>
      <c r="AO18" s="221">
        <f t="shared" si="0"/>
        <v>1364.1000000000931</v>
      </c>
    </row>
    <row r="19" spans="1:41" s="40" customFormat="1" x14ac:dyDescent="0.2">
      <c r="A19" s="231" t="s">
        <v>216</v>
      </c>
      <c r="B19" s="232">
        <v>3075178</v>
      </c>
      <c r="C19" s="232">
        <v>3064038.2</v>
      </c>
      <c r="D19" s="232">
        <v>2832458.2</v>
      </c>
      <c r="E19" s="232">
        <v>89821</v>
      </c>
      <c r="F19" s="232">
        <v>8661.7000000000007</v>
      </c>
      <c r="G19" s="232">
        <v>37512.9</v>
      </c>
      <c r="H19" s="232">
        <v>59492.3</v>
      </c>
      <c r="I19" s="232">
        <v>611760</v>
      </c>
      <c r="J19" s="232">
        <v>3636</v>
      </c>
      <c r="K19" s="232">
        <v>41716.6</v>
      </c>
      <c r="L19" s="232">
        <v>56856.4</v>
      </c>
      <c r="M19" s="232">
        <v>267623</v>
      </c>
      <c r="N19" s="232">
        <v>484583</v>
      </c>
      <c r="O19" s="232">
        <v>11142.8</v>
      </c>
      <c r="P19" s="232">
        <v>388623.7</v>
      </c>
      <c r="Q19" s="232">
        <v>4414.2</v>
      </c>
      <c r="R19" s="232">
        <v>4469.2</v>
      </c>
      <c r="S19" s="232">
        <v>7055.3</v>
      </c>
      <c r="T19" s="232">
        <v>9847.9</v>
      </c>
      <c r="U19" s="232">
        <v>23739.5</v>
      </c>
      <c r="V19" s="232">
        <v>1573.7</v>
      </c>
      <c r="W19" s="232">
        <v>148093</v>
      </c>
      <c r="X19" s="232">
        <v>70222</v>
      </c>
      <c r="Y19" s="232">
        <v>85808.2</v>
      </c>
      <c r="Z19" s="232">
        <v>43501.2</v>
      </c>
      <c r="AA19" s="232">
        <v>29304.7</v>
      </c>
      <c r="AB19" s="232">
        <v>9144.1</v>
      </c>
      <c r="AC19" s="232">
        <v>16318.7</v>
      </c>
      <c r="AD19" s="232">
        <v>45200</v>
      </c>
      <c r="AE19" s="232">
        <v>87814.8</v>
      </c>
      <c r="AF19" s="232">
        <v>428808.4</v>
      </c>
      <c r="AG19" s="232">
        <v>2344.4</v>
      </c>
      <c r="AH19" s="232">
        <v>78709.100000000006</v>
      </c>
      <c r="AI19" s="232">
        <v>101543</v>
      </c>
      <c r="AJ19" s="232">
        <v>721.1</v>
      </c>
      <c r="AK19" s="232">
        <v>1754.7</v>
      </c>
      <c r="AL19" s="232">
        <v>6840.5</v>
      </c>
      <c r="AM19" s="232">
        <v>135990.20000000001</v>
      </c>
      <c r="AN19" s="234"/>
      <c r="AO19" s="221">
        <f t="shared" si="0"/>
        <v>1566.3000000007451</v>
      </c>
    </row>
    <row r="20" spans="1:41" s="40" customFormat="1" x14ac:dyDescent="0.2">
      <c r="A20" s="231" t="s">
        <v>217</v>
      </c>
      <c r="B20" s="232">
        <v>3100199.5</v>
      </c>
      <c r="C20" s="232">
        <v>3088170.3</v>
      </c>
      <c r="D20" s="232">
        <v>2846098.3</v>
      </c>
      <c r="E20" s="232">
        <v>86903</v>
      </c>
      <c r="F20" s="232">
        <v>9973.2000000000007</v>
      </c>
      <c r="G20" s="232">
        <v>38657.9</v>
      </c>
      <c r="H20" s="232">
        <v>59548</v>
      </c>
      <c r="I20" s="232">
        <v>640760</v>
      </c>
      <c r="J20" s="232">
        <v>3723.3</v>
      </c>
      <c r="K20" s="232">
        <v>41997.2</v>
      </c>
      <c r="L20" s="232">
        <v>58009.2</v>
      </c>
      <c r="M20" s="232">
        <v>250489</v>
      </c>
      <c r="N20" s="232">
        <v>476836</v>
      </c>
      <c r="O20" s="232">
        <v>12030.9</v>
      </c>
      <c r="P20" s="232">
        <v>385548.2</v>
      </c>
      <c r="Q20" s="232">
        <v>4458.3999999999996</v>
      </c>
      <c r="R20" s="232">
        <v>4654.8</v>
      </c>
      <c r="S20" s="232">
        <v>7252.6</v>
      </c>
      <c r="T20" s="232">
        <v>9634.2000000000007</v>
      </c>
      <c r="U20" s="232">
        <v>23923.5</v>
      </c>
      <c r="V20" s="232">
        <v>1699.8</v>
      </c>
      <c r="W20" s="232">
        <v>141678</v>
      </c>
      <c r="X20" s="232">
        <v>73713.899999999994</v>
      </c>
      <c r="Y20" s="232">
        <v>87461.6</v>
      </c>
      <c r="Z20" s="232">
        <v>43765.8</v>
      </c>
      <c r="AA20" s="232">
        <v>33625.1</v>
      </c>
      <c r="AB20" s="232">
        <v>9142.4</v>
      </c>
      <c r="AC20" s="232">
        <v>17471</v>
      </c>
      <c r="AD20" s="232">
        <v>44639</v>
      </c>
      <c r="AE20" s="232">
        <v>86570.2</v>
      </c>
      <c r="AF20" s="232">
        <v>446663.5</v>
      </c>
      <c r="AG20" s="232">
        <v>2526.1</v>
      </c>
      <c r="AH20" s="232">
        <v>77176.899999999994</v>
      </c>
      <c r="AI20" s="232">
        <v>108535.8</v>
      </c>
      <c r="AJ20" s="232">
        <v>954.7</v>
      </c>
      <c r="AK20" s="232">
        <v>1845.9</v>
      </c>
      <c r="AL20" s="232">
        <v>7175.8</v>
      </c>
      <c r="AM20" s="232">
        <v>151327</v>
      </c>
      <c r="AN20" s="234"/>
      <c r="AO20" s="221">
        <f t="shared" si="0"/>
        <v>630.19999999925494</v>
      </c>
    </row>
    <row r="21" spans="1:41" s="40" customFormat="1" x14ac:dyDescent="0.2">
      <c r="A21" s="231" t="s">
        <v>218</v>
      </c>
      <c r="B21" s="232">
        <v>3216731.7</v>
      </c>
      <c r="C21" s="232">
        <v>3205691.5</v>
      </c>
      <c r="D21" s="232">
        <v>2943898.4</v>
      </c>
      <c r="E21" s="232">
        <v>94819</v>
      </c>
      <c r="F21" s="232">
        <v>10240.1</v>
      </c>
      <c r="G21" s="232">
        <v>39981.4</v>
      </c>
      <c r="H21" s="232">
        <v>61316.1</v>
      </c>
      <c r="I21" s="232">
        <v>644650</v>
      </c>
      <c r="J21" s="232">
        <v>3898.9</v>
      </c>
      <c r="K21" s="232">
        <v>40140.400000000001</v>
      </c>
      <c r="L21" s="232">
        <v>54453.2</v>
      </c>
      <c r="M21" s="232">
        <v>271792</v>
      </c>
      <c r="N21" s="232">
        <v>502651</v>
      </c>
      <c r="O21" s="232">
        <v>11047.2</v>
      </c>
      <c r="P21" s="232">
        <v>408896.3</v>
      </c>
      <c r="Q21" s="232">
        <v>4413.3</v>
      </c>
      <c r="R21" s="232">
        <v>4897.3999999999996</v>
      </c>
      <c r="S21" s="232">
        <v>7193</v>
      </c>
      <c r="T21" s="232">
        <v>10522.9</v>
      </c>
      <c r="U21" s="232">
        <v>26641.9</v>
      </c>
      <c r="V21" s="232">
        <v>1657.8</v>
      </c>
      <c r="W21" s="232">
        <v>153942</v>
      </c>
      <c r="X21" s="232">
        <v>74610</v>
      </c>
      <c r="Y21" s="232">
        <v>100355.8</v>
      </c>
      <c r="Z21" s="232">
        <v>44932.3</v>
      </c>
      <c r="AA21" s="232">
        <v>36503.300000000003</v>
      </c>
      <c r="AB21" s="232">
        <v>8989.2000000000007</v>
      </c>
      <c r="AC21" s="232">
        <v>16898.099999999999</v>
      </c>
      <c r="AD21" s="232">
        <v>47704</v>
      </c>
      <c r="AE21" s="232">
        <v>97244.3</v>
      </c>
      <c r="AF21" s="232">
        <v>441211.7</v>
      </c>
      <c r="AG21" s="232">
        <v>2553</v>
      </c>
      <c r="AH21" s="232">
        <v>84863.3</v>
      </c>
      <c r="AI21" s="232">
        <v>109575.6</v>
      </c>
      <c r="AJ21" s="232">
        <v>805</v>
      </c>
      <c r="AK21" s="232">
        <v>1933.4</v>
      </c>
      <c r="AL21" s="232">
        <v>7522</v>
      </c>
      <c r="AM21" s="232">
        <v>148656</v>
      </c>
      <c r="AN21" s="234"/>
      <c r="AO21" s="221">
        <f t="shared" si="0"/>
        <v>4870.8999999989755</v>
      </c>
    </row>
    <row r="22" spans="1:41" s="40" customFormat="1" x14ac:dyDescent="0.2">
      <c r="A22" s="231" t="s">
        <v>219</v>
      </c>
      <c r="B22" s="232">
        <v>3099939.1</v>
      </c>
      <c r="C22" s="232">
        <v>3089789.7</v>
      </c>
      <c r="D22" s="232">
        <v>2863315.8</v>
      </c>
      <c r="E22" s="232">
        <v>88953</v>
      </c>
      <c r="F22" s="232">
        <v>8216.7999999999993</v>
      </c>
      <c r="G22" s="232">
        <v>36391.199999999997</v>
      </c>
      <c r="H22" s="232">
        <v>58605.8</v>
      </c>
      <c r="I22" s="232">
        <v>638140</v>
      </c>
      <c r="J22" s="232">
        <v>3692.3</v>
      </c>
      <c r="K22" s="232">
        <v>40894.9</v>
      </c>
      <c r="L22" s="232">
        <v>48915.1</v>
      </c>
      <c r="M22" s="232">
        <v>257335</v>
      </c>
      <c r="N22" s="232">
        <v>493667</v>
      </c>
      <c r="O22" s="232">
        <v>10144.1</v>
      </c>
      <c r="P22" s="232">
        <v>376515.8</v>
      </c>
      <c r="Q22" s="232">
        <v>4250.8</v>
      </c>
      <c r="R22" s="232">
        <v>4359.5</v>
      </c>
      <c r="S22" s="232">
        <v>6832.2</v>
      </c>
      <c r="T22" s="232">
        <v>10119.5</v>
      </c>
      <c r="U22" s="232">
        <v>22510.6</v>
      </c>
      <c r="V22" s="232">
        <v>1606.2</v>
      </c>
      <c r="W22" s="232">
        <v>148740</v>
      </c>
      <c r="X22" s="232">
        <v>71582.600000000006</v>
      </c>
      <c r="Y22" s="232">
        <v>88408.2</v>
      </c>
      <c r="Z22" s="232">
        <v>40913.4</v>
      </c>
      <c r="AA22" s="232">
        <v>25688</v>
      </c>
      <c r="AB22" s="232">
        <v>8485</v>
      </c>
      <c r="AC22" s="232">
        <v>15826.8</v>
      </c>
      <c r="AD22" s="232">
        <v>44558</v>
      </c>
      <c r="AE22" s="232">
        <v>94210.6</v>
      </c>
      <c r="AF22" s="232">
        <v>451333.9</v>
      </c>
      <c r="AG22" s="232">
        <v>2423.5</v>
      </c>
      <c r="AH22" s="232">
        <v>86909</v>
      </c>
      <c r="AI22" s="232">
        <v>112618.5</v>
      </c>
      <c r="AJ22" s="232">
        <v>618.4</v>
      </c>
      <c r="AK22" s="232">
        <v>1678</v>
      </c>
      <c r="AL22" s="232">
        <v>6998.1</v>
      </c>
      <c r="AM22" s="232">
        <v>134271.20000000001</v>
      </c>
      <c r="AN22" s="234"/>
      <c r="AO22" s="221">
        <f t="shared" si="0"/>
        <v>957.20000000018626</v>
      </c>
    </row>
    <row r="23" spans="1:41" s="40" customFormat="1" x14ac:dyDescent="0.2">
      <c r="A23" s="231" t="s">
        <v>220</v>
      </c>
      <c r="B23" s="232">
        <v>3170828.2</v>
      </c>
      <c r="C23" s="232">
        <v>3159694</v>
      </c>
      <c r="D23" s="232">
        <v>2910517</v>
      </c>
      <c r="E23" s="232">
        <v>93440</v>
      </c>
      <c r="F23" s="232">
        <v>9616.4</v>
      </c>
      <c r="G23" s="232">
        <v>39591.5</v>
      </c>
      <c r="H23" s="232">
        <v>60716.9</v>
      </c>
      <c r="I23" s="232">
        <v>640930</v>
      </c>
      <c r="J23" s="232">
        <v>4094.2</v>
      </c>
      <c r="K23" s="232">
        <v>43504.2</v>
      </c>
      <c r="L23" s="232">
        <v>53203.199999999997</v>
      </c>
      <c r="M23" s="232">
        <v>269659</v>
      </c>
      <c r="N23" s="232">
        <v>500017</v>
      </c>
      <c r="O23" s="232">
        <v>11132.8</v>
      </c>
      <c r="P23" s="232">
        <v>397270.2</v>
      </c>
      <c r="Q23" s="232">
        <v>4598.8</v>
      </c>
      <c r="R23" s="232">
        <v>4980.3</v>
      </c>
      <c r="S23" s="232">
        <v>7905.6</v>
      </c>
      <c r="T23" s="232">
        <v>10303.299999999999</v>
      </c>
      <c r="U23" s="232">
        <v>25388.5</v>
      </c>
      <c r="V23" s="232">
        <v>1657.4</v>
      </c>
      <c r="W23" s="232">
        <v>151443</v>
      </c>
      <c r="X23" s="232">
        <v>74885.399999999994</v>
      </c>
      <c r="Y23" s="232">
        <v>93380.6</v>
      </c>
      <c r="Z23" s="232">
        <v>43274.6</v>
      </c>
      <c r="AA23" s="232">
        <v>31231.5</v>
      </c>
      <c r="AB23" s="232">
        <v>9353.7999999999993</v>
      </c>
      <c r="AC23" s="232">
        <v>17167.599999999999</v>
      </c>
      <c r="AD23" s="232">
        <v>47554</v>
      </c>
      <c r="AE23" s="232">
        <v>98487.5</v>
      </c>
      <c r="AF23" s="232">
        <v>426825.6</v>
      </c>
      <c r="AG23" s="232">
        <v>2428.6999999999998</v>
      </c>
      <c r="AH23" s="232">
        <v>84892.3</v>
      </c>
      <c r="AI23" s="232">
        <v>117265.4</v>
      </c>
      <c r="AJ23" s="232">
        <v>765.8</v>
      </c>
      <c r="AK23" s="232">
        <v>1898.9</v>
      </c>
      <c r="AL23" s="232">
        <v>7916.4</v>
      </c>
      <c r="AM23" s="232">
        <v>140569.60000000001</v>
      </c>
      <c r="AN23" s="234"/>
      <c r="AO23" s="221">
        <f t="shared" si="0"/>
        <v>784.69999999925494</v>
      </c>
    </row>
    <row r="24" spans="1:41" s="40" customFormat="1" x14ac:dyDescent="0.2">
      <c r="A24" s="231" t="s">
        <v>221</v>
      </c>
      <c r="B24" s="232">
        <v>3170482</v>
      </c>
      <c r="C24" s="232">
        <v>3158552.5</v>
      </c>
      <c r="D24" s="232">
        <v>2903714.9</v>
      </c>
      <c r="E24" s="232">
        <v>89625</v>
      </c>
      <c r="F24" s="232">
        <v>10669.1</v>
      </c>
      <c r="G24" s="232">
        <v>39743.599999999999</v>
      </c>
      <c r="H24" s="232">
        <v>59575.6</v>
      </c>
      <c r="I24" s="232">
        <v>667910</v>
      </c>
      <c r="J24" s="232">
        <v>4138.8999999999996</v>
      </c>
      <c r="K24" s="232">
        <v>43245.7</v>
      </c>
      <c r="L24" s="232">
        <v>55550</v>
      </c>
      <c r="M24" s="232">
        <v>251308</v>
      </c>
      <c r="N24" s="232">
        <v>488247</v>
      </c>
      <c r="O24" s="232">
        <v>11927.3</v>
      </c>
      <c r="P24" s="232">
        <v>394232</v>
      </c>
      <c r="Q24" s="232">
        <v>4558.6000000000004</v>
      </c>
      <c r="R24" s="232">
        <v>5274.9</v>
      </c>
      <c r="S24" s="232">
        <v>8285.2999999999993</v>
      </c>
      <c r="T24" s="232">
        <v>10115.799999999999</v>
      </c>
      <c r="U24" s="232">
        <v>25721.8</v>
      </c>
      <c r="V24" s="232">
        <v>1758.9</v>
      </c>
      <c r="W24" s="232">
        <v>144154</v>
      </c>
      <c r="X24" s="232">
        <v>76785.600000000006</v>
      </c>
      <c r="Y24" s="232">
        <v>90803.5</v>
      </c>
      <c r="Z24" s="232">
        <v>43082.9</v>
      </c>
      <c r="AA24" s="232">
        <v>36222.699999999997</v>
      </c>
      <c r="AB24" s="232">
        <v>9315.6</v>
      </c>
      <c r="AC24" s="232">
        <v>18163.5</v>
      </c>
      <c r="AD24" s="232">
        <v>47402</v>
      </c>
      <c r="AE24" s="232">
        <v>93338.9</v>
      </c>
      <c r="AF24" s="232">
        <v>437734.7</v>
      </c>
      <c r="AG24" s="232">
        <v>2619.9</v>
      </c>
      <c r="AH24" s="232">
        <v>86780.9</v>
      </c>
      <c r="AI24" s="232">
        <v>126192.6</v>
      </c>
      <c r="AJ24" s="232">
        <v>1046.3</v>
      </c>
      <c r="AK24" s="232">
        <v>1896.2</v>
      </c>
      <c r="AL24" s="232">
        <v>8148.1</v>
      </c>
      <c r="AM24" s="232">
        <v>143131.5</v>
      </c>
      <c r="AN24" s="234"/>
      <c r="AO24" s="221">
        <f t="shared" si="0"/>
        <v>-1591.1000000000931</v>
      </c>
    </row>
    <row r="25" spans="1:41" s="40" customFormat="1" x14ac:dyDescent="0.2">
      <c r="A25" s="231" t="s">
        <v>222</v>
      </c>
      <c r="B25" s="232">
        <v>3269957.4</v>
      </c>
      <c r="C25" s="232">
        <v>3258979.7</v>
      </c>
      <c r="D25" s="232">
        <v>2997148</v>
      </c>
      <c r="E25" s="232">
        <v>97241</v>
      </c>
      <c r="F25" s="232">
        <v>10002.6</v>
      </c>
      <c r="G25" s="232">
        <v>39726</v>
      </c>
      <c r="H25" s="232">
        <v>61588.9</v>
      </c>
      <c r="I25" s="232">
        <v>662920</v>
      </c>
      <c r="J25" s="232">
        <v>4272.1000000000004</v>
      </c>
      <c r="K25" s="232">
        <v>43397.5</v>
      </c>
      <c r="L25" s="232">
        <v>50862.9</v>
      </c>
      <c r="M25" s="232">
        <v>268025</v>
      </c>
      <c r="N25" s="232">
        <v>514349</v>
      </c>
      <c r="O25" s="232">
        <v>10982.5</v>
      </c>
      <c r="P25" s="232">
        <v>411928.5</v>
      </c>
      <c r="Q25" s="232">
        <v>4469.6000000000004</v>
      </c>
      <c r="R25" s="232">
        <v>5598.9</v>
      </c>
      <c r="S25" s="232">
        <v>7935.4</v>
      </c>
      <c r="T25" s="232">
        <v>11191.1</v>
      </c>
      <c r="U25" s="232">
        <v>25250.6</v>
      </c>
      <c r="V25" s="232">
        <v>1669.4</v>
      </c>
      <c r="W25" s="232">
        <v>154710</v>
      </c>
      <c r="X25" s="232">
        <v>75986.8</v>
      </c>
      <c r="Y25" s="232">
        <v>97821.3</v>
      </c>
      <c r="Z25" s="232">
        <v>43855.3</v>
      </c>
      <c r="AA25" s="232">
        <v>38146.699999999997</v>
      </c>
      <c r="AB25" s="232">
        <v>8995.5</v>
      </c>
      <c r="AC25" s="232">
        <v>17816.2</v>
      </c>
      <c r="AD25" s="232">
        <v>49230</v>
      </c>
      <c r="AE25" s="232">
        <v>99433.8</v>
      </c>
      <c r="AF25" s="232">
        <v>455666.2</v>
      </c>
      <c r="AG25" s="232">
        <v>2612.1999999999998</v>
      </c>
      <c r="AH25" s="232">
        <v>94406.1</v>
      </c>
      <c r="AI25" s="232">
        <v>119094.5</v>
      </c>
      <c r="AJ25" s="232">
        <v>803.4</v>
      </c>
      <c r="AK25" s="232">
        <v>1999.6</v>
      </c>
      <c r="AL25" s="232">
        <v>8427.9</v>
      </c>
      <c r="AM25" s="232">
        <v>137018</v>
      </c>
      <c r="AN25" s="234"/>
      <c r="AO25" s="221">
        <f t="shared" si="0"/>
        <v>3115.3999999999069</v>
      </c>
    </row>
    <row r="26" spans="1:41" s="40" customFormat="1" x14ac:dyDescent="0.2">
      <c r="A26" s="231" t="s">
        <v>223</v>
      </c>
      <c r="B26" s="232">
        <v>3158589.9</v>
      </c>
      <c r="C26" s="232">
        <v>3148682.3</v>
      </c>
      <c r="D26" s="232">
        <v>2922716.2</v>
      </c>
      <c r="E26" s="232">
        <v>91127</v>
      </c>
      <c r="F26" s="232">
        <v>8128.3</v>
      </c>
      <c r="G26" s="232">
        <v>36170.400000000001</v>
      </c>
      <c r="H26" s="232">
        <v>59588</v>
      </c>
      <c r="I26" s="232">
        <v>657700</v>
      </c>
      <c r="J26" s="232">
        <v>4007.6</v>
      </c>
      <c r="K26" s="232">
        <v>41311.9</v>
      </c>
      <c r="L26" s="232">
        <v>45488.7</v>
      </c>
      <c r="M26" s="232">
        <v>253787</v>
      </c>
      <c r="N26" s="232">
        <v>503593</v>
      </c>
      <c r="O26" s="232">
        <v>9904.2999999999993</v>
      </c>
      <c r="P26" s="232">
        <v>378964.9</v>
      </c>
      <c r="Q26" s="232">
        <v>4247.5</v>
      </c>
      <c r="R26" s="232">
        <v>4877.2</v>
      </c>
      <c r="S26" s="232">
        <v>7397.2</v>
      </c>
      <c r="T26" s="232">
        <v>10408.6</v>
      </c>
      <c r="U26" s="232">
        <v>21248.2</v>
      </c>
      <c r="V26" s="232">
        <v>1631.9</v>
      </c>
      <c r="W26" s="232">
        <v>149221</v>
      </c>
      <c r="X26" s="232">
        <v>73975.7</v>
      </c>
      <c r="Y26" s="232">
        <v>87596.5</v>
      </c>
      <c r="Z26" s="232">
        <v>40529</v>
      </c>
      <c r="AA26" s="232">
        <v>25649.9</v>
      </c>
      <c r="AB26" s="232">
        <v>8519.4</v>
      </c>
      <c r="AC26" s="232">
        <v>16464.7</v>
      </c>
      <c r="AD26" s="232">
        <v>46568</v>
      </c>
      <c r="AE26" s="232">
        <v>96474.9</v>
      </c>
      <c r="AF26" s="232">
        <v>474073.7</v>
      </c>
      <c r="AG26" s="232">
        <v>2545.4</v>
      </c>
      <c r="AH26" s="232">
        <v>97904</v>
      </c>
      <c r="AI26" s="232">
        <v>120987.8</v>
      </c>
      <c r="AJ26" s="232">
        <v>596.29999999999995</v>
      </c>
      <c r="AK26" s="232">
        <v>1691.9</v>
      </c>
      <c r="AL26" s="232">
        <v>6825.1</v>
      </c>
      <c r="AM26" s="232">
        <v>138047.29999999999</v>
      </c>
      <c r="AN26" s="234"/>
      <c r="AO26" s="221">
        <f t="shared" si="0"/>
        <v>64.600000001024455</v>
      </c>
    </row>
    <row r="27" spans="1:41" s="40" customFormat="1" x14ac:dyDescent="0.2">
      <c r="A27" s="231" t="s">
        <v>224</v>
      </c>
      <c r="B27" s="232">
        <v>3222136.1</v>
      </c>
      <c r="C27" s="232">
        <v>3211332.4</v>
      </c>
      <c r="D27" s="232">
        <v>2965853.3</v>
      </c>
      <c r="E27" s="232">
        <v>95103</v>
      </c>
      <c r="F27" s="232">
        <v>9870.4</v>
      </c>
      <c r="G27" s="232">
        <v>38285.599999999999</v>
      </c>
      <c r="H27" s="232">
        <v>61809.7</v>
      </c>
      <c r="I27" s="232">
        <v>653150</v>
      </c>
      <c r="J27" s="232">
        <v>4427.7</v>
      </c>
      <c r="K27" s="232">
        <v>42113.2</v>
      </c>
      <c r="L27" s="232">
        <v>49233.5</v>
      </c>
      <c r="M27" s="232">
        <v>264787</v>
      </c>
      <c r="N27" s="232">
        <v>506062</v>
      </c>
      <c r="O27" s="232">
        <v>10805.6</v>
      </c>
      <c r="P27" s="232">
        <v>392977.9</v>
      </c>
      <c r="Q27" s="232">
        <v>4571.3999999999996</v>
      </c>
      <c r="R27" s="232">
        <v>5455.4</v>
      </c>
      <c r="S27" s="232">
        <v>8251.5</v>
      </c>
      <c r="T27" s="232">
        <v>10585.4</v>
      </c>
      <c r="U27" s="232">
        <v>23526.799999999999</v>
      </c>
      <c r="V27" s="232">
        <v>1718.4</v>
      </c>
      <c r="W27" s="232">
        <v>152300</v>
      </c>
      <c r="X27" s="232">
        <v>75726.3</v>
      </c>
      <c r="Y27" s="232">
        <v>91414</v>
      </c>
      <c r="Z27" s="232">
        <v>41061.599999999999</v>
      </c>
      <c r="AA27" s="232">
        <v>31265.9</v>
      </c>
      <c r="AB27" s="232">
        <v>9033.5</v>
      </c>
      <c r="AC27" s="232">
        <v>17730.8</v>
      </c>
      <c r="AD27" s="232">
        <v>48460</v>
      </c>
      <c r="AE27" s="232">
        <v>102097.5</v>
      </c>
      <c r="AF27" s="232">
        <v>468941.2</v>
      </c>
      <c r="AG27" s="232">
        <v>2505.9</v>
      </c>
      <c r="AH27" s="232">
        <v>94247.2</v>
      </c>
      <c r="AI27" s="232">
        <v>122812.7</v>
      </c>
      <c r="AJ27" s="232">
        <v>748.4</v>
      </c>
      <c r="AK27" s="232">
        <v>1850</v>
      </c>
      <c r="AL27" s="232">
        <v>7206.1</v>
      </c>
      <c r="AM27" s="232">
        <v>151211.5</v>
      </c>
      <c r="AN27" s="234"/>
      <c r="AO27" s="221">
        <f t="shared" si="0"/>
        <v>-1370.8000000007451</v>
      </c>
    </row>
    <row r="28" spans="1:41" s="40" customFormat="1" x14ac:dyDescent="0.2">
      <c r="A28" s="231" t="s">
        <v>225</v>
      </c>
      <c r="B28" s="232">
        <v>3245721.5</v>
      </c>
      <c r="C28" s="232">
        <v>3233866.7</v>
      </c>
      <c r="D28" s="232">
        <v>2974237.8</v>
      </c>
      <c r="E28" s="232">
        <v>91051</v>
      </c>
      <c r="F28" s="232">
        <v>11065.8</v>
      </c>
      <c r="G28" s="232">
        <v>38605.300000000003</v>
      </c>
      <c r="H28" s="232">
        <v>61263.5</v>
      </c>
      <c r="I28" s="232">
        <v>680820</v>
      </c>
      <c r="J28" s="232">
        <v>4457.8</v>
      </c>
      <c r="K28" s="232">
        <v>43414</v>
      </c>
      <c r="L28" s="232">
        <v>51423</v>
      </c>
      <c r="M28" s="232">
        <v>247746</v>
      </c>
      <c r="N28" s="232">
        <v>496220</v>
      </c>
      <c r="O28" s="232">
        <v>11858.3</v>
      </c>
      <c r="P28" s="232">
        <v>388340.8</v>
      </c>
      <c r="Q28" s="232">
        <v>4560.5</v>
      </c>
      <c r="R28" s="232">
        <v>5805.6</v>
      </c>
      <c r="S28" s="232">
        <v>8832</v>
      </c>
      <c r="T28" s="232">
        <v>10382.5</v>
      </c>
      <c r="U28" s="232">
        <v>25520.2</v>
      </c>
      <c r="V28" s="232">
        <v>1823.5</v>
      </c>
      <c r="W28" s="232">
        <v>142938</v>
      </c>
      <c r="X28" s="232">
        <v>78616.100000000006</v>
      </c>
      <c r="Y28" s="232">
        <v>95346.6</v>
      </c>
      <c r="Z28" s="232">
        <v>41863.9</v>
      </c>
      <c r="AA28" s="232">
        <v>35847</v>
      </c>
      <c r="AB28" s="232">
        <v>9049.1</v>
      </c>
      <c r="AC28" s="232">
        <v>18782</v>
      </c>
      <c r="AD28" s="232">
        <v>48013</v>
      </c>
      <c r="AE28" s="232">
        <v>102330.5</v>
      </c>
      <c r="AF28" s="232">
        <v>488989.7</v>
      </c>
      <c r="AG28" s="232">
        <v>2869.6</v>
      </c>
      <c r="AH28" s="232">
        <v>94549.2</v>
      </c>
      <c r="AI28" s="232">
        <v>123954.8</v>
      </c>
      <c r="AJ28" s="232">
        <v>1024</v>
      </c>
      <c r="AK28" s="232">
        <v>1929.2</v>
      </c>
      <c r="AL28" s="232">
        <v>7491.8</v>
      </c>
      <c r="AM28" s="232">
        <v>167128.70000000001</v>
      </c>
      <c r="AN28" s="234"/>
      <c r="AO28" s="221">
        <f t="shared" si="0"/>
        <v>-755.79999999934807</v>
      </c>
    </row>
    <row r="29" spans="1:41" s="40" customFormat="1" x14ac:dyDescent="0.2">
      <c r="A29" s="231" t="s">
        <v>226</v>
      </c>
      <c r="B29" s="232">
        <v>3333288.2</v>
      </c>
      <c r="C29" s="232">
        <v>3322377.4</v>
      </c>
      <c r="D29" s="232">
        <v>3046911.9</v>
      </c>
      <c r="E29" s="232">
        <v>98572</v>
      </c>
      <c r="F29" s="232">
        <v>10862.6</v>
      </c>
      <c r="G29" s="232">
        <v>39849.4</v>
      </c>
      <c r="H29" s="232">
        <v>62588.3</v>
      </c>
      <c r="I29" s="232">
        <v>674730</v>
      </c>
      <c r="J29" s="232">
        <v>4567</v>
      </c>
      <c r="K29" s="232">
        <v>45915.6</v>
      </c>
      <c r="L29" s="232">
        <v>47201.8</v>
      </c>
      <c r="M29" s="232">
        <v>262959</v>
      </c>
      <c r="N29" s="232">
        <v>521149</v>
      </c>
      <c r="O29" s="232">
        <v>10919.3</v>
      </c>
      <c r="P29" s="232">
        <v>406628.1</v>
      </c>
      <c r="Q29" s="232">
        <v>4340.8999999999996</v>
      </c>
      <c r="R29" s="232">
        <v>6121.3</v>
      </c>
      <c r="S29" s="232">
        <v>8459.2000000000007</v>
      </c>
      <c r="T29" s="232">
        <v>11540.6</v>
      </c>
      <c r="U29" s="232">
        <v>26833.7</v>
      </c>
      <c r="V29" s="232">
        <v>1739.3</v>
      </c>
      <c r="W29" s="232">
        <v>154879</v>
      </c>
      <c r="X29" s="232">
        <v>78685.7</v>
      </c>
      <c r="Y29" s="232">
        <v>107434.4</v>
      </c>
      <c r="Z29" s="232">
        <v>41652.9</v>
      </c>
      <c r="AA29" s="232">
        <v>38503.9</v>
      </c>
      <c r="AB29" s="232">
        <v>8716.7000000000007</v>
      </c>
      <c r="AC29" s="232">
        <v>18118.5</v>
      </c>
      <c r="AD29" s="232">
        <v>49309</v>
      </c>
      <c r="AE29" s="232">
        <v>106969.8</v>
      </c>
      <c r="AF29" s="232">
        <v>490372.8</v>
      </c>
      <c r="AG29" s="232">
        <v>2661.4</v>
      </c>
      <c r="AH29" s="232">
        <v>102491.7</v>
      </c>
      <c r="AI29" s="232">
        <v>123310.1</v>
      </c>
      <c r="AJ29" s="232">
        <v>780.1</v>
      </c>
      <c r="AK29" s="232">
        <v>1982.2</v>
      </c>
      <c r="AL29" s="232">
        <v>8066.3</v>
      </c>
      <c r="AM29" s="232">
        <v>156588</v>
      </c>
      <c r="AN29" s="234"/>
      <c r="AO29" s="221">
        <f t="shared" si="0"/>
        <v>6331.5999999996275</v>
      </c>
    </row>
    <row r="30" spans="1:41" s="40" customFormat="1" x14ac:dyDescent="0.2">
      <c r="A30" s="231" t="s">
        <v>227</v>
      </c>
      <c r="B30" s="232">
        <v>3165939.2</v>
      </c>
      <c r="C30" s="232">
        <v>3156002.6</v>
      </c>
      <c r="D30" s="232">
        <v>2924868.8</v>
      </c>
      <c r="E30" s="232">
        <v>91897</v>
      </c>
      <c r="F30" s="232">
        <v>8388.9</v>
      </c>
      <c r="G30" s="232">
        <v>35114.6</v>
      </c>
      <c r="H30" s="232">
        <v>60161.8</v>
      </c>
      <c r="I30" s="232">
        <v>660620</v>
      </c>
      <c r="J30" s="232">
        <v>4332.1000000000004</v>
      </c>
      <c r="K30" s="232">
        <v>42285.1</v>
      </c>
      <c r="L30" s="232">
        <v>42500.6</v>
      </c>
      <c r="M30" s="232">
        <v>250876</v>
      </c>
      <c r="N30" s="232">
        <v>505876</v>
      </c>
      <c r="O30" s="232">
        <v>9929.9</v>
      </c>
      <c r="P30" s="232">
        <v>375337.1</v>
      </c>
      <c r="Q30" s="232">
        <v>4044.6</v>
      </c>
      <c r="R30" s="232">
        <v>5147.6000000000004</v>
      </c>
      <c r="S30" s="232">
        <v>7688.1</v>
      </c>
      <c r="T30" s="232">
        <v>10980.4</v>
      </c>
      <c r="U30" s="232">
        <v>21728.9</v>
      </c>
      <c r="V30" s="232">
        <v>1697</v>
      </c>
      <c r="W30" s="232">
        <v>149345</v>
      </c>
      <c r="X30" s="232">
        <v>74966</v>
      </c>
      <c r="Y30" s="232">
        <v>91041.5</v>
      </c>
      <c r="Z30" s="232">
        <v>39177.699999999997</v>
      </c>
      <c r="AA30" s="232">
        <v>27180</v>
      </c>
      <c r="AB30" s="232">
        <v>8124.1</v>
      </c>
      <c r="AC30" s="232">
        <v>16709.8</v>
      </c>
      <c r="AD30" s="232">
        <v>46031</v>
      </c>
      <c r="AE30" s="232">
        <v>102566.8</v>
      </c>
      <c r="AF30" s="232">
        <v>473350.1</v>
      </c>
      <c r="AG30" s="232">
        <v>2554.6999999999998</v>
      </c>
      <c r="AH30" s="232">
        <v>97804.1</v>
      </c>
      <c r="AI30" s="232">
        <v>120389.6</v>
      </c>
      <c r="AJ30" s="232">
        <v>628.9</v>
      </c>
      <c r="AK30" s="232">
        <v>1671.4</v>
      </c>
      <c r="AL30" s="232">
        <v>7386.1</v>
      </c>
      <c r="AM30" s="232">
        <v>150862</v>
      </c>
      <c r="AN30" s="234"/>
      <c r="AO30" s="221">
        <f t="shared" si="0"/>
        <v>1158.5</v>
      </c>
    </row>
    <row r="31" spans="1:41" s="40" customFormat="1" x14ac:dyDescent="0.2">
      <c r="A31" s="231" t="s">
        <v>228</v>
      </c>
      <c r="B31" s="232">
        <v>3255749.9</v>
      </c>
      <c r="C31" s="232">
        <v>3244896.7</v>
      </c>
      <c r="D31" s="232">
        <v>2993360.8</v>
      </c>
      <c r="E31" s="232">
        <v>96873</v>
      </c>
      <c r="F31" s="232">
        <v>9809.2000000000007</v>
      </c>
      <c r="G31" s="232">
        <v>37491.800000000003</v>
      </c>
      <c r="H31" s="232">
        <v>62728.2</v>
      </c>
      <c r="I31" s="232">
        <v>675220</v>
      </c>
      <c r="J31" s="232">
        <v>4705.7</v>
      </c>
      <c r="K31" s="232">
        <v>43061.3</v>
      </c>
      <c r="L31" s="232">
        <v>46286</v>
      </c>
      <c r="M31" s="232">
        <v>262336</v>
      </c>
      <c r="N31" s="232">
        <v>513908</v>
      </c>
      <c r="O31" s="232">
        <v>10852.8</v>
      </c>
      <c r="P31" s="232">
        <v>389338.4</v>
      </c>
      <c r="Q31" s="232">
        <v>4229.3</v>
      </c>
      <c r="R31" s="232">
        <v>5753</v>
      </c>
      <c r="S31" s="232">
        <v>8755.5</v>
      </c>
      <c r="T31" s="232">
        <v>11360.6</v>
      </c>
      <c r="U31" s="232">
        <v>24424.6</v>
      </c>
      <c r="V31" s="232">
        <v>1821.7</v>
      </c>
      <c r="W31" s="232">
        <v>151882</v>
      </c>
      <c r="X31" s="232">
        <v>77096.5</v>
      </c>
      <c r="Y31" s="232">
        <v>94400.9</v>
      </c>
      <c r="Z31" s="232">
        <v>40918.300000000003</v>
      </c>
      <c r="AA31" s="232">
        <v>33086.199999999997</v>
      </c>
      <c r="AB31" s="232">
        <v>9043.7000000000007</v>
      </c>
      <c r="AC31" s="232">
        <v>18035.8</v>
      </c>
      <c r="AD31" s="232">
        <v>49009</v>
      </c>
      <c r="AE31" s="232">
        <v>107852.4</v>
      </c>
      <c r="AF31" s="232">
        <v>464324.7</v>
      </c>
      <c r="AG31" s="232">
        <v>2729.6</v>
      </c>
      <c r="AH31" s="232">
        <v>97597.3</v>
      </c>
      <c r="AI31" s="232">
        <v>122680.7</v>
      </c>
      <c r="AJ31" s="232">
        <v>779.8</v>
      </c>
      <c r="AK31" s="232">
        <v>1940.5</v>
      </c>
      <c r="AL31" s="233" t="s">
        <v>79</v>
      </c>
      <c r="AM31" s="232">
        <v>160740.9</v>
      </c>
      <c r="AN31" s="234"/>
      <c r="AO31" s="221">
        <f t="shared" si="0"/>
        <v>-1145.2999999998137</v>
      </c>
    </row>
    <row r="32" spans="1:41" s="40" customFormat="1" x14ac:dyDescent="0.2">
      <c r="A32" s="231" t="s">
        <v>229</v>
      </c>
      <c r="B32" s="232">
        <v>3268635.9</v>
      </c>
      <c r="C32" s="232">
        <v>3256910.5</v>
      </c>
      <c r="D32" s="232">
        <v>2994512.8</v>
      </c>
      <c r="E32" s="232">
        <v>92918</v>
      </c>
      <c r="F32" s="232">
        <v>10768.1</v>
      </c>
      <c r="G32" s="232">
        <v>38033.699999999997</v>
      </c>
      <c r="H32" s="232">
        <v>62285.1</v>
      </c>
      <c r="I32" s="232">
        <v>703880</v>
      </c>
      <c r="J32" s="232">
        <v>4733.8</v>
      </c>
      <c r="K32" s="232">
        <v>44683.9</v>
      </c>
      <c r="L32" s="232">
        <v>48440.9</v>
      </c>
      <c r="M32" s="232">
        <v>247113</v>
      </c>
      <c r="N32" s="232">
        <v>502316</v>
      </c>
      <c r="O32" s="232">
        <v>11726.6</v>
      </c>
      <c r="P32" s="232">
        <v>388633.7</v>
      </c>
      <c r="Q32" s="232">
        <v>4223.8999999999996</v>
      </c>
      <c r="R32" s="232">
        <v>6126</v>
      </c>
      <c r="S32" s="232">
        <v>9334.2999999999993</v>
      </c>
      <c r="T32" s="232">
        <v>11012.3</v>
      </c>
      <c r="U32" s="232">
        <v>25128.3</v>
      </c>
      <c r="V32" s="232">
        <v>1915.8</v>
      </c>
      <c r="W32" s="232">
        <v>144919</v>
      </c>
      <c r="X32" s="232">
        <v>80288</v>
      </c>
      <c r="Y32" s="232">
        <v>95476.1</v>
      </c>
      <c r="Z32" s="232">
        <v>42064.2</v>
      </c>
      <c r="AA32" s="232">
        <v>38502.5</v>
      </c>
      <c r="AB32" s="232">
        <v>9141.2999999999993</v>
      </c>
      <c r="AC32" s="232">
        <v>18995.599999999999</v>
      </c>
      <c r="AD32" s="232">
        <v>48460</v>
      </c>
      <c r="AE32" s="232">
        <v>101994.6</v>
      </c>
      <c r="AF32" s="232">
        <v>473181.7</v>
      </c>
      <c r="AG32" s="232">
        <v>2919.7</v>
      </c>
      <c r="AH32" s="232">
        <v>93507.199999999997</v>
      </c>
      <c r="AI32" s="232">
        <v>123422.2</v>
      </c>
      <c r="AJ32" s="232">
        <v>1094.5</v>
      </c>
      <c r="AK32" s="232">
        <v>1997.9</v>
      </c>
      <c r="AL32" s="233" t="s">
        <v>79</v>
      </c>
      <c r="AM32" s="232">
        <v>159904.6</v>
      </c>
      <c r="AN32" s="234"/>
      <c r="AO32" s="221">
        <f t="shared" si="0"/>
        <v>-2339.5</v>
      </c>
    </row>
    <row r="33" spans="1:41" s="40" customFormat="1" x14ac:dyDescent="0.2">
      <c r="A33" s="231" t="s">
        <v>332</v>
      </c>
      <c r="B33" s="232">
        <v>3378275.6</v>
      </c>
      <c r="C33" s="232">
        <v>3367662.9</v>
      </c>
      <c r="D33" s="232">
        <v>3085797</v>
      </c>
      <c r="E33" s="232">
        <v>101004</v>
      </c>
      <c r="F33" s="232">
        <v>10974.1</v>
      </c>
      <c r="G33" s="232">
        <v>38800.400000000001</v>
      </c>
      <c r="H33" s="232">
        <v>63799.199999999997</v>
      </c>
      <c r="I33" s="232">
        <v>697880</v>
      </c>
      <c r="J33" s="232">
        <v>4841.8999999999996</v>
      </c>
      <c r="K33" s="232">
        <v>44761</v>
      </c>
      <c r="L33" s="232">
        <v>44826.6</v>
      </c>
      <c r="M33" s="232">
        <v>262663</v>
      </c>
      <c r="N33" s="232">
        <v>526874</v>
      </c>
      <c r="O33" s="232">
        <v>10623.1</v>
      </c>
      <c r="P33" s="232">
        <v>406714.6</v>
      </c>
      <c r="Q33" s="232">
        <v>4005.9</v>
      </c>
      <c r="R33" s="232">
        <v>6331</v>
      </c>
      <c r="S33" s="232">
        <v>8853.4</v>
      </c>
      <c r="T33" s="232">
        <v>12124.9</v>
      </c>
      <c r="U33" s="232">
        <v>26660.9</v>
      </c>
      <c r="V33" s="232">
        <v>1828.2</v>
      </c>
      <c r="W33" s="232">
        <v>156512</v>
      </c>
      <c r="X33" s="232">
        <v>80912.100000000006</v>
      </c>
      <c r="Y33" s="232">
        <v>108839.9</v>
      </c>
      <c r="Z33" s="232">
        <v>43529.8</v>
      </c>
      <c r="AA33" s="232">
        <v>43348.3</v>
      </c>
      <c r="AB33" s="232">
        <v>8965.7999999999993</v>
      </c>
      <c r="AC33" s="232">
        <v>18392.900000000001</v>
      </c>
      <c r="AD33" s="232">
        <v>50162</v>
      </c>
      <c r="AE33" s="232">
        <v>108433.2</v>
      </c>
      <c r="AF33" s="232">
        <v>488463.7</v>
      </c>
      <c r="AG33" s="232">
        <v>2805.6</v>
      </c>
      <c r="AH33" s="232">
        <v>97169.3</v>
      </c>
      <c r="AI33" s="232">
        <v>123204</v>
      </c>
      <c r="AJ33" s="232">
        <v>823.8</v>
      </c>
      <c r="AK33" s="232">
        <v>2071.1</v>
      </c>
      <c r="AL33" s="233" t="s">
        <v>79</v>
      </c>
      <c r="AM33" s="232">
        <v>147400.9</v>
      </c>
      <c r="AN33" s="234"/>
      <c r="AO33" s="221">
        <f t="shared" si="0"/>
        <v>2850.2999999993481</v>
      </c>
    </row>
    <row r="34" spans="1:41" s="40" customFormat="1" x14ac:dyDescent="0.2">
      <c r="A34" s="231" t="s">
        <v>333</v>
      </c>
      <c r="B34" s="232">
        <v>3250227.3</v>
      </c>
      <c r="C34" s="232">
        <v>3240479.5</v>
      </c>
      <c r="D34" s="232">
        <v>3003584.5</v>
      </c>
      <c r="E34" s="232">
        <v>93993</v>
      </c>
      <c r="F34" s="232">
        <v>8230.6</v>
      </c>
      <c r="G34" s="232">
        <v>34406.199999999997</v>
      </c>
      <c r="H34" s="232">
        <v>61325.7</v>
      </c>
      <c r="I34" s="232">
        <v>689050</v>
      </c>
      <c r="J34" s="232">
        <v>4500.1000000000004</v>
      </c>
      <c r="K34" s="232">
        <v>43455.9</v>
      </c>
      <c r="L34" s="232">
        <v>40830.1</v>
      </c>
      <c r="M34" s="232">
        <v>250387</v>
      </c>
      <c r="N34" s="232">
        <v>513053</v>
      </c>
      <c r="O34" s="232">
        <v>9750.6</v>
      </c>
      <c r="P34" s="232">
        <v>379343.7</v>
      </c>
      <c r="Q34" s="232">
        <v>3767.1</v>
      </c>
      <c r="R34" s="232">
        <v>5335.9</v>
      </c>
      <c r="S34" s="232">
        <v>8034.1</v>
      </c>
      <c r="T34" s="232">
        <v>11440.1</v>
      </c>
      <c r="U34" s="232">
        <v>22364.7</v>
      </c>
      <c r="V34" s="232">
        <v>1793.9</v>
      </c>
      <c r="W34" s="232">
        <v>149556</v>
      </c>
      <c r="X34" s="232">
        <v>76103.199999999997</v>
      </c>
      <c r="Y34" s="232">
        <v>94980.9</v>
      </c>
      <c r="Z34" s="232">
        <v>39606.6</v>
      </c>
      <c r="AA34" s="232">
        <v>28071</v>
      </c>
      <c r="AB34" s="232">
        <v>8392</v>
      </c>
      <c r="AC34" s="232">
        <v>17021.5</v>
      </c>
      <c r="AD34" s="232">
        <v>46559</v>
      </c>
      <c r="AE34" s="232">
        <v>101320.9</v>
      </c>
      <c r="AF34" s="232">
        <v>509888</v>
      </c>
      <c r="AG34" s="232">
        <v>2755.5</v>
      </c>
      <c r="AH34" s="232">
        <v>92879.2</v>
      </c>
      <c r="AI34" s="232">
        <v>123472.6</v>
      </c>
      <c r="AJ34" s="232">
        <v>647.4</v>
      </c>
      <c r="AK34" s="232">
        <v>1766.9</v>
      </c>
      <c r="AL34" s="233" t="s">
        <v>79</v>
      </c>
      <c r="AM34" s="232">
        <v>134475.5</v>
      </c>
      <c r="AN34" s="234"/>
      <c r="AO34" s="221">
        <f t="shared" si="0"/>
        <v>2333.5000000009313</v>
      </c>
    </row>
    <row r="35" spans="1:41" s="40" customFormat="1" x14ac:dyDescent="0.2">
      <c r="A35" s="231" t="s">
        <v>334</v>
      </c>
      <c r="B35" s="232">
        <v>3347162.9</v>
      </c>
      <c r="C35" s="232">
        <v>3336568.2</v>
      </c>
      <c r="D35" s="232">
        <v>3078803.3</v>
      </c>
      <c r="E35" s="232">
        <v>98564</v>
      </c>
      <c r="F35" s="232">
        <v>9979</v>
      </c>
      <c r="G35" s="232">
        <v>37108.9</v>
      </c>
      <c r="H35" s="232">
        <v>62940</v>
      </c>
      <c r="I35" s="233" t="s">
        <v>79</v>
      </c>
      <c r="J35" s="232">
        <v>4915.3999999999996</v>
      </c>
      <c r="K35" s="233" t="s">
        <v>79</v>
      </c>
      <c r="L35" s="232">
        <v>45103.1</v>
      </c>
      <c r="M35" s="232">
        <v>264158</v>
      </c>
      <c r="N35" s="232">
        <v>518850</v>
      </c>
      <c r="O35" s="233" t="s">
        <v>79</v>
      </c>
      <c r="P35" s="232">
        <v>389883.2</v>
      </c>
      <c r="Q35" s="232">
        <v>4078.6</v>
      </c>
      <c r="R35" s="233" t="s">
        <v>79</v>
      </c>
      <c r="S35" s="232">
        <v>9069.5</v>
      </c>
      <c r="T35" s="233" t="s">
        <v>79</v>
      </c>
      <c r="U35" s="232">
        <v>24906.799999999999</v>
      </c>
      <c r="V35" s="232">
        <v>1897.8</v>
      </c>
      <c r="W35" s="233" t="s">
        <v>79</v>
      </c>
      <c r="X35" s="232">
        <v>78656</v>
      </c>
      <c r="Y35" s="232">
        <v>99233.600000000006</v>
      </c>
      <c r="Z35" s="233" t="s">
        <v>79</v>
      </c>
      <c r="AA35" s="232">
        <v>34564.5</v>
      </c>
      <c r="AB35" s="233" t="s">
        <v>79</v>
      </c>
      <c r="AC35" s="232">
        <v>18381.3</v>
      </c>
      <c r="AD35" s="233" t="s">
        <v>79</v>
      </c>
      <c r="AE35" s="232">
        <v>105551.1</v>
      </c>
      <c r="AF35" s="232">
        <v>522423.9</v>
      </c>
      <c r="AG35" s="233" t="s">
        <v>79</v>
      </c>
      <c r="AH35" s="232">
        <v>92184.1</v>
      </c>
      <c r="AI35" s="232">
        <v>124622.6</v>
      </c>
      <c r="AJ35" s="232">
        <v>788.7</v>
      </c>
      <c r="AK35" s="233" t="s">
        <v>79</v>
      </c>
      <c r="AL35" s="233" t="s">
        <v>79</v>
      </c>
      <c r="AM35" s="232">
        <v>146320.9</v>
      </c>
      <c r="AN35" s="234"/>
      <c r="AO35" s="221"/>
    </row>
    <row r="36" spans="1:41" s="40" customFormat="1" x14ac:dyDescent="0.2">
      <c r="A36" s="231" t="s">
        <v>335</v>
      </c>
      <c r="B36" s="233" t="s">
        <v>79</v>
      </c>
      <c r="C36" s="233" t="s">
        <v>79</v>
      </c>
      <c r="D36" s="233" t="s">
        <v>79</v>
      </c>
      <c r="E36" s="233" t="s">
        <v>79</v>
      </c>
      <c r="F36" s="233" t="s">
        <v>79</v>
      </c>
      <c r="G36" s="233" t="s">
        <v>79</v>
      </c>
      <c r="H36" s="233" t="s">
        <v>79</v>
      </c>
      <c r="I36" s="233" t="s">
        <v>79</v>
      </c>
      <c r="J36" s="233" t="s">
        <v>79</v>
      </c>
      <c r="K36" s="233" t="s">
        <v>79</v>
      </c>
      <c r="L36" s="233" t="s">
        <v>79</v>
      </c>
      <c r="M36" s="233" t="s">
        <v>79</v>
      </c>
      <c r="N36" s="233" t="s">
        <v>79</v>
      </c>
      <c r="O36" s="233" t="s">
        <v>79</v>
      </c>
      <c r="P36" s="233" t="s">
        <v>79</v>
      </c>
      <c r="Q36" s="233" t="s">
        <v>79</v>
      </c>
      <c r="R36" s="233" t="s">
        <v>79</v>
      </c>
      <c r="S36" s="233" t="s">
        <v>79</v>
      </c>
      <c r="T36" s="233" t="s">
        <v>79</v>
      </c>
      <c r="U36" s="233" t="s">
        <v>79</v>
      </c>
      <c r="V36" s="233" t="s">
        <v>79</v>
      </c>
      <c r="W36" s="233" t="s">
        <v>79</v>
      </c>
      <c r="X36" s="233" t="s">
        <v>79</v>
      </c>
      <c r="Y36" s="233" t="s">
        <v>79</v>
      </c>
      <c r="Z36" s="233" t="s">
        <v>79</v>
      </c>
      <c r="AA36" s="233" t="s">
        <v>79</v>
      </c>
      <c r="AB36" s="233" t="s">
        <v>79</v>
      </c>
      <c r="AC36" s="233" t="s">
        <v>79</v>
      </c>
      <c r="AD36" s="233" t="s">
        <v>79</v>
      </c>
      <c r="AE36" s="233" t="s">
        <v>79</v>
      </c>
      <c r="AF36" s="233" t="s">
        <v>79</v>
      </c>
      <c r="AG36" s="233" t="s">
        <v>79</v>
      </c>
      <c r="AH36" s="233" t="s">
        <v>79</v>
      </c>
      <c r="AI36" s="233" t="s">
        <v>79</v>
      </c>
      <c r="AJ36" s="233" t="s">
        <v>79</v>
      </c>
      <c r="AK36" s="233" t="s">
        <v>79</v>
      </c>
      <c r="AL36" s="233" t="s">
        <v>79</v>
      </c>
      <c r="AM36" s="233" t="s">
        <v>79</v>
      </c>
      <c r="AN36" s="219"/>
      <c r="AO36" s="221"/>
    </row>
    <row r="37" spans="1:41" x14ac:dyDescent="0.2">
      <c r="A37" s="231" t="s">
        <v>336</v>
      </c>
    </row>
    <row r="40" spans="1:41" x14ac:dyDescent="0.2">
      <c r="A40" s="236">
        <v>39083</v>
      </c>
      <c r="B40" s="40">
        <f>B$6/3</f>
        <v>1005126.1666666666</v>
      </c>
    </row>
    <row r="41" spans="1:41" x14ac:dyDescent="0.2">
      <c r="A41" s="236">
        <v>39114</v>
      </c>
      <c r="B41" s="40">
        <f>B$6/3</f>
        <v>1005126.1666666666</v>
      </c>
    </row>
    <row r="42" spans="1:41" x14ac:dyDescent="0.2">
      <c r="A42" s="236">
        <v>39142</v>
      </c>
      <c r="B42" s="40">
        <f>B$6/3</f>
        <v>1005126.1666666666</v>
      </c>
    </row>
    <row r="43" spans="1:41" x14ac:dyDescent="0.2">
      <c r="A43" s="236">
        <v>39173</v>
      </c>
      <c r="B43" s="40">
        <f>B$7/3</f>
        <v>1030898.1666666666</v>
      </c>
    </row>
    <row r="44" spans="1:41" x14ac:dyDescent="0.2">
      <c r="A44" s="236">
        <v>39203</v>
      </c>
      <c r="B44" s="40">
        <f>B$7/3</f>
        <v>1030898.1666666666</v>
      </c>
    </row>
    <row r="45" spans="1:41" x14ac:dyDescent="0.2">
      <c r="A45" s="236">
        <v>39234</v>
      </c>
      <c r="B45" s="40">
        <f t="shared" ref="B45" si="1">B$7/3</f>
        <v>1030898.1666666666</v>
      </c>
    </row>
    <row r="46" spans="1:41" x14ac:dyDescent="0.2">
      <c r="A46" s="236">
        <v>39264</v>
      </c>
      <c r="B46" s="40">
        <f>B$8/3</f>
        <v>1038825.7000000001</v>
      </c>
    </row>
    <row r="47" spans="1:41" x14ac:dyDescent="0.2">
      <c r="A47" s="236">
        <v>39295</v>
      </c>
      <c r="B47" s="40">
        <f t="shared" ref="B47:B48" si="2">B$8/3</f>
        <v>1038825.7000000001</v>
      </c>
    </row>
    <row r="48" spans="1:41" x14ac:dyDescent="0.2">
      <c r="A48" s="236">
        <v>39326</v>
      </c>
      <c r="B48" s="40">
        <f t="shared" si="2"/>
        <v>1038825.7000000001</v>
      </c>
    </row>
    <row r="49" spans="1:2" x14ac:dyDescent="0.2">
      <c r="A49" s="236">
        <v>39356</v>
      </c>
      <c r="B49" s="40">
        <f>B$9/3</f>
        <v>1083032.9000000001</v>
      </c>
    </row>
    <row r="50" spans="1:2" x14ac:dyDescent="0.2">
      <c r="A50" s="236">
        <v>39387</v>
      </c>
      <c r="B50" s="40">
        <f t="shared" ref="B50" si="3">B$9/3</f>
        <v>1083032.9000000001</v>
      </c>
    </row>
    <row r="51" spans="1:2" x14ac:dyDescent="0.2">
      <c r="A51" s="236">
        <v>39417</v>
      </c>
      <c r="B51" s="40">
        <f>B$9/3</f>
        <v>1083032.9000000001</v>
      </c>
    </row>
    <row r="52" spans="1:2" x14ac:dyDescent="0.2">
      <c r="A52" s="236">
        <v>39448</v>
      </c>
      <c r="B52" s="40">
        <f>B10/3</f>
        <v>1030367.9666666667</v>
      </c>
    </row>
    <row r="53" spans="1:2" x14ac:dyDescent="0.2">
      <c r="A53" s="236">
        <v>39479</v>
      </c>
      <c r="B53" s="40">
        <f>B10/3</f>
        <v>1030367.9666666667</v>
      </c>
    </row>
    <row r="54" spans="1:2" x14ac:dyDescent="0.2">
      <c r="A54" s="236">
        <v>39508</v>
      </c>
      <c r="B54" s="40">
        <f>B10/3</f>
        <v>1030367.9666666667</v>
      </c>
    </row>
    <row r="55" spans="1:2" x14ac:dyDescent="0.2">
      <c r="A55" s="236">
        <v>39539</v>
      </c>
      <c r="B55" s="40">
        <f>B11/3</f>
        <v>1054433.1333333333</v>
      </c>
    </row>
    <row r="56" spans="1:2" x14ac:dyDescent="0.2">
      <c r="A56" s="236">
        <v>39569</v>
      </c>
      <c r="B56" s="40">
        <f>B11/3</f>
        <v>1054433.1333333333</v>
      </c>
    </row>
    <row r="57" spans="1:2" x14ac:dyDescent="0.2">
      <c r="A57" s="236">
        <v>39600</v>
      </c>
      <c r="B57" s="40">
        <f>B11/3</f>
        <v>1054433.1333333333</v>
      </c>
    </row>
    <row r="58" spans="1:2" x14ac:dyDescent="0.2">
      <c r="A58" s="236">
        <v>39630</v>
      </c>
      <c r="B58" s="40">
        <f>B12/3</f>
        <v>1045447.8666666667</v>
      </c>
    </row>
    <row r="59" spans="1:2" x14ac:dyDescent="0.2">
      <c r="A59" s="236">
        <v>39661</v>
      </c>
      <c r="B59" s="40">
        <f>B12/3</f>
        <v>1045447.8666666667</v>
      </c>
    </row>
    <row r="60" spans="1:2" x14ac:dyDescent="0.2">
      <c r="A60" s="236">
        <v>39692</v>
      </c>
      <c r="B60" s="40">
        <f>B12/3</f>
        <v>1045447.8666666667</v>
      </c>
    </row>
    <row r="61" spans="1:2" x14ac:dyDescent="0.2">
      <c r="A61" s="236">
        <v>39722</v>
      </c>
      <c r="B61" s="40">
        <f>B13/3</f>
        <v>1052599.6333333333</v>
      </c>
    </row>
    <row r="62" spans="1:2" x14ac:dyDescent="0.2">
      <c r="A62" s="236">
        <v>39753</v>
      </c>
      <c r="B62" s="40">
        <f>B13/3</f>
        <v>1052599.6333333333</v>
      </c>
    </row>
    <row r="63" spans="1:2" x14ac:dyDescent="0.2">
      <c r="A63" s="236">
        <v>39783</v>
      </c>
      <c r="B63" s="40">
        <f>B13/3</f>
        <v>1052599.6333333333</v>
      </c>
    </row>
    <row r="64" spans="1:2" x14ac:dyDescent="0.2">
      <c r="A64" s="236">
        <v>39814</v>
      </c>
      <c r="B64" s="40">
        <f>B14/3</f>
        <v>950620.03333333333</v>
      </c>
    </row>
    <row r="65" spans="1:2" x14ac:dyDescent="0.2">
      <c r="A65" s="236">
        <v>39845</v>
      </c>
      <c r="B65" s="40">
        <f>B14/3</f>
        <v>950620.03333333333</v>
      </c>
    </row>
    <row r="66" spans="1:2" x14ac:dyDescent="0.2">
      <c r="A66" s="236">
        <v>39873</v>
      </c>
      <c r="B66" s="40">
        <f>B14/3</f>
        <v>950620.03333333333</v>
      </c>
    </row>
    <row r="67" spans="1:2" x14ac:dyDescent="0.2">
      <c r="A67" s="236">
        <v>39904</v>
      </c>
      <c r="B67" s="40">
        <f t="shared" ref="B67" si="4">B15/3</f>
        <v>977150.53333333333</v>
      </c>
    </row>
    <row r="68" spans="1:2" x14ac:dyDescent="0.2">
      <c r="A68" s="236">
        <v>39934</v>
      </c>
      <c r="B68" s="40">
        <f>B15/3</f>
        <v>977150.53333333333</v>
      </c>
    </row>
    <row r="69" spans="1:2" x14ac:dyDescent="0.2">
      <c r="A69" s="236">
        <v>39965</v>
      </c>
      <c r="B69" s="40">
        <f>B15/3</f>
        <v>977150.53333333333</v>
      </c>
    </row>
    <row r="70" spans="1:2" x14ac:dyDescent="0.2">
      <c r="A70" s="236">
        <v>39995</v>
      </c>
      <c r="B70" s="40">
        <f>B16/3</f>
        <v>986173.33333333337</v>
      </c>
    </row>
    <row r="71" spans="1:2" x14ac:dyDescent="0.2">
      <c r="A71" s="236">
        <v>40026</v>
      </c>
      <c r="B71" s="40">
        <f>B16/3</f>
        <v>986173.33333333337</v>
      </c>
    </row>
    <row r="72" spans="1:2" x14ac:dyDescent="0.2">
      <c r="A72" s="236">
        <v>40057</v>
      </c>
      <c r="B72" s="40">
        <f>B16/3</f>
        <v>986173.33333333337</v>
      </c>
    </row>
    <row r="73" spans="1:2" x14ac:dyDescent="0.2">
      <c r="A73" s="236">
        <v>40087</v>
      </c>
      <c r="B73" s="40">
        <f>B$17/3</f>
        <v>1024638.2666666666</v>
      </c>
    </row>
    <row r="74" spans="1:2" x14ac:dyDescent="0.2">
      <c r="A74" s="236">
        <v>40118</v>
      </c>
      <c r="B74" s="40">
        <f t="shared" ref="B74:B75" si="5">B$17/3</f>
        <v>1024638.2666666666</v>
      </c>
    </row>
    <row r="75" spans="1:2" x14ac:dyDescent="0.2">
      <c r="A75" s="236">
        <v>40148</v>
      </c>
      <c r="B75" s="40">
        <f t="shared" si="5"/>
        <v>1024638.2666666666</v>
      </c>
    </row>
    <row r="76" spans="1:2" x14ac:dyDescent="0.2">
      <c r="A76" s="236">
        <v>40179</v>
      </c>
      <c r="B76" s="40">
        <f>B$18/3</f>
        <v>981681.46666666667</v>
      </c>
    </row>
    <row r="77" spans="1:2" x14ac:dyDescent="0.2">
      <c r="A77" s="236">
        <v>40210</v>
      </c>
      <c r="B77" s="40">
        <f t="shared" ref="B77:B78" si="6">B$18/3</f>
        <v>981681.46666666667</v>
      </c>
    </row>
    <row r="78" spans="1:2" x14ac:dyDescent="0.2">
      <c r="A78" s="236">
        <v>40238</v>
      </c>
      <c r="B78" s="40">
        <f t="shared" si="6"/>
        <v>981681.46666666667</v>
      </c>
    </row>
    <row r="79" spans="1:2" x14ac:dyDescent="0.2">
      <c r="A79" s="236">
        <v>40269</v>
      </c>
      <c r="B79" s="40">
        <f>B$19/3</f>
        <v>1025059.3333333334</v>
      </c>
    </row>
    <row r="80" spans="1:2" x14ac:dyDescent="0.2">
      <c r="A80" s="236">
        <v>40299</v>
      </c>
      <c r="B80" s="40">
        <f t="shared" ref="B80:B81" si="7">B$19/3</f>
        <v>1025059.3333333334</v>
      </c>
    </row>
    <row r="81" spans="1:2" x14ac:dyDescent="0.2">
      <c r="A81" s="236">
        <v>40330</v>
      </c>
      <c r="B81" s="40">
        <f t="shared" si="7"/>
        <v>1025059.3333333334</v>
      </c>
    </row>
    <row r="82" spans="1:2" x14ac:dyDescent="0.2">
      <c r="A82" s="236">
        <v>40360</v>
      </c>
      <c r="B82" s="40">
        <f>B$20/3</f>
        <v>1033399.8333333334</v>
      </c>
    </row>
    <row r="83" spans="1:2" x14ac:dyDescent="0.2">
      <c r="A83" s="236">
        <v>40391</v>
      </c>
      <c r="B83" s="40">
        <f t="shared" ref="B83:B84" si="8">B$20/3</f>
        <v>1033399.8333333334</v>
      </c>
    </row>
    <row r="84" spans="1:2" x14ac:dyDescent="0.2">
      <c r="A84" s="236">
        <v>40422</v>
      </c>
      <c r="B84" s="40">
        <f t="shared" si="8"/>
        <v>1033399.8333333334</v>
      </c>
    </row>
    <row r="85" spans="1:2" x14ac:dyDescent="0.2">
      <c r="A85" s="236">
        <v>40452</v>
      </c>
      <c r="B85" s="40">
        <f>B$21/3</f>
        <v>1072243.9000000001</v>
      </c>
    </row>
    <row r="86" spans="1:2" x14ac:dyDescent="0.2">
      <c r="A86" s="236">
        <v>40483</v>
      </c>
      <c r="B86" s="40">
        <f t="shared" ref="B86:B87" si="9">B$21/3</f>
        <v>1072243.9000000001</v>
      </c>
    </row>
    <row r="87" spans="1:2" x14ac:dyDescent="0.2">
      <c r="A87" s="236">
        <v>40513</v>
      </c>
      <c r="B87" s="40">
        <f t="shared" si="9"/>
        <v>1072243.9000000001</v>
      </c>
    </row>
    <row r="88" spans="1:2" x14ac:dyDescent="0.2">
      <c r="A88" s="236">
        <v>40544</v>
      </c>
      <c r="B88" s="40">
        <f>B$22/3</f>
        <v>1033313.0333333333</v>
      </c>
    </row>
    <row r="89" spans="1:2" x14ac:dyDescent="0.2">
      <c r="A89" s="236">
        <v>40575</v>
      </c>
      <c r="B89" s="40">
        <f t="shared" ref="B89:B90" si="10">B$22/3</f>
        <v>1033313.0333333333</v>
      </c>
    </row>
    <row r="90" spans="1:2" x14ac:dyDescent="0.2">
      <c r="A90" s="236">
        <v>40603</v>
      </c>
      <c r="B90" s="40">
        <f t="shared" si="10"/>
        <v>1033313.0333333333</v>
      </c>
    </row>
    <row r="91" spans="1:2" x14ac:dyDescent="0.2">
      <c r="A91" s="236">
        <v>40634</v>
      </c>
      <c r="B91" s="40">
        <f>B$23/3</f>
        <v>1056942.7333333334</v>
      </c>
    </row>
    <row r="92" spans="1:2" x14ac:dyDescent="0.2">
      <c r="A92" s="236">
        <v>40664</v>
      </c>
      <c r="B92" s="40">
        <f t="shared" ref="B92:B93" si="11">B$23/3</f>
        <v>1056942.7333333334</v>
      </c>
    </row>
    <row r="93" spans="1:2" x14ac:dyDescent="0.2">
      <c r="A93" s="236">
        <v>40695</v>
      </c>
      <c r="B93" s="40">
        <f t="shared" si="11"/>
        <v>1056942.7333333334</v>
      </c>
    </row>
    <row r="94" spans="1:2" x14ac:dyDescent="0.2">
      <c r="A94" s="236">
        <v>40725</v>
      </c>
      <c r="B94" s="40">
        <f>B$24/3</f>
        <v>1056827.3333333333</v>
      </c>
    </row>
    <row r="95" spans="1:2" x14ac:dyDescent="0.2">
      <c r="A95" s="236">
        <v>40756</v>
      </c>
      <c r="B95" s="40">
        <f t="shared" ref="B95:B96" si="12">B$24/3</f>
        <v>1056827.3333333333</v>
      </c>
    </row>
    <row r="96" spans="1:2" x14ac:dyDescent="0.2">
      <c r="A96" s="236">
        <v>40787</v>
      </c>
      <c r="B96" s="40">
        <f t="shared" si="12"/>
        <v>1056827.3333333333</v>
      </c>
    </row>
    <row r="97" spans="1:2" x14ac:dyDescent="0.2">
      <c r="A97" s="236">
        <v>40817</v>
      </c>
      <c r="B97" s="40">
        <f>B$25/3</f>
        <v>1089985.8</v>
      </c>
    </row>
    <row r="98" spans="1:2" x14ac:dyDescent="0.2">
      <c r="A98" s="236">
        <v>40848</v>
      </c>
      <c r="B98" s="40">
        <f t="shared" ref="B98:B99" si="13">B$25/3</f>
        <v>1089985.8</v>
      </c>
    </row>
    <row r="99" spans="1:2" x14ac:dyDescent="0.2">
      <c r="A99" s="236">
        <v>40878</v>
      </c>
      <c r="B99" s="40">
        <f t="shared" si="13"/>
        <v>1089985.8</v>
      </c>
    </row>
    <row r="100" spans="1:2" x14ac:dyDescent="0.2">
      <c r="A100" s="236">
        <v>40909</v>
      </c>
      <c r="B100" s="40">
        <f>B$26/3</f>
        <v>1052863.3</v>
      </c>
    </row>
    <row r="101" spans="1:2" x14ac:dyDescent="0.2">
      <c r="A101" s="236">
        <v>40940</v>
      </c>
      <c r="B101" s="40">
        <f>B$26/3</f>
        <v>1052863.3</v>
      </c>
    </row>
    <row r="102" spans="1:2" x14ac:dyDescent="0.2">
      <c r="A102" s="236">
        <v>40969</v>
      </c>
      <c r="B102" s="40">
        <f>B$26/3</f>
        <v>1052863.3</v>
      </c>
    </row>
    <row r="103" spans="1:2" x14ac:dyDescent="0.2">
      <c r="A103" s="236">
        <v>41000</v>
      </c>
      <c r="B103" s="40">
        <f>B$27/3</f>
        <v>1074045.3666666667</v>
      </c>
    </row>
    <row r="104" spans="1:2" x14ac:dyDescent="0.2">
      <c r="A104" s="236">
        <v>41030</v>
      </c>
      <c r="B104" s="40">
        <f t="shared" ref="B104:B105" si="14">B$27/3</f>
        <v>1074045.3666666667</v>
      </c>
    </row>
    <row r="105" spans="1:2" x14ac:dyDescent="0.2">
      <c r="A105" s="236">
        <v>41061</v>
      </c>
      <c r="B105" s="40">
        <f t="shared" si="14"/>
        <v>1074045.3666666667</v>
      </c>
    </row>
    <row r="106" spans="1:2" x14ac:dyDescent="0.2">
      <c r="A106" s="236">
        <v>41091</v>
      </c>
      <c r="B106" s="40">
        <f>B$28/3</f>
        <v>1081907.1666666667</v>
      </c>
    </row>
    <row r="107" spans="1:2" x14ac:dyDescent="0.2">
      <c r="A107" s="236">
        <v>41122</v>
      </c>
      <c r="B107" s="40">
        <f t="shared" ref="B107:B108" si="15">B$28/3</f>
        <v>1081907.1666666667</v>
      </c>
    </row>
    <row r="108" spans="1:2" x14ac:dyDescent="0.2">
      <c r="A108" s="236">
        <v>41153</v>
      </c>
      <c r="B108" s="40">
        <f t="shared" si="15"/>
        <v>1081907.1666666667</v>
      </c>
    </row>
    <row r="109" spans="1:2" x14ac:dyDescent="0.2">
      <c r="A109" s="236">
        <v>41183</v>
      </c>
      <c r="B109" s="40">
        <f>B$29/3</f>
        <v>1111096.0666666667</v>
      </c>
    </row>
    <row r="110" spans="1:2" x14ac:dyDescent="0.2">
      <c r="A110" s="236">
        <v>41214</v>
      </c>
      <c r="B110" s="40">
        <f t="shared" ref="B110:B111" si="16">B$29/3</f>
        <v>1111096.0666666667</v>
      </c>
    </row>
    <row r="111" spans="1:2" x14ac:dyDescent="0.2">
      <c r="A111" s="236">
        <v>41244</v>
      </c>
      <c r="B111" s="40">
        <f t="shared" si="16"/>
        <v>1111096.0666666667</v>
      </c>
    </row>
    <row r="112" spans="1:2" x14ac:dyDescent="0.2">
      <c r="A112" s="236">
        <v>41275</v>
      </c>
      <c r="B112" s="40">
        <f>B$30/3</f>
        <v>1055313.0666666667</v>
      </c>
    </row>
    <row r="113" spans="1:2" x14ac:dyDescent="0.2">
      <c r="A113" s="236">
        <v>41306</v>
      </c>
      <c r="B113" s="40">
        <f t="shared" ref="B113:B114" si="17">B$30/3</f>
        <v>1055313.0666666667</v>
      </c>
    </row>
    <row r="114" spans="1:2" x14ac:dyDescent="0.2">
      <c r="A114" s="236">
        <v>41334</v>
      </c>
      <c r="B114" s="40">
        <f t="shared" si="17"/>
        <v>1055313.0666666667</v>
      </c>
    </row>
    <row r="115" spans="1:2" x14ac:dyDescent="0.2">
      <c r="A115" s="236">
        <v>41365</v>
      </c>
      <c r="B115" s="40">
        <f>B$31/3</f>
        <v>1085249.9666666666</v>
      </c>
    </row>
    <row r="116" spans="1:2" x14ac:dyDescent="0.2">
      <c r="A116" s="236">
        <v>41395</v>
      </c>
      <c r="B116" s="40">
        <f t="shared" ref="B116:B117" si="18">B$31/3</f>
        <v>1085249.9666666666</v>
      </c>
    </row>
    <row r="117" spans="1:2" x14ac:dyDescent="0.2">
      <c r="A117" s="236">
        <v>41426</v>
      </c>
      <c r="B117" s="40">
        <f t="shared" si="18"/>
        <v>1085249.9666666666</v>
      </c>
    </row>
    <row r="118" spans="1:2" x14ac:dyDescent="0.2">
      <c r="A118" s="236">
        <v>41456</v>
      </c>
      <c r="B118" s="40">
        <f>B$32/3</f>
        <v>1089545.3</v>
      </c>
    </row>
    <row r="119" spans="1:2" x14ac:dyDescent="0.2">
      <c r="A119" s="236">
        <v>41487</v>
      </c>
      <c r="B119" s="40">
        <f t="shared" ref="B119:B120" si="19">B$32/3</f>
        <v>1089545.3</v>
      </c>
    </row>
    <row r="120" spans="1:2" x14ac:dyDescent="0.2">
      <c r="A120" s="236">
        <v>41518</v>
      </c>
      <c r="B120" s="40">
        <f t="shared" si="19"/>
        <v>1089545.3</v>
      </c>
    </row>
    <row r="121" spans="1:2" x14ac:dyDescent="0.2">
      <c r="A121" s="236">
        <v>41548</v>
      </c>
      <c r="B121" s="40">
        <f>B$33/3</f>
        <v>1126091.8666666667</v>
      </c>
    </row>
    <row r="122" spans="1:2" x14ac:dyDescent="0.2">
      <c r="A122" s="236">
        <v>41579</v>
      </c>
      <c r="B122" s="40">
        <f t="shared" ref="B122" si="20">B$33/3</f>
        <v>1126091.8666666667</v>
      </c>
    </row>
    <row r="123" spans="1:2" x14ac:dyDescent="0.2">
      <c r="A123" s="236">
        <v>41609</v>
      </c>
      <c r="B123" s="40">
        <f>B$33/3</f>
        <v>1126091.8666666667</v>
      </c>
    </row>
    <row r="124" spans="1:2" x14ac:dyDescent="0.2">
      <c r="A124" s="236">
        <v>41640</v>
      </c>
      <c r="B124" s="40">
        <f>B$34/3</f>
        <v>1083409.0999999999</v>
      </c>
    </row>
    <row r="125" spans="1:2" x14ac:dyDescent="0.2">
      <c r="A125" s="236">
        <v>41671</v>
      </c>
      <c r="B125" s="40">
        <f t="shared" ref="B125" si="21">B$34/3</f>
        <v>1083409.0999999999</v>
      </c>
    </row>
    <row r="126" spans="1:2" x14ac:dyDescent="0.2">
      <c r="A126" s="236">
        <v>41699</v>
      </c>
      <c r="B126" s="40">
        <f>B$34/3</f>
        <v>1083409.0999999999</v>
      </c>
    </row>
    <row r="127" spans="1:2" x14ac:dyDescent="0.2">
      <c r="A127" s="236">
        <v>41730</v>
      </c>
      <c r="B127" s="40"/>
    </row>
    <row r="128" spans="1:2" x14ac:dyDescent="0.2">
      <c r="A128" s="236">
        <v>41760</v>
      </c>
      <c r="B128" s="40"/>
    </row>
    <row r="129" spans="1:2" x14ac:dyDescent="0.2">
      <c r="A129" s="236">
        <v>41791</v>
      </c>
      <c r="B129" s="40"/>
    </row>
    <row r="130" spans="1:2" x14ac:dyDescent="0.2">
      <c r="A130" s="236">
        <v>41821</v>
      </c>
      <c r="B130" s="40"/>
    </row>
    <row r="131" spans="1:2" x14ac:dyDescent="0.2">
      <c r="A131" s="236">
        <v>41852</v>
      </c>
      <c r="B131" s="40"/>
    </row>
    <row r="132" spans="1:2" x14ac:dyDescent="0.2">
      <c r="A132" s="236">
        <v>41883</v>
      </c>
      <c r="B132" s="40"/>
    </row>
    <row r="133" spans="1:2" x14ac:dyDescent="0.2">
      <c r="A133" s="236">
        <v>41913</v>
      </c>
      <c r="B133" s="40"/>
    </row>
    <row r="134" spans="1:2" x14ac:dyDescent="0.2">
      <c r="A134" s="236">
        <v>41944</v>
      </c>
      <c r="B134" s="40"/>
    </row>
    <row r="135" spans="1:2" x14ac:dyDescent="0.2">
      <c r="A135" s="236">
        <v>41974</v>
      </c>
      <c r="B135" s="40"/>
    </row>
  </sheetData>
  <pageMargins left="0.7" right="0.7" top="0.75" bottom="0.75" header="0.3" footer="0.3"/>
  <pageSetup paperSize="9" orientation="portrait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0.39997558519241921"/>
  </sheetPr>
  <dimension ref="A1:AQ286"/>
  <sheetViews>
    <sheetView zoomScale="80" zoomScaleNormal="80" workbookViewId="0">
      <pane xSplit="1" ySplit="2" topLeftCell="B3" activePane="bottomRight" state="frozen"/>
      <selection activeCell="D88" sqref="D88"/>
      <selection pane="topRight" activeCell="D88" sqref="D88"/>
      <selection pane="bottomLeft" activeCell="D88" sqref="D88"/>
      <selection pane="bottomRight" activeCell="G36" sqref="G36"/>
    </sheetView>
  </sheetViews>
  <sheetFormatPr defaultColWidth="9" defaultRowHeight="12.75" x14ac:dyDescent="0.2"/>
  <cols>
    <col min="1" max="1" width="15.125" style="187" customWidth="1"/>
    <col min="2" max="2" width="12" style="190" customWidth="1"/>
    <col min="3" max="3" width="14.625" style="190" bestFit="1" customWidth="1"/>
    <col min="4" max="5" width="12" style="190" customWidth="1"/>
    <col min="6" max="6" width="14.875" style="190" bestFit="1" customWidth="1"/>
    <col min="7" max="9" width="12" style="190" customWidth="1"/>
    <col min="10" max="10" width="10.375" style="190" customWidth="1"/>
    <col min="11" max="11" width="12" style="190" customWidth="1"/>
    <col min="12" max="12" width="11.375" style="190" customWidth="1"/>
    <col min="13" max="13" width="9" style="188"/>
    <col min="14" max="15" width="12.75" style="188" customWidth="1"/>
    <col min="16" max="16" width="9" style="188"/>
    <col min="17" max="27" width="10" style="188" customWidth="1"/>
    <col min="28" max="33" width="9" style="188"/>
    <col min="34" max="34" width="8.625" style="188" bestFit="1" customWidth="1"/>
    <col min="35" max="16384" width="9" style="188"/>
  </cols>
  <sheetData>
    <row r="1" spans="1:15" x14ac:dyDescent="0.2">
      <c r="A1" s="191" t="s">
        <v>285</v>
      </c>
      <c r="B1" s="192" t="s">
        <v>286</v>
      </c>
      <c r="C1" s="192" t="s">
        <v>287</v>
      </c>
      <c r="D1" s="192" t="s">
        <v>288</v>
      </c>
      <c r="E1" s="192" t="s">
        <v>289</v>
      </c>
      <c r="F1" s="192" t="s">
        <v>290</v>
      </c>
      <c r="G1" s="192" t="s">
        <v>291</v>
      </c>
      <c r="H1" s="192" t="s">
        <v>292</v>
      </c>
      <c r="I1" s="192" t="s">
        <v>293</v>
      </c>
      <c r="J1" s="192" t="s">
        <v>294</v>
      </c>
      <c r="K1" s="192" t="s">
        <v>295</v>
      </c>
      <c r="L1" s="192" t="s">
        <v>296</v>
      </c>
      <c r="M1" s="193"/>
      <c r="N1" s="193"/>
      <c r="O1" s="193"/>
    </row>
    <row r="2" spans="1:15" ht="32.25" customHeight="1" x14ac:dyDescent="0.2">
      <c r="A2" s="194" t="s">
        <v>297</v>
      </c>
      <c r="B2" s="195" t="s">
        <v>298</v>
      </c>
      <c r="C2" s="195" t="s">
        <v>299</v>
      </c>
      <c r="D2" s="195" t="s">
        <v>298</v>
      </c>
      <c r="E2" s="195" t="s">
        <v>300</v>
      </c>
      <c r="F2" s="195" t="s">
        <v>301</v>
      </c>
      <c r="G2" s="195" t="s">
        <v>302</v>
      </c>
      <c r="H2" s="195" t="s">
        <v>303</v>
      </c>
      <c r="I2" s="195" t="s">
        <v>304</v>
      </c>
      <c r="J2" s="195" t="s">
        <v>305</v>
      </c>
      <c r="K2" s="195" t="s">
        <v>306</v>
      </c>
      <c r="L2" s="195" t="s">
        <v>307</v>
      </c>
      <c r="M2" s="196"/>
      <c r="N2" s="197" t="s">
        <v>308</v>
      </c>
      <c r="O2" s="197" t="s">
        <v>309</v>
      </c>
    </row>
    <row r="3" spans="1:15" x14ac:dyDescent="0.2">
      <c r="A3" s="189">
        <v>34121</v>
      </c>
      <c r="B3" s="190">
        <v>461</v>
      </c>
      <c r="C3" s="190">
        <v>514</v>
      </c>
      <c r="D3" s="190">
        <v>448</v>
      </c>
      <c r="E3" s="190">
        <v>356</v>
      </c>
      <c r="N3" s="188">
        <f t="shared" ref="N3:N9" si="0">D3-E3</f>
        <v>92</v>
      </c>
      <c r="O3" s="188">
        <f t="shared" ref="O3:O9" si="1">D3-B3</f>
        <v>-13</v>
      </c>
    </row>
    <row r="4" spans="1:15" x14ac:dyDescent="0.2">
      <c r="A4" s="189">
        <v>34151</v>
      </c>
      <c r="B4" s="190">
        <v>505</v>
      </c>
      <c r="C4" s="190">
        <v>552</v>
      </c>
      <c r="D4" s="190">
        <v>463</v>
      </c>
      <c r="E4" s="190">
        <v>362</v>
      </c>
      <c r="N4" s="188">
        <f t="shared" si="0"/>
        <v>101</v>
      </c>
      <c r="O4" s="188">
        <f t="shared" si="1"/>
        <v>-42</v>
      </c>
    </row>
    <row r="5" spans="1:15" x14ac:dyDescent="0.2">
      <c r="A5" s="189">
        <v>34182</v>
      </c>
      <c r="B5" s="190">
        <v>483</v>
      </c>
      <c r="C5" s="190">
        <v>554</v>
      </c>
      <c r="D5" s="190">
        <v>455</v>
      </c>
      <c r="E5" s="190">
        <v>356</v>
      </c>
      <c r="N5" s="188">
        <f t="shared" si="0"/>
        <v>99</v>
      </c>
      <c r="O5" s="188">
        <f t="shared" si="1"/>
        <v>-28</v>
      </c>
    </row>
    <row r="6" spans="1:15" x14ac:dyDescent="0.2">
      <c r="A6" s="189">
        <v>34213</v>
      </c>
      <c r="B6" s="190">
        <v>489</v>
      </c>
      <c r="C6" s="190">
        <v>558</v>
      </c>
      <c r="D6" s="190">
        <v>466</v>
      </c>
      <c r="E6" s="190">
        <v>352</v>
      </c>
      <c r="N6" s="188">
        <f t="shared" si="0"/>
        <v>114</v>
      </c>
      <c r="O6" s="188">
        <f t="shared" si="1"/>
        <v>-23</v>
      </c>
    </row>
    <row r="7" spans="1:15" x14ac:dyDescent="0.2">
      <c r="A7" s="189">
        <v>34243</v>
      </c>
      <c r="B7" s="190">
        <v>491</v>
      </c>
      <c r="C7" s="190">
        <v>592</v>
      </c>
      <c r="D7" s="190">
        <v>476</v>
      </c>
      <c r="E7" s="190">
        <v>333</v>
      </c>
      <c r="N7" s="188">
        <f t="shared" si="0"/>
        <v>143</v>
      </c>
      <c r="O7" s="188">
        <f t="shared" si="1"/>
        <v>-15</v>
      </c>
    </row>
    <row r="8" spans="1:15" x14ac:dyDescent="0.2">
      <c r="A8" s="189">
        <v>34274</v>
      </c>
      <c r="B8" s="190">
        <v>536</v>
      </c>
      <c r="C8" s="190">
        <v>625</v>
      </c>
      <c r="D8" s="190">
        <v>527</v>
      </c>
      <c r="E8" s="190">
        <v>357</v>
      </c>
      <c r="N8" s="188">
        <f t="shared" si="0"/>
        <v>170</v>
      </c>
      <c r="O8" s="188">
        <f t="shared" si="1"/>
        <v>-9</v>
      </c>
    </row>
    <row r="9" spans="1:15" x14ac:dyDescent="0.2">
      <c r="A9" s="189">
        <v>34304</v>
      </c>
      <c r="B9" s="190">
        <v>589</v>
      </c>
      <c r="C9" s="190">
        <v>715</v>
      </c>
      <c r="D9" s="190">
        <v>576</v>
      </c>
      <c r="E9" s="190">
        <v>411</v>
      </c>
      <c r="N9" s="188">
        <f t="shared" si="0"/>
        <v>165</v>
      </c>
      <c r="O9" s="188">
        <f t="shared" si="1"/>
        <v>-13</v>
      </c>
    </row>
    <row r="10" spans="1:15" x14ac:dyDescent="0.2">
      <c r="A10" s="189">
        <v>34335</v>
      </c>
      <c r="B10" s="190">
        <v>602</v>
      </c>
      <c r="C10" s="190">
        <v>697</v>
      </c>
      <c r="D10" s="190">
        <v>596</v>
      </c>
      <c r="E10" s="190">
        <v>404</v>
      </c>
      <c r="N10" s="188">
        <f>D10-E10</f>
        <v>192</v>
      </c>
      <c r="O10" s="188">
        <f>D10-B10</f>
        <v>-6</v>
      </c>
    </row>
    <row r="11" spans="1:15" x14ac:dyDescent="0.2">
      <c r="A11" s="189">
        <v>34366</v>
      </c>
      <c r="B11" s="190">
        <v>577</v>
      </c>
      <c r="C11" s="190">
        <v>622</v>
      </c>
      <c r="D11" s="190">
        <v>577</v>
      </c>
      <c r="E11" s="190">
        <v>387</v>
      </c>
      <c r="N11" s="188">
        <f t="shared" ref="N11:N66" si="2">D11-E11</f>
        <v>190</v>
      </c>
      <c r="O11" s="188">
        <f t="shared" ref="O11:O66" si="3">D11-B11</f>
        <v>0</v>
      </c>
    </row>
    <row r="12" spans="1:15" x14ac:dyDescent="0.2">
      <c r="A12" s="189">
        <v>34394</v>
      </c>
      <c r="B12" s="190">
        <v>586</v>
      </c>
      <c r="C12" s="190">
        <v>603</v>
      </c>
      <c r="D12" s="190">
        <v>584</v>
      </c>
      <c r="E12" s="190">
        <v>395</v>
      </c>
      <c r="N12" s="188">
        <f t="shared" si="2"/>
        <v>189</v>
      </c>
      <c r="O12" s="188">
        <f t="shared" si="3"/>
        <v>-2</v>
      </c>
    </row>
    <row r="13" spans="1:15" x14ac:dyDescent="0.2">
      <c r="A13" s="189">
        <v>34425</v>
      </c>
      <c r="B13" s="190">
        <v>584</v>
      </c>
      <c r="C13" s="190">
        <v>593</v>
      </c>
      <c r="D13" s="190">
        <v>581</v>
      </c>
      <c r="E13" s="190">
        <v>434</v>
      </c>
      <c r="N13" s="188">
        <f t="shared" si="2"/>
        <v>147</v>
      </c>
      <c r="O13" s="188">
        <f t="shared" si="3"/>
        <v>-3</v>
      </c>
    </row>
    <row r="14" spans="1:15" x14ac:dyDescent="0.2">
      <c r="A14" s="189">
        <v>34455</v>
      </c>
      <c r="B14" s="190">
        <v>594</v>
      </c>
      <c r="C14" s="190">
        <v>604</v>
      </c>
      <c r="D14" s="190">
        <v>597</v>
      </c>
      <c r="E14" s="190">
        <v>488</v>
      </c>
      <c r="N14" s="188">
        <f t="shared" si="2"/>
        <v>109</v>
      </c>
      <c r="O14" s="188">
        <f t="shared" si="3"/>
        <v>3</v>
      </c>
    </row>
    <row r="15" spans="1:15" x14ac:dyDescent="0.2">
      <c r="A15" s="189">
        <v>34486</v>
      </c>
      <c r="B15" s="190">
        <v>571</v>
      </c>
      <c r="C15" s="190">
        <v>608</v>
      </c>
      <c r="D15" s="190">
        <v>571</v>
      </c>
      <c r="E15" s="190">
        <v>508</v>
      </c>
      <c r="N15" s="188">
        <f t="shared" si="2"/>
        <v>63</v>
      </c>
      <c r="O15" s="188">
        <f t="shared" si="3"/>
        <v>0</v>
      </c>
    </row>
    <row r="16" spans="1:15" x14ac:dyDescent="0.2">
      <c r="A16" s="189">
        <v>34516</v>
      </c>
      <c r="B16" s="190">
        <v>560</v>
      </c>
      <c r="C16" s="190">
        <v>586</v>
      </c>
      <c r="D16" s="190">
        <v>574</v>
      </c>
      <c r="E16" s="190">
        <v>494</v>
      </c>
      <c r="N16" s="188">
        <f t="shared" si="2"/>
        <v>80</v>
      </c>
      <c r="O16" s="188">
        <f t="shared" si="3"/>
        <v>14</v>
      </c>
    </row>
    <row r="17" spans="1:15" x14ac:dyDescent="0.2">
      <c r="A17" s="189">
        <v>34547</v>
      </c>
      <c r="B17" s="190">
        <v>600</v>
      </c>
      <c r="C17" s="190">
        <v>604</v>
      </c>
      <c r="D17" s="190">
        <v>613</v>
      </c>
      <c r="E17" s="190">
        <v>575</v>
      </c>
      <c r="N17" s="188">
        <f t="shared" si="2"/>
        <v>38</v>
      </c>
      <c r="O17" s="188">
        <f t="shared" si="3"/>
        <v>13</v>
      </c>
    </row>
    <row r="18" spans="1:15" x14ac:dyDescent="0.2">
      <c r="A18" s="189">
        <v>34578</v>
      </c>
      <c r="B18" s="190">
        <v>672</v>
      </c>
      <c r="C18" s="190">
        <v>674</v>
      </c>
      <c r="D18" s="190">
        <v>660</v>
      </c>
      <c r="E18" s="190">
        <v>614</v>
      </c>
      <c r="N18" s="188">
        <f t="shared" si="2"/>
        <v>46</v>
      </c>
      <c r="O18" s="188">
        <f t="shared" si="3"/>
        <v>-12</v>
      </c>
    </row>
    <row r="19" spans="1:15" x14ac:dyDescent="0.2">
      <c r="A19" s="189">
        <v>34608</v>
      </c>
      <c r="B19" s="190">
        <v>642</v>
      </c>
      <c r="C19" s="190">
        <v>651</v>
      </c>
      <c r="D19" s="190">
        <v>637</v>
      </c>
      <c r="E19" s="190">
        <v>616</v>
      </c>
      <c r="N19" s="188">
        <f t="shared" si="2"/>
        <v>21</v>
      </c>
      <c r="O19" s="188">
        <f t="shared" si="3"/>
        <v>-5</v>
      </c>
    </row>
    <row r="20" spans="1:15" x14ac:dyDescent="0.2">
      <c r="A20" s="189">
        <v>34639</v>
      </c>
      <c r="B20" s="190">
        <v>706</v>
      </c>
      <c r="C20" s="190">
        <v>696</v>
      </c>
      <c r="D20" s="190">
        <v>707</v>
      </c>
      <c r="E20" s="190">
        <v>707</v>
      </c>
      <c r="N20" s="188">
        <f t="shared" si="2"/>
        <v>0</v>
      </c>
      <c r="O20" s="188">
        <f t="shared" si="3"/>
        <v>1</v>
      </c>
    </row>
    <row r="21" spans="1:15" x14ac:dyDescent="0.2">
      <c r="A21" s="189">
        <v>34669</v>
      </c>
      <c r="B21" s="190">
        <v>693</v>
      </c>
      <c r="C21" s="190">
        <v>691</v>
      </c>
      <c r="D21" s="190">
        <v>693</v>
      </c>
      <c r="E21" s="190">
        <v>719</v>
      </c>
      <c r="N21" s="188">
        <f t="shared" si="2"/>
        <v>-26</v>
      </c>
      <c r="O21" s="188">
        <f t="shared" si="3"/>
        <v>0</v>
      </c>
    </row>
    <row r="22" spans="1:15" x14ac:dyDescent="0.2">
      <c r="A22" s="189">
        <v>34700</v>
      </c>
      <c r="B22" s="190">
        <v>674</v>
      </c>
      <c r="C22" s="190">
        <v>672</v>
      </c>
      <c r="D22" s="190">
        <v>674</v>
      </c>
      <c r="E22" s="190">
        <v>655</v>
      </c>
      <c r="N22" s="188">
        <f t="shared" si="2"/>
        <v>19</v>
      </c>
      <c r="O22" s="188">
        <f t="shared" si="3"/>
        <v>0</v>
      </c>
    </row>
    <row r="23" spans="1:15" x14ac:dyDescent="0.2">
      <c r="A23" s="189">
        <v>34731</v>
      </c>
      <c r="B23" s="190">
        <v>663</v>
      </c>
      <c r="C23" s="190">
        <v>654</v>
      </c>
      <c r="D23" s="190">
        <v>670</v>
      </c>
      <c r="E23" s="190">
        <v>661</v>
      </c>
      <c r="N23" s="188">
        <f t="shared" si="2"/>
        <v>9</v>
      </c>
      <c r="O23" s="188">
        <f t="shared" si="3"/>
        <v>7</v>
      </c>
    </row>
    <row r="24" spans="1:15" x14ac:dyDescent="0.2">
      <c r="A24" s="189">
        <v>34759</v>
      </c>
      <c r="B24" s="190">
        <v>652</v>
      </c>
      <c r="C24" s="190">
        <v>676</v>
      </c>
      <c r="D24" s="190">
        <v>664</v>
      </c>
      <c r="E24" s="190">
        <v>687</v>
      </c>
      <c r="N24" s="188">
        <f t="shared" si="2"/>
        <v>-23</v>
      </c>
      <c r="O24" s="188">
        <f t="shared" si="3"/>
        <v>12</v>
      </c>
    </row>
    <row r="25" spans="1:15" x14ac:dyDescent="0.2">
      <c r="A25" s="189">
        <v>34790</v>
      </c>
      <c r="B25" s="190">
        <v>610</v>
      </c>
      <c r="C25" s="190">
        <v>649</v>
      </c>
      <c r="D25" s="190">
        <v>614</v>
      </c>
      <c r="E25" s="190">
        <v>625</v>
      </c>
      <c r="N25" s="188">
        <f t="shared" si="2"/>
        <v>-11</v>
      </c>
      <c r="O25" s="188">
        <f t="shared" si="3"/>
        <v>4</v>
      </c>
    </row>
    <row r="26" spans="1:15" x14ac:dyDescent="0.2">
      <c r="A26" s="189">
        <v>34820</v>
      </c>
      <c r="B26" s="190">
        <v>595</v>
      </c>
      <c r="C26" s="190">
        <v>660</v>
      </c>
      <c r="D26" s="190">
        <v>599</v>
      </c>
      <c r="E26" s="190">
        <v>611</v>
      </c>
      <c r="N26" s="188">
        <f t="shared" si="2"/>
        <v>-12</v>
      </c>
      <c r="O26" s="188">
        <f t="shared" si="3"/>
        <v>4</v>
      </c>
    </row>
    <row r="27" spans="1:15" x14ac:dyDescent="0.2">
      <c r="A27" s="189">
        <v>34851</v>
      </c>
      <c r="B27" s="190">
        <v>611</v>
      </c>
      <c r="C27" s="190">
        <v>717</v>
      </c>
      <c r="D27" s="190">
        <v>611</v>
      </c>
      <c r="E27" s="190">
        <v>631</v>
      </c>
      <c r="N27" s="188">
        <f t="shared" si="2"/>
        <v>-20</v>
      </c>
      <c r="O27" s="188">
        <f t="shared" si="3"/>
        <v>0</v>
      </c>
    </row>
    <row r="28" spans="1:15" x14ac:dyDescent="0.2">
      <c r="A28" s="189">
        <v>34881</v>
      </c>
      <c r="B28" s="190">
        <v>626</v>
      </c>
      <c r="C28" s="190">
        <v>787</v>
      </c>
      <c r="D28" s="190">
        <v>617</v>
      </c>
      <c r="E28" s="190">
        <v>655</v>
      </c>
      <c r="N28" s="188">
        <f t="shared" si="2"/>
        <v>-38</v>
      </c>
      <c r="O28" s="188">
        <f t="shared" si="3"/>
        <v>-9</v>
      </c>
    </row>
    <row r="29" spans="1:15" x14ac:dyDescent="0.2">
      <c r="A29" s="189">
        <v>34912</v>
      </c>
      <c r="B29" s="190">
        <v>616</v>
      </c>
      <c r="C29" s="190">
        <v>749</v>
      </c>
      <c r="D29" s="190">
        <v>587</v>
      </c>
      <c r="E29" s="190">
        <v>616</v>
      </c>
      <c r="N29" s="188">
        <f t="shared" si="2"/>
        <v>-29</v>
      </c>
      <c r="O29" s="188">
        <f t="shared" si="3"/>
        <v>-29</v>
      </c>
    </row>
    <row r="30" spans="1:15" x14ac:dyDescent="0.2">
      <c r="A30" s="189">
        <v>34943</v>
      </c>
      <c r="B30" s="190">
        <v>614</v>
      </c>
      <c r="C30" s="190">
        <v>691</v>
      </c>
      <c r="D30" s="190">
        <v>570</v>
      </c>
      <c r="E30" s="190">
        <v>586</v>
      </c>
      <c r="N30" s="188">
        <f t="shared" si="2"/>
        <v>-16</v>
      </c>
      <c r="O30" s="188">
        <f t="shared" si="3"/>
        <v>-44</v>
      </c>
    </row>
    <row r="31" spans="1:15" x14ac:dyDescent="0.2">
      <c r="A31" s="189">
        <v>34973</v>
      </c>
      <c r="B31" s="190">
        <v>638</v>
      </c>
      <c r="C31" s="190">
        <v>714</v>
      </c>
      <c r="D31" s="190">
        <v>606</v>
      </c>
      <c r="E31" s="190">
        <v>615</v>
      </c>
      <c r="N31" s="188">
        <f t="shared" si="2"/>
        <v>-9</v>
      </c>
      <c r="O31" s="188">
        <f t="shared" si="3"/>
        <v>-32</v>
      </c>
    </row>
    <row r="32" spans="1:15" x14ac:dyDescent="0.2">
      <c r="A32" s="189">
        <v>35004</v>
      </c>
      <c r="B32" s="190">
        <v>623</v>
      </c>
      <c r="C32" s="190">
        <v>700</v>
      </c>
      <c r="D32" s="190">
        <v>590</v>
      </c>
      <c r="E32" s="190">
        <v>607</v>
      </c>
      <c r="N32" s="188">
        <f t="shared" si="2"/>
        <v>-17</v>
      </c>
      <c r="O32" s="188">
        <f t="shared" si="3"/>
        <v>-33</v>
      </c>
    </row>
    <row r="33" spans="1:15" x14ac:dyDescent="0.2">
      <c r="A33" s="189">
        <v>35034</v>
      </c>
      <c r="B33" s="190">
        <v>579</v>
      </c>
      <c r="C33" s="190">
        <v>651</v>
      </c>
      <c r="D33" s="190">
        <v>568</v>
      </c>
      <c r="E33" s="190">
        <v>590</v>
      </c>
      <c r="N33" s="188">
        <f t="shared" si="2"/>
        <v>-22</v>
      </c>
      <c r="O33" s="188">
        <f t="shared" si="3"/>
        <v>-11</v>
      </c>
    </row>
    <row r="34" spans="1:15" x14ac:dyDescent="0.2">
      <c r="A34" s="189">
        <v>35065</v>
      </c>
      <c r="B34" s="190">
        <v>554</v>
      </c>
      <c r="C34" s="190">
        <v>614</v>
      </c>
      <c r="D34" s="190">
        <v>544</v>
      </c>
      <c r="E34" s="190">
        <v>535</v>
      </c>
      <c r="N34" s="188">
        <f t="shared" si="2"/>
        <v>9</v>
      </c>
      <c r="O34" s="188">
        <f t="shared" si="3"/>
        <v>-10</v>
      </c>
    </row>
    <row r="35" spans="1:15" x14ac:dyDescent="0.2">
      <c r="A35" s="189">
        <v>35096</v>
      </c>
      <c r="B35" s="190">
        <v>548</v>
      </c>
      <c r="C35" s="190">
        <v>597</v>
      </c>
      <c r="D35" s="190">
        <v>524</v>
      </c>
      <c r="E35" s="190">
        <v>518</v>
      </c>
      <c r="N35" s="188">
        <f t="shared" si="2"/>
        <v>6</v>
      </c>
      <c r="O35" s="188">
        <f t="shared" si="3"/>
        <v>-24</v>
      </c>
    </row>
    <row r="36" spans="1:15" x14ac:dyDescent="0.2">
      <c r="A36" s="189">
        <v>35125</v>
      </c>
      <c r="B36" s="190">
        <v>538</v>
      </c>
      <c r="C36" s="190">
        <v>567</v>
      </c>
      <c r="D36" s="190">
        <v>519</v>
      </c>
      <c r="E36" s="190">
        <v>519</v>
      </c>
      <c r="N36" s="188">
        <f t="shared" si="2"/>
        <v>0</v>
      </c>
      <c r="O36" s="188">
        <f t="shared" si="3"/>
        <v>-19</v>
      </c>
    </row>
    <row r="37" spans="1:15" x14ac:dyDescent="0.2">
      <c r="A37" s="189">
        <v>35156</v>
      </c>
      <c r="B37" s="190">
        <v>582</v>
      </c>
      <c r="C37" s="190">
        <v>614</v>
      </c>
      <c r="D37" s="190">
        <v>574</v>
      </c>
      <c r="E37" s="190">
        <v>562</v>
      </c>
      <c r="N37" s="188">
        <f t="shared" si="2"/>
        <v>12</v>
      </c>
      <c r="O37" s="188">
        <f t="shared" si="3"/>
        <v>-8</v>
      </c>
    </row>
    <row r="38" spans="1:15" x14ac:dyDescent="0.2">
      <c r="A38" s="189">
        <v>35186</v>
      </c>
      <c r="B38" s="190">
        <v>591</v>
      </c>
      <c r="C38" s="190">
        <v>618</v>
      </c>
      <c r="D38" s="190">
        <v>596</v>
      </c>
      <c r="E38" s="190">
        <v>552</v>
      </c>
      <c r="N38" s="188">
        <f t="shared" si="2"/>
        <v>44</v>
      </c>
      <c r="O38" s="188">
        <f t="shared" si="3"/>
        <v>5</v>
      </c>
    </row>
    <row r="39" spans="1:15" x14ac:dyDescent="0.2">
      <c r="A39" s="189">
        <v>35217</v>
      </c>
      <c r="B39" s="190">
        <v>563</v>
      </c>
      <c r="C39" s="190">
        <v>577</v>
      </c>
      <c r="D39" s="190">
        <v>570</v>
      </c>
      <c r="E39" s="190">
        <v>508</v>
      </c>
      <c r="N39" s="188">
        <f t="shared" si="2"/>
        <v>62</v>
      </c>
      <c r="O39" s="188">
        <f t="shared" si="3"/>
        <v>7</v>
      </c>
    </row>
    <row r="40" spans="1:15" x14ac:dyDescent="0.2">
      <c r="A40" s="189">
        <v>35247</v>
      </c>
      <c r="B40" s="190">
        <v>549</v>
      </c>
      <c r="C40" s="190">
        <v>578</v>
      </c>
      <c r="D40" s="190">
        <v>555</v>
      </c>
      <c r="E40" s="190">
        <v>476</v>
      </c>
      <c r="N40" s="188">
        <f t="shared" si="2"/>
        <v>79</v>
      </c>
      <c r="O40" s="188">
        <f t="shared" si="3"/>
        <v>6</v>
      </c>
    </row>
    <row r="41" spans="1:15" x14ac:dyDescent="0.2">
      <c r="A41" s="189">
        <v>35278</v>
      </c>
      <c r="B41" s="190">
        <v>565</v>
      </c>
      <c r="C41" s="190">
        <v>583</v>
      </c>
      <c r="D41" s="190">
        <v>567</v>
      </c>
      <c r="E41" s="190">
        <v>513</v>
      </c>
      <c r="N41" s="188">
        <f t="shared" si="2"/>
        <v>54</v>
      </c>
      <c r="O41" s="188">
        <f t="shared" si="3"/>
        <v>2</v>
      </c>
    </row>
    <row r="42" spans="1:15" x14ac:dyDescent="0.2">
      <c r="A42" s="189">
        <v>35309</v>
      </c>
      <c r="B42" s="190">
        <v>569</v>
      </c>
      <c r="C42" s="190">
        <v>588</v>
      </c>
      <c r="D42" s="190">
        <v>580</v>
      </c>
      <c r="E42" s="190">
        <v>545</v>
      </c>
      <c r="N42" s="188">
        <f t="shared" si="2"/>
        <v>35</v>
      </c>
      <c r="O42" s="188">
        <f t="shared" si="3"/>
        <v>11</v>
      </c>
    </row>
    <row r="43" spans="1:15" x14ac:dyDescent="0.2">
      <c r="A43" s="189">
        <v>35339</v>
      </c>
      <c r="B43" s="190">
        <v>528</v>
      </c>
      <c r="C43" s="190">
        <v>539</v>
      </c>
      <c r="D43" s="190">
        <v>551</v>
      </c>
      <c r="E43" s="190">
        <v>532</v>
      </c>
      <c r="N43" s="188">
        <f t="shared" si="2"/>
        <v>19</v>
      </c>
      <c r="O43" s="188">
        <f t="shared" si="3"/>
        <v>23</v>
      </c>
    </row>
    <row r="44" spans="1:15" x14ac:dyDescent="0.2">
      <c r="A44" s="189">
        <v>35370</v>
      </c>
      <c r="B44" s="190">
        <v>517</v>
      </c>
      <c r="C44" s="190">
        <v>523</v>
      </c>
      <c r="D44" s="190">
        <v>550</v>
      </c>
      <c r="E44" s="190">
        <v>550</v>
      </c>
      <c r="N44" s="188">
        <f t="shared" si="2"/>
        <v>0</v>
      </c>
      <c r="O44" s="188">
        <f t="shared" si="3"/>
        <v>33</v>
      </c>
    </row>
    <row r="45" spans="1:15" x14ac:dyDescent="0.2">
      <c r="A45" s="189">
        <v>35400</v>
      </c>
      <c r="B45" s="190">
        <v>514</v>
      </c>
      <c r="C45" s="190">
        <v>513</v>
      </c>
      <c r="D45" s="190">
        <v>534</v>
      </c>
      <c r="E45" s="190">
        <v>561</v>
      </c>
      <c r="N45" s="188">
        <f t="shared" si="2"/>
        <v>-27</v>
      </c>
      <c r="O45" s="188">
        <f t="shared" si="3"/>
        <v>20</v>
      </c>
    </row>
    <row r="46" spans="1:15" x14ac:dyDescent="0.2">
      <c r="A46" s="189">
        <v>35431</v>
      </c>
      <c r="B46" s="190">
        <v>534</v>
      </c>
      <c r="C46" s="190">
        <v>520</v>
      </c>
      <c r="D46" s="190">
        <v>542</v>
      </c>
      <c r="E46" s="190">
        <v>567</v>
      </c>
      <c r="J46" s="190">
        <v>490</v>
      </c>
      <c r="N46" s="188">
        <f t="shared" si="2"/>
        <v>-25</v>
      </c>
      <c r="O46" s="188">
        <f t="shared" si="3"/>
        <v>8</v>
      </c>
    </row>
    <row r="47" spans="1:15" x14ac:dyDescent="0.2">
      <c r="A47" s="189">
        <v>35462</v>
      </c>
      <c r="B47" s="190">
        <v>527</v>
      </c>
      <c r="C47" s="190">
        <v>506</v>
      </c>
      <c r="D47" s="190">
        <v>527</v>
      </c>
      <c r="E47" s="190">
        <v>580</v>
      </c>
      <c r="J47" s="190">
        <v>485</v>
      </c>
      <c r="N47" s="188">
        <f t="shared" si="2"/>
        <v>-53</v>
      </c>
      <c r="O47" s="188">
        <f t="shared" si="3"/>
        <v>0</v>
      </c>
    </row>
    <row r="48" spans="1:15" x14ac:dyDescent="0.2">
      <c r="A48" s="189">
        <v>35490</v>
      </c>
      <c r="B48" s="190">
        <v>541</v>
      </c>
      <c r="C48" s="190">
        <v>532</v>
      </c>
      <c r="D48" s="190">
        <v>541</v>
      </c>
      <c r="E48" s="190">
        <v>559</v>
      </c>
      <c r="J48" s="190">
        <v>484</v>
      </c>
      <c r="N48" s="188">
        <f t="shared" si="2"/>
        <v>-18</v>
      </c>
      <c r="O48" s="188">
        <f t="shared" si="3"/>
        <v>0</v>
      </c>
    </row>
    <row r="49" spans="1:15" x14ac:dyDescent="0.2">
      <c r="A49" s="189">
        <v>35521</v>
      </c>
      <c r="B49" s="190">
        <v>541</v>
      </c>
      <c r="C49" s="190">
        <v>568</v>
      </c>
      <c r="D49" s="190">
        <v>544</v>
      </c>
      <c r="E49" s="190">
        <v>562</v>
      </c>
      <c r="J49" s="190">
        <v>494</v>
      </c>
      <c r="N49" s="188">
        <f t="shared" si="2"/>
        <v>-18</v>
      </c>
      <c r="O49" s="188">
        <f t="shared" si="3"/>
        <v>3</v>
      </c>
    </row>
    <row r="50" spans="1:15" x14ac:dyDescent="0.2">
      <c r="A50" s="189">
        <v>35551</v>
      </c>
      <c r="B50" s="190">
        <v>541</v>
      </c>
      <c r="C50" s="190">
        <v>607</v>
      </c>
      <c r="D50" s="190">
        <v>551</v>
      </c>
      <c r="E50" s="190">
        <v>553</v>
      </c>
      <c r="J50" s="190">
        <v>505</v>
      </c>
      <c r="N50" s="188">
        <f t="shared" si="2"/>
        <v>-2</v>
      </c>
      <c r="O50" s="188">
        <f t="shared" si="3"/>
        <v>10</v>
      </c>
    </row>
    <row r="51" spans="1:15" x14ac:dyDescent="0.2">
      <c r="A51" s="189">
        <v>35582</v>
      </c>
      <c r="B51" s="190">
        <v>550</v>
      </c>
      <c r="C51" s="190">
        <v>576</v>
      </c>
      <c r="D51" s="190">
        <v>542</v>
      </c>
      <c r="E51" s="190">
        <v>533</v>
      </c>
      <c r="J51" s="190">
        <v>526</v>
      </c>
      <c r="N51" s="188">
        <f t="shared" si="2"/>
        <v>9</v>
      </c>
      <c r="O51" s="188">
        <f t="shared" si="3"/>
        <v>-8</v>
      </c>
    </row>
    <row r="52" spans="1:15" x14ac:dyDescent="0.2">
      <c r="A52" s="189">
        <v>35612</v>
      </c>
      <c r="B52" s="190">
        <v>535</v>
      </c>
      <c r="C52" s="190">
        <v>573</v>
      </c>
      <c r="D52" s="190">
        <v>517</v>
      </c>
      <c r="E52" s="190">
        <v>498</v>
      </c>
      <c r="J52" s="190">
        <v>532</v>
      </c>
      <c r="N52" s="188">
        <f t="shared" si="2"/>
        <v>19</v>
      </c>
      <c r="O52" s="188">
        <f t="shared" si="3"/>
        <v>-18</v>
      </c>
    </row>
    <row r="53" spans="1:15" x14ac:dyDescent="0.2">
      <c r="A53" s="189">
        <v>35643</v>
      </c>
      <c r="B53" s="190">
        <v>544</v>
      </c>
      <c r="C53" s="190">
        <v>536</v>
      </c>
      <c r="D53" s="190">
        <v>517</v>
      </c>
      <c r="E53" s="190">
        <v>504</v>
      </c>
      <c r="J53" s="190">
        <v>525</v>
      </c>
      <c r="N53" s="188">
        <f t="shared" si="2"/>
        <v>13</v>
      </c>
      <c r="O53" s="188">
        <f t="shared" si="3"/>
        <v>-27</v>
      </c>
    </row>
    <row r="54" spans="1:15" x14ac:dyDescent="0.2">
      <c r="A54" s="189">
        <v>35674</v>
      </c>
      <c r="B54" s="190">
        <v>555</v>
      </c>
      <c r="C54" s="190">
        <v>543</v>
      </c>
      <c r="D54" s="190">
        <v>552</v>
      </c>
      <c r="E54" s="190">
        <v>525</v>
      </c>
      <c r="J54" s="190">
        <v>546</v>
      </c>
      <c r="N54" s="188">
        <f t="shared" si="2"/>
        <v>27</v>
      </c>
      <c r="O54" s="188">
        <f t="shared" si="3"/>
        <v>-3</v>
      </c>
    </row>
    <row r="55" spans="1:15" x14ac:dyDescent="0.2">
      <c r="A55" s="189">
        <v>35704</v>
      </c>
      <c r="B55" s="190">
        <v>611</v>
      </c>
      <c r="C55" s="190">
        <v>628</v>
      </c>
      <c r="D55" s="190">
        <v>624</v>
      </c>
      <c r="E55" s="190">
        <v>547</v>
      </c>
      <c r="J55" s="190">
        <v>611</v>
      </c>
      <c r="N55" s="188">
        <f t="shared" si="2"/>
        <v>77</v>
      </c>
      <c r="O55" s="188">
        <f t="shared" si="3"/>
        <v>13</v>
      </c>
    </row>
    <row r="56" spans="1:15" x14ac:dyDescent="0.2">
      <c r="A56" s="189">
        <v>35735</v>
      </c>
      <c r="B56" s="190">
        <v>676</v>
      </c>
      <c r="C56" s="190">
        <v>701</v>
      </c>
      <c r="D56" s="190">
        <v>691</v>
      </c>
      <c r="E56" s="190">
        <v>556</v>
      </c>
      <c r="J56" s="190">
        <v>678</v>
      </c>
      <c r="N56" s="188">
        <f t="shared" si="2"/>
        <v>135</v>
      </c>
      <c r="O56" s="188">
        <f t="shared" si="3"/>
        <v>15</v>
      </c>
    </row>
    <row r="57" spans="1:15" x14ac:dyDescent="0.2">
      <c r="A57" s="189">
        <v>35765</v>
      </c>
      <c r="B57" s="190">
        <v>622</v>
      </c>
      <c r="C57" s="190">
        <v>687</v>
      </c>
      <c r="D57" s="190">
        <v>629</v>
      </c>
      <c r="E57" s="190">
        <v>566</v>
      </c>
      <c r="J57" s="190">
        <v>695</v>
      </c>
      <c r="N57" s="188">
        <f t="shared" si="2"/>
        <v>63</v>
      </c>
      <c r="O57" s="188">
        <f t="shared" si="3"/>
        <v>7</v>
      </c>
    </row>
    <row r="58" spans="1:15" x14ac:dyDescent="0.2">
      <c r="A58" s="189">
        <v>35796</v>
      </c>
      <c r="B58" s="190">
        <v>625</v>
      </c>
      <c r="C58" s="190">
        <v>667</v>
      </c>
      <c r="D58" s="190">
        <v>631</v>
      </c>
      <c r="E58" s="190">
        <v>621</v>
      </c>
      <c r="J58" s="190">
        <v>711</v>
      </c>
      <c r="N58" s="188">
        <f t="shared" si="2"/>
        <v>10</v>
      </c>
      <c r="O58" s="188">
        <f t="shared" si="3"/>
        <v>6</v>
      </c>
    </row>
    <row r="59" spans="1:15" x14ac:dyDescent="0.2">
      <c r="A59" s="189">
        <v>35827</v>
      </c>
      <c r="B59" s="190">
        <v>634</v>
      </c>
      <c r="C59" s="190">
        <v>695</v>
      </c>
      <c r="D59" s="190">
        <v>640</v>
      </c>
      <c r="E59" s="190">
        <v>659</v>
      </c>
      <c r="J59" s="190">
        <v>720</v>
      </c>
      <c r="N59" s="188">
        <f t="shared" si="2"/>
        <v>-19</v>
      </c>
      <c r="O59" s="188">
        <f t="shared" si="3"/>
        <v>6</v>
      </c>
    </row>
    <row r="60" spans="1:15" x14ac:dyDescent="0.2">
      <c r="A60" s="189">
        <v>35855</v>
      </c>
      <c r="B60" s="190">
        <v>652</v>
      </c>
      <c r="C60" s="190">
        <v>760</v>
      </c>
      <c r="D60" s="190">
        <v>656</v>
      </c>
      <c r="E60" s="190">
        <v>671</v>
      </c>
      <c r="J60" s="190">
        <v>728</v>
      </c>
      <c r="N60" s="188">
        <f t="shared" si="2"/>
        <v>-15</v>
      </c>
      <c r="O60" s="188">
        <f t="shared" si="3"/>
        <v>4</v>
      </c>
    </row>
    <row r="61" spans="1:15" x14ac:dyDescent="0.2">
      <c r="A61" s="198">
        <v>35886</v>
      </c>
      <c r="B61" s="190">
        <v>662</v>
      </c>
      <c r="C61" s="190">
        <v>789</v>
      </c>
      <c r="D61" s="190">
        <v>667</v>
      </c>
      <c r="E61" s="190">
        <v>688</v>
      </c>
      <c r="J61" s="190">
        <v>734</v>
      </c>
      <c r="N61" s="188">
        <f>D61-E61</f>
        <v>-21</v>
      </c>
      <c r="O61" s="188">
        <f t="shared" si="3"/>
        <v>5</v>
      </c>
    </row>
    <row r="62" spans="1:15" x14ac:dyDescent="0.2">
      <c r="A62" s="189">
        <v>35916</v>
      </c>
      <c r="B62" s="190">
        <v>671</v>
      </c>
      <c r="C62" s="190">
        <v>855</v>
      </c>
      <c r="D62" s="190">
        <v>673</v>
      </c>
      <c r="E62" s="190">
        <v>705</v>
      </c>
      <c r="J62" s="190">
        <v>740</v>
      </c>
      <c r="N62" s="188">
        <f t="shared" si="2"/>
        <v>-32</v>
      </c>
      <c r="O62" s="188">
        <f t="shared" si="3"/>
        <v>2</v>
      </c>
    </row>
    <row r="63" spans="1:15" x14ac:dyDescent="0.2">
      <c r="A63" s="189">
        <v>35947</v>
      </c>
      <c r="B63" s="190">
        <v>629</v>
      </c>
      <c r="C63" s="190">
        <v>815</v>
      </c>
      <c r="D63" s="190">
        <v>627</v>
      </c>
      <c r="E63" s="190">
        <v>633</v>
      </c>
      <c r="J63" s="190">
        <v>749</v>
      </c>
      <c r="N63" s="188">
        <f t="shared" si="2"/>
        <v>-6</v>
      </c>
      <c r="O63" s="188">
        <f t="shared" si="3"/>
        <v>-2</v>
      </c>
    </row>
    <row r="64" spans="1:15" x14ac:dyDescent="0.2">
      <c r="A64" s="189">
        <v>35977</v>
      </c>
      <c r="B64" s="190">
        <v>612</v>
      </c>
      <c r="C64" s="190">
        <v>784</v>
      </c>
      <c r="D64" s="190">
        <v>607</v>
      </c>
      <c r="E64" s="190">
        <v>661</v>
      </c>
      <c r="J64" s="190">
        <v>771</v>
      </c>
      <c r="N64" s="188">
        <f t="shared" si="2"/>
        <v>-54</v>
      </c>
      <c r="O64" s="188">
        <f t="shared" si="3"/>
        <v>-5</v>
      </c>
    </row>
    <row r="65" spans="1:15" x14ac:dyDescent="0.2">
      <c r="A65" s="189">
        <v>36008</v>
      </c>
      <c r="B65" s="190">
        <v>592</v>
      </c>
      <c r="C65" s="190">
        <v>724</v>
      </c>
      <c r="D65" s="190">
        <v>588</v>
      </c>
      <c r="E65" s="190">
        <v>674</v>
      </c>
      <c r="J65" s="190">
        <v>759</v>
      </c>
      <c r="N65" s="188">
        <f t="shared" si="2"/>
        <v>-86</v>
      </c>
      <c r="O65" s="188">
        <f t="shared" si="3"/>
        <v>-4</v>
      </c>
    </row>
    <row r="66" spans="1:15" x14ac:dyDescent="0.2">
      <c r="A66" s="189">
        <v>36039</v>
      </c>
      <c r="B66" s="190">
        <v>615</v>
      </c>
      <c r="C66" s="190">
        <v>651</v>
      </c>
      <c r="D66" s="190">
        <v>616</v>
      </c>
      <c r="E66" s="190">
        <v>703</v>
      </c>
      <c r="J66" s="190">
        <v>763</v>
      </c>
      <c r="N66" s="188">
        <f t="shared" si="2"/>
        <v>-87</v>
      </c>
      <c r="O66" s="188">
        <f t="shared" si="3"/>
        <v>1</v>
      </c>
    </row>
    <row r="67" spans="1:15" x14ac:dyDescent="0.2">
      <c r="A67" s="189">
        <v>36069</v>
      </c>
      <c r="B67" s="190">
        <v>614</v>
      </c>
      <c r="C67" s="190">
        <v>653</v>
      </c>
      <c r="D67" s="190">
        <v>614</v>
      </c>
      <c r="E67" s="190">
        <v>694</v>
      </c>
      <c r="J67" s="190">
        <v>757</v>
      </c>
      <c r="N67" s="188">
        <f t="shared" ref="N67:N129" si="4">D67-E67</f>
        <v>-80</v>
      </c>
      <c r="O67" s="188">
        <f t="shared" ref="O67:O129" si="5">D67-B67</f>
        <v>0</v>
      </c>
    </row>
    <row r="68" spans="1:15" x14ac:dyDescent="0.2">
      <c r="A68" s="189">
        <v>36100</v>
      </c>
      <c r="B68" s="190">
        <v>614</v>
      </c>
      <c r="C68" s="190">
        <v>692</v>
      </c>
      <c r="D68" s="190">
        <v>616</v>
      </c>
      <c r="E68" s="190">
        <v>681</v>
      </c>
      <c r="J68" s="190">
        <v>714</v>
      </c>
      <c r="N68" s="188">
        <f t="shared" si="4"/>
        <v>-65</v>
      </c>
      <c r="O68" s="188">
        <f t="shared" si="5"/>
        <v>2</v>
      </c>
    </row>
    <row r="69" spans="1:15" x14ac:dyDescent="0.2">
      <c r="A69" s="189">
        <v>36130</v>
      </c>
      <c r="B69" s="190">
        <v>591</v>
      </c>
      <c r="C69" s="190">
        <v>654</v>
      </c>
      <c r="D69" s="190">
        <v>599</v>
      </c>
      <c r="E69" s="190">
        <v>663</v>
      </c>
      <c r="J69" s="190">
        <v>581</v>
      </c>
      <c r="N69" s="188">
        <f t="shared" si="4"/>
        <v>-64</v>
      </c>
      <c r="O69" s="188">
        <f t="shared" si="5"/>
        <v>8</v>
      </c>
    </row>
    <row r="70" spans="1:15" x14ac:dyDescent="0.2">
      <c r="A70" s="189">
        <v>36161</v>
      </c>
      <c r="B70" s="190">
        <v>546</v>
      </c>
      <c r="C70" s="190">
        <v>594</v>
      </c>
      <c r="D70" s="190">
        <v>554</v>
      </c>
      <c r="E70" s="190">
        <v>632</v>
      </c>
      <c r="J70" s="190">
        <v>465</v>
      </c>
      <c r="N70" s="188">
        <f t="shared" si="4"/>
        <v>-78</v>
      </c>
      <c r="O70" s="188">
        <f t="shared" si="5"/>
        <v>8</v>
      </c>
    </row>
    <row r="71" spans="1:15" x14ac:dyDescent="0.2">
      <c r="A71" s="189">
        <v>36192</v>
      </c>
      <c r="B71" s="190">
        <v>487</v>
      </c>
      <c r="C71" s="190">
        <v>537</v>
      </c>
      <c r="D71" s="190">
        <v>474</v>
      </c>
      <c r="E71" s="190">
        <v>561</v>
      </c>
      <c r="J71" s="190">
        <v>339</v>
      </c>
      <c r="N71" s="188">
        <f t="shared" si="4"/>
        <v>-87</v>
      </c>
      <c r="O71" s="188">
        <f t="shared" si="5"/>
        <v>-13</v>
      </c>
    </row>
    <row r="72" spans="1:15" x14ac:dyDescent="0.2">
      <c r="A72" s="189">
        <v>36220</v>
      </c>
      <c r="B72" s="190">
        <v>444</v>
      </c>
      <c r="C72" s="190">
        <v>498</v>
      </c>
      <c r="D72" s="190">
        <v>444</v>
      </c>
      <c r="E72" s="190">
        <v>497</v>
      </c>
      <c r="J72" s="190">
        <v>300</v>
      </c>
      <c r="N72" s="188">
        <f t="shared" si="4"/>
        <v>-53</v>
      </c>
      <c r="O72" s="188">
        <f t="shared" si="5"/>
        <v>0</v>
      </c>
    </row>
    <row r="73" spans="1:15" x14ac:dyDescent="0.2">
      <c r="A73" s="189">
        <v>36251</v>
      </c>
      <c r="B73" s="190">
        <v>442</v>
      </c>
      <c r="C73" s="190">
        <v>536</v>
      </c>
      <c r="D73" s="190">
        <v>447</v>
      </c>
      <c r="E73" s="190">
        <v>509</v>
      </c>
      <c r="J73" s="190">
        <v>276</v>
      </c>
      <c r="N73" s="188">
        <f t="shared" si="4"/>
        <v>-62</v>
      </c>
      <c r="O73" s="188">
        <f t="shared" si="5"/>
        <v>5</v>
      </c>
    </row>
    <row r="74" spans="1:15" x14ac:dyDescent="0.2">
      <c r="A74" s="189">
        <v>36281</v>
      </c>
      <c r="B74" s="190">
        <v>428</v>
      </c>
      <c r="C74" s="190">
        <v>551</v>
      </c>
      <c r="D74" s="190">
        <v>430</v>
      </c>
      <c r="E74" s="190">
        <v>475</v>
      </c>
      <c r="J74" s="190">
        <v>278</v>
      </c>
      <c r="N74" s="188">
        <f t="shared" si="4"/>
        <v>-45</v>
      </c>
      <c r="O74" s="188">
        <f t="shared" si="5"/>
        <v>2</v>
      </c>
    </row>
    <row r="75" spans="1:15" x14ac:dyDescent="0.2">
      <c r="A75" s="189">
        <v>36312</v>
      </c>
      <c r="B75" s="190">
        <v>410</v>
      </c>
      <c r="C75" s="190">
        <v>507</v>
      </c>
      <c r="D75" s="190">
        <v>411</v>
      </c>
      <c r="E75" s="190">
        <v>392</v>
      </c>
      <c r="J75" s="190">
        <v>293</v>
      </c>
      <c r="N75" s="188">
        <f t="shared" si="4"/>
        <v>19</v>
      </c>
      <c r="O75" s="188">
        <f t="shared" si="5"/>
        <v>1</v>
      </c>
    </row>
    <row r="76" spans="1:15" x14ac:dyDescent="0.2">
      <c r="A76" s="189">
        <v>36342</v>
      </c>
      <c r="B76" s="190">
        <v>392</v>
      </c>
      <c r="C76" s="190">
        <v>508</v>
      </c>
      <c r="D76" s="190">
        <v>385</v>
      </c>
      <c r="E76" s="190">
        <v>319</v>
      </c>
      <c r="J76" s="190">
        <v>288</v>
      </c>
      <c r="N76" s="188">
        <f t="shared" si="4"/>
        <v>66</v>
      </c>
      <c r="O76" s="188">
        <f t="shared" si="5"/>
        <v>-7</v>
      </c>
    </row>
    <row r="77" spans="1:15" x14ac:dyDescent="0.2">
      <c r="A77" s="189">
        <v>36373</v>
      </c>
      <c r="B77" s="190">
        <v>413</v>
      </c>
      <c r="C77" s="190">
        <v>512</v>
      </c>
      <c r="D77" s="190">
        <v>401</v>
      </c>
      <c r="E77" s="190">
        <v>354</v>
      </c>
      <c r="J77" s="190">
        <v>295</v>
      </c>
      <c r="N77" s="188">
        <f t="shared" si="4"/>
        <v>47</v>
      </c>
      <c r="O77" s="188">
        <f t="shared" si="5"/>
        <v>-12</v>
      </c>
    </row>
    <row r="78" spans="1:15" x14ac:dyDescent="0.2">
      <c r="A78" s="189">
        <v>36404</v>
      </c>
      <c r="B78" s="190">
        <v>414</v>
      </c>
      <c r="C78" s="190">
        <v>482</v>
      </c>
      <c r="D78" s="190">
        <v>407</v>
      </c>
      <c r="E78" s="190">
        <v>388</v>
      </c>
      <c r="J78" s="190">
        <v>308</v>
      </c>
      <c r="N78" s="188">
        <f t="shared" si="4"/>
        <v>19</v>
      </c>
      <c r="O78" s="188">
        <f t="shared" si="5"/>
        <v>-7</v>
      </c>
    </row>
    <row r="79" spans="1:15" x14ac:dyDescent="0.2">
      <c r="A79" s="189">
        <v>36434</v>
      </c>
      <c r="B79" s="190">
        <v>401</v>
      </c>
      <c r="C79" s="190">
        <v>475</v>
      </c>
      <c r="D79" s="190">
        <v>391</v>
      </c>
      <c r="E79" s="190">
        <v>381</v>
      </c>
      <c r="J79" s="190">
        <v>320</v>
      </c>
      <c r="N79" s="188">
        <f t="shared" si="4"/>
        <v>10</v>
      </c>
      <c r="O79" s="188">
        <f t="shared" si="5"/>
        <v>-10</v>
      </c>
    </row>
    <row r="80" spans="1:15" x14ac:dyDescent="0.2">
      <c r="A80" s="189">
        <v>36465</v>
      </c>
      <c r="B80" s="190">
        <v>382</v>
      </c>
      <c r="C80" s="190">
        <v>452</v>
      </c>
      <c r="D80" s="190">
        <v>370</v>
      </c>
      <c r="E80" s="190">
        <v>370</v>
      </c>
      <c r="J80" s="190">
        <v>309</v>
      </c>
      <c r="N80" s="188">
        <f t="shared" si="4"/>
        <v>0</v>
      </c>
      <c r="O80" s="188">
        <f t="shared" si="5"/>
        <v>-12</v>
      </c>
    </row>
    <row r="81" spans="1:27" x14ac:dyDescent="0.2">
      <c r="A81" s="189">
        <v>36495</v>
      </c>
      <c r="B81" s="190">
        <v>369</v>
      </c>
      <c r="C81" s="190">
        <v>436</v>
      </c>
      <c r="D81" s="190">
        <v>364</v>
      </c>
      <c r="E81" s="190">
        <v>354</v>
      </c>
      <c r="J81" s="190">
        <v>293</v>
      </c>
      <c r="N81" s="188">
        <f t="shared" si="4"/>
        <v>10</v>
      </c>
      <c r="O81" s="188">
        <f t="shared" si="5"/>
        <v>-5</v>
      </c>
    </row>
    <row r="82" spans="1:27" x14ac:dyDescent="0.2">
      <c r="A82" s="189">
        <v>36526</v>
      </c>
      <c r="B82" s="190">
        <v>371</v>
      </c>
      <c r="C82" s="190">
        <v>429</v>
      </c>
      <c r="D82" s="190">
        <v>368</v>
      </c>
      <c r="E82" s="190">
        <v>348</v>
      </c>
      <c r="J82" s="190">
        <v>284</v>
      </c>
      <c r="L82" s="190">
        <v>25.97</v>
      </c>
      <c r="N82" s="188">
        <f t="shared" si="4"/>
        <v>20</v>
      </c>
      <c r="O82" s="188">
        <f t="shared" si="5"/>
        <v>-3</v>
      </c>
    </row>
    <row r="83" spans="1:27" x14ac:dyDescent="0.2">
      <c r="A83" s="198">
        <v>36557</v>
      </c>
      <c r="B83" s="190">
        <v>357</v>
      </c>
      <c r="C83" s="190">
        <v>399</v>
      </c>
      <c r="D83" s="190">
        <v>358</v>
      </c>
      <c r="E83" s="190">
        <v>332</v>
      </c>
      <c r="J83" s="190">
        <v>276</v>
      </c>
      <c r="L83" s="190">
        <v>28.09</v>
      </c>
      <c r="N83" s="188">
        <f t="shared" si="4"/>
        <v>26</v>
      </c>
      <c r="O83" s="188">
        <f t="shared" si="5"/>
        <v>1</v>
      </c>
    </row>
    <row r="84" spans="1:27" x14ac:dyDescent="0.2">
      <c r="A84" s="189">
        <v>36586</v>
      </c>
      <c r="B84" s="190">
        <v>362</v>
      </c>
      <c r="C84" s="190">
        <v>419</v>
      </c>
      <c r="D84" s="190">
        <v>363</v>
      </c>
      <c r="E84" s="190">
        <v>349</v>
      </c>
      <c r="J84" s="190">
        <v>249</v>
      </c>
      <c r="L84" s="190">
        <v>24.77</v>
      </c>
      <c r="N84" s="188">
        <f t="shared" si="4"/>
        <v>14</v>
      </c>
      <c r="O84" s="188">
        <f t="shared" si="5"/>
        <v>1</v>
      </c>
    </row>
    <row r="85" spans="1:27" x14ac:dyDescent="0.2">
      <c r="A85" s="189">
        <v>36617</v>
      </c>
      <c r="B85" s="190">
        <v>368</v>
      </c>
      <c r="C85" s="190">
        <v>430</v>
      </c>
      <c r="D85" s="190">
        <v>377</v>
      </c>
      <c r="E85" s="190">
        <v>372</v>
      </c>
      <c r="J85" s="190">
        <v>235</v>
      </c>
      <c r="L85" s="190">
        <v>23.89</v>
      </c>
      <c r="N85" s="188">
        <f t="shared" si="4"/>
        <v>5</v>
      </c>
      <c r="O85" s="188">
        <f t="shared" si="5"/>
        <v>9</v>
      </c>
    </row>
    <row r="86" spans="1:27" x14ac:dyDescent="0.2">
      <c r="A86" s="189">
        <v>36647</v>
      </c>
      <c r="B86" s="190">
        <v>340</v>
      </c>
      <c r="C86" s="190">
        <v>389</v>
      </c>
      <c r="D86" s="190">
        <v>354</v>
      </c>
      <c r="E86" s="190">
        <v>324</v>
      </c>
      <c r="J86" s="190">
        <v>240</v>
      </c>
      <c r="L86" s="190">
        <v>28.31</v>
      </c>
      <c r="N86" s="188">
        <f t="shared" si="4"/>
        <v>30</v>
      </c>
      <c r="O86" s="188">
        <f t="shared" si="5"/>
        <v>14</v>
      </c>
    </row>
    <row r="87" spans="1:27" x14ac:dyDescent="0.2">
      <c r="A87" s="189">
        <v>36678</v>
      </c>
      <c r="B87" s="190">
        <v>328</v>
      </c>
      <c r="C87" s="190">
        <v>398</v>
      </c>
      <c r="D87" s="190">
        <v>343</v>
      </c>
      <c r="E87" s="190">
        <v>315</v>
      </c>
      <c r="J87" s="190">
        <v>250</v>
      </c>
      <c r="L87" s="190">
        <v>30.57</v>
      </c>
      <c r="N87" s="188">
        <f t="shared" si="4"/>
        <v>28</v>
      </c>
      <c r="O87" s="188">
        <f t="shared" si="5"/>
        <v>15</v>
      </c>
    </row>
    <row r="88" spans="1:27" x14ac:dyDescent="0.2">
      <c r="A88" s="189">
        <v>36708</v>
      </c>
      <c r="B88" s="190">
        <v>340</v>
      </c>
      <c r="C88" s="190">
        <v>396</v>
      </c>
      <c r="D88" s="190">
        <v>346</v>
      </c>
      <c r="E88" s="190">
        <v>312</v>
      </c>
      <c r="J88" s="190">
        <v>253</v>
      </c>
      <c r="L88" s="190">
        <v>26.93</v>
      </c>
      <c r="N88" s="188">
        <f t="shared" si="4"/>
        <v>34</v>
      </c>
      <c r="O88" s="188">
        <f t="shared" si="5"/>
        <v>6</v>
      </c>
    </row>
    <row r="89" spans="1:27" x14ac:dyDescent="0.2">
      <c r="A89" s="189">
        <v>36739</v>
      </c>
      <c r="B89" s="190">
        <v>329</v>
      </c>
      <c r="C89" s="190">
        <v>385</v>
      </c>
      <c r="D89" s="190">
        <v>341</v>
      </c>
      <c r="E89" s="190">
        <v>306</v>
      </c>
      <c r="J89" s="190">
        <v>250</v>
      </c>
      <c r="L89" s="190">
        <v>31.72</v>
      </c>
      <c r="N89" s="188">
        <f t="shared" si="4"/>
        <v>35</v>
      </c>
      <c r="O89" s="188">
        <f t="shared" si="5"/>
        <v>12</v>
      </c>
    </row>
    <row r="90" spans="1:27" x14ac:dyDescent="0.2">
      <c r="A90" s="189">
        <v>36770</v>
      </c>
      <c r="B90" s="190">
        <v>312</v>
      </c>
      <c r="C90" s="190">
        <v>342</v>
      </c>
      <c r="D90" s="190">
        <v>328</v>
      </c>
      <c r="E90" s="190">
        <v>288</v>
      </c>
      <c r="J90" s="190">
        <v>255</v>
      </c>
      <c r="L90" s="190">
        <v>29.84</v>
      </c>
      <c r="N90" s="188">
        <f t="shared" si="4"/>
        <v>40</v>
      </c>
      <c r="O90" s="188">
        <f t="shared" si="5"/>
        <v>16</v>
      </c>
    </row>
    <row r="91" spans="1:27" x14ac:dyDescent="0.2">
      <c r="A91" s="189">
        <v>36800</v>
      </c>
      <c r="B91" s="190">
        <v>313</v>
      </c>
      <c r="C91" s="190">
        <v>340</v>
      </c>
      <c r="D91" s="190">
        <v>325</v>
      </c>
      <c r="E91" s="190">
        <v>255</v>
      </c>
      <c r="J91" s="190">
        <v>260</v>
      </c>
      <c r="K91" s="199">
        <v>1490</v>
      </c>
      <c r="L91" s="190">
        <v>30.76</v>
      </c>
      <c r="N91" s="188">
        <f t="shared" si="4"/>
        <v>70</v>
      </c>
      <c r="O91" s="188">
        <f t="shared" si="5"/>
        <v>12</v>
      </c>
      <c r="Q91" s="328" t="s">
        <v>312</v>
      </c>
      <c r="R91" s="328"/>
      <c r="S91" s="328"/>
      <c r="T91" s="328"/>
      <c r="U91" s="328"/>
      <c r="V91" s="328"/>
      <c r="W91" s="328"/>
      <c r="X91" s="328"/>
      <c r="Y91" s="328"/>
      <c r="Z91" s="328"/>
      <c r="AA91" s="328"/>
    </row>
    <row r="92" spans="1:27" x14ac:dyDescent="0.2">
      <c r="A92" s="189">
        <v>36831</v>
      </c>
      <c r="B92" s="190">
        <v>316</v>
      </c>
      <c r="C92" s="190">
        <v>379</v>
      </c>
      <c r="D92" s="190">
        <v>326</v>
      </c>
      <c r="E92" s="190">
        <v>257</v>
      </c>
      <c r="J92" s="190">
        <v>272</v>
      </c>
      <c r="K92" s="199">
        <v>1454</v>
      </c>
      <c r="L92" s="190">
        <v>31.88</v>
      </c>
      <c r="N92" s="188">
        <f t="shared" si="4"/>
        <v>69</v>
      </c>
      <c r="O92" s="188">
        <f t="shared" si="5"/>
        <v>10</v>
      </c>
      <c r="Q92" s="329"/>
      <c r="R92" s="329"/>
      <c r="S92" s="329"/>
      <c r="T92" s="329"/>
      <c r="U92" s="329"/>
      <c r="V92" s="329"/>
      <c r="W92" s="329"/>
      <c r="X92" s="329"/>
      <c r="Y92" s="329"/>
      <c r="Z92" s="329"/>
      <c r="AA92" s="329"/>
    </row>
    <row r="93" spans="1:27" ht="25.5" x14ac:dyDescent="0.2">
      <c r="A93" s="189">
        <v>36861</v>
      </c>
      <c r="B93" s="190">
        <v>321</v>
      </c>
      <c r="C93" s="190">
        <v>396</v>
      </c>
      <c r="D93" s="190">
        <v>337</v>
      </c>
      <c r="E93" s="190">
        <v>265</v>
      </c>
      <c r="J93" s="190">
        <v>325</v>
      </c>
      <c r="K93" s="199">
        <v>1518</v>
      </c>
      <c r="L93" s="190">
        <v>23.87</v>
      </c>
      <c r="N93" s="188">
        <f t="shared" si="4"/>
        <v>72</v>
      </c>
      <c r="O93" s="188">
        <f t="shared" si="5"/>
        <v>16</v>
      </c>
      <c r="Q93" s="192" t="s">
        <v>286</v>
      </c>
      <c r="R93" s="192" t="s">
        <v>287</v>
      </c>
      <c r="S93" s="192" t="s">
        <v>288</v>
      </c>
      <c r="T93" s="192" t="s">
        <v>289</v>
      </c>
      <c r="U93" s="192" t="s">
        <v>290</v>
      </c>
      <c r="V93" s="192" t="s">
        <v>291</v>
      </c>
      <c r="W93" s="192" t="s">
        <v>292</v>
      </c>
      <c r="X93" s="192" t="s">
        <v>293</v>
      </c>
      <c r="Y93" s="192" t="s">
        <v>294</v>
      </c>
      <c r="Z93" s="192" t="s">
        <v>295</v>
      </c>
      <c r="AA93" s="192" t="s">
        <v>296</v>
      </c>
    </row>
    <row r="94" spans="1:27" x14ac:dyDescent="0.2">
      <c r="A94" s="189">
        <v>36892</v>
      </c>
      <c r="B94" s="190">
        <v>306</v>
      </c>
      <c r="C94" s="190">
        <v>386</v>
      </c>
      <c r="D94" s="190">
        <v>338</v>
      </c>
      <c r="E94" s="190">
        <v>254</v>
      </c>
      <c r="J94" s="190">
        <v>324</v>
      </c>
      <c r="K94" s="199">
        <v>1529</v>
      </c>
      <c r="L94" s="190">
        <v>26.66</v>
      </c>
      <c r="N94" s="188">
        <f t="shared" si="4"/>
        <v>84</v>
      </c>
      <c r="O94" s="188">
        <f t="shared" si="5"/>
        <v>32</v>
      </c>
      <c r="Q94" s="200">
        <f>B94*'Exchange Rates'!$B3</f>
        <v>325.79820000000001</v>
      </c>
      <c r="R94" s="200">
        <f>C94*'Exchange Rates'!$B3</f>
        <v>410.9742</v>
      </c>
      <c r="S94" s="200">
        <f>D94*'Exchange Rates'!$B3</f>
        <v>359.86860000000001</v>
      </c>
      <c r="T94" s="200">
        <f>E94*'Exchange Rates'!$B3</f>
        <v>270.43380000000002</v>
      </c>
      <c r="U94" s="200">
        <f>F94*'Exchange Rates'!$B3</f>
        <v>0</v>
      </c>
      <c r="V94" s="200">
        <f>G94*'Exchange Rates'!$B3</f>
        <v>0</v>
      </c>
      <c r="W94" s="200">
        <f>H94*'Exchange Rates'!$B3</f>
        <v>0</v>
      </c>
      <c r="X94" s="200">
        <f>I94*'Exchange Rates'!$B3</f>
        <v>0</v>
      </c>
      <c r="Y94" s="200">
        <f>J94*'Exchange Rates'!$B3</f>
        <v>344.96280000000002</v>
      </c>
      <c r="Z94" s="200">
        <f>K94*'Exchange Rates'!$B3</f>
        <v>1627.9262999999999</v>
      </c>
      <c r="AA94" s="200">
        <f>L94*'Exchange Rates'!$B3</f>
        <v>28.384902</v>
      </c>
    </row>
    <row r="95" spans="1:27" x14ac:dyDescent="0.2">
      <c r="A95" s="189">
        <v>36923</v>
      </c>
      <c r="B95" s="190">
        <v>302</v>
      </c>
      <c r="C95" s="190">
        <v>390</v>
      </c>
      <c r="D95" s="190">
        <v>338</v>
      </c>
      <c r="E95" s="190">
        <v>240</v>
      </c>
      <c r="J95" s="190">
        <v>328</v>
      </c>
      <c r="K95" s="199">
        <v>1491</v>
      </c>
      <c r="L95" s="190">
        <v>25.57</v>
      </c>
      <c r="N95" s="188">
        <f t="shared" si="4"/>
        <v>98</v>
      </c>
      <c r="O95" s="188">
        <f t="shared" si="5"/>
        <v>36</v>
      </c>
      <c r="Q95" s="200">
        <f>B95*'Exchange Rates'!$B4</f>
        <v>327.47068000000002</v>
      </c>
      <c r="R95" s="200">
        <f>C95*'Exchange Rates'!$B4</f>
        <v>422.89260000000002</v>
      </c>
      <c r="S95" s="200">
        <f>D95*'Exchange Rates'!$B4</f>
        <v>366.50692000000004</v>
      </c>
      <c r="T95" s="200">
        <f>E95*'Exchange Rates'!$B4</f>
        <v>260.24160000000001</v>
      </c>
      <c r="U95" s="200">
        <f>F95*'Exchange Rates'!$B4</f>
        <v>0</v>
      </c>
      <c r="V95" s="200">
        <f>G95*'Exchange Rates'!$B4</f>
        <v>0</v>
      </c>
      <c r="W95" s="200">
        <f>H95*'Exchange Rates'!$B4</f>
        <v>0</v>
      </c>
      <c r="X95" s="200">
        <f>I95*'Exchange Rates'!$B4</f>
        <v>0</v>
      </c>
      <c r="Y95" s="200">
        <f>J95*'Exchange Rates'!$B4</f>
        <v>355.66352000000001</v>
      </c>
      <c r="Z95" s="200">
        <f>K95*'Exchange Rates'!$B4</f>
        <v>1616.7509400000001</v>
      </c>
      <c r="AA95" s="200">
        <f>L95*'Exchange Rates'!$B4</f>
        <v>27.726573800000004</v>
      </c>
    </row>
    <row r="96" spans="1:27" x14ac:dyDescent="0.2">
      <c r="A96" s="189">
        <v>36951</v>
      </c>
      <c r="B96" s="190">
        <v>329</v>
      </c>
      <c r="C96" s="190">
        <v>430</v>
      </c>
      <c r="D96" s="190">
        <v>363</v>
      </c>
      <c r="E96" s="190">
        <v>254</v>
      </c>
      <c r="J96" s="190">
        <v>323</v>
      </c>
      <c r="K96" s="199">
        <v>1474</v>
      </c>
      <c r="L96" s="190">
        <v>24.74</v>
      </c>
      <c r="N96" s="188">
        <f t="shared" si="4"/>
        <v>109</v>
      </c>
      <c r="O96" s="188">
        <f t="shared" si="5"/>
        <v>34</v>
      </c>
      <c r="Q96" s="200">
        <f>B96*'Exchange Rates'!$B5</f>
        <v>361.56442000000004</v>
      </c>
      <c r="R96" s="200">
        <f>C96*'Exchange Rates'!$B5</f>
        <v>472.56140000000005</v>
      </c>
      <c r="S96" s="200">
        <f>D96*'Exchange Rates'!$B5</f>
        <v>398.92974000000004</v>
      </c>
      <c r="T96" s="200">
        <f>E96*'Exchange Rates'!$B5</f>
        <v>279.14091999999999</v>
      </c>
      <c r="U96" s="200">
        <f>F96*'Exchange Rates'!$B5</f>
        <v>0</v>
      </c>
      <c r="V96" s="200">
        <f>G96*'Exchange Rates'!$B5</f>
        <v>0</v>
      </c>
      <c r="W96" s="200">
        <f>H96*'Exchange Rates'!$B5</f>
        <v>0</v>
      </c>
      <c r="X96" s="200">
        <f>I96*'Exchange Rates'!$B5</f>
        <v>0</v>
      </c>
      <c r="Y96" s="200">
        <f>J96*'Exchange Rates'!$B5</f>
        <v>354.97054000000003</v>
      </c>
      <c r="Z96" s="200">
        <f>K96*'Exchange Rates'!$B5</f>
        <v>1619.89652</v>
      </c>
      <c r="AA96" s="200">
        <f>L96*'Exchange Rates'!$B5</f>
        <v>27.188765199999999</v>
      </c>
    </row>
    <row r="97" spans="1:27" x14ac:dyDescent="0.2">
      <c r="A97" s="189">
        <v>36982</v>
      </c>
      <c r="B97" s="190">
        <v>321</v>
      </c>
      <c r="C97" s="190">
        <v>436</v>
      </c>
      <c r="D97" s="190">
        <v>379</v>
      </c>
      <c r="E97" s="190">
        <v>251</v>
      </c>
      <c r="J97" s="190">
        <v>345</v>
      </c>
      <c r="K97" s="199">
        <v>1479</v>
      </c>
      <c r="L97" s="190">
        <v>27.89</v>
      </c>
      <c r="N97" s="188">
        <f t="shared" si="4"/>
        <v>128</v>
      </c>
      <c r="O97" s="188">
        <f t="shared" si="5"/>
        <v>58</v>
      </c>
      <c r="Q97" s="200">
        <f>B97*'Exchange Rates'!$B6</f>
        <v>359.75754000000001</v>
      </c>
      <c r="R97" s="200">
        <f>C97*'Exchange Rates'!$B6</f>
        <v>488.64264000000003</v>
      </c>
      <c r="S97" s="200">
        <f>D97*'Exchange Rates'!$B6</f>
        <v>424.76046000000002</v>
      </c>
      <c r="T97" s="200">
        <f>E97*'Exchange Rates'!$B6</f>
        <v>281.30574000000001</v>
      </c>
      <c r="U97" s="200">
        <f>F97*'Exchange Rates'!$B6</f>
        <v>0</v>
      </c>
      <c r="V97" s="200">
        <f>G97*'Exchange Rates'!$B6</f>
        <v>0</v>
      </c>
      <c r="W97" s="200">
        <f>H97*'Exchange Rates'!$B6</f>
        <v>0</v>
      </c>
      <c r="X97" s="200">
        <f>I97*'Exchange Rates'!$B6</f>
        <v>0</v>
      </c>
      <c r="Y97" s="200">
        <f>J97*'Exchange Rates'!$B6</f>
        <v>386.65530000000001</v>
      </c>
      <c r="Z97" s="200">
        <f>K97*'Exchange Rates'!$B6</f>
        <v>1657.57446</v>
      </c>
      <c r="AA97" s="200">
        <f>L97*'Exchange Rates'!$B6</f>
        <v>31.257438600000004</v>
      </c>
    </row>
    <row r="98" spans="1:27" x14ac:dyDescent="0.2">
      <c r="A98" s="189">
        <v>37012</v>
      </c>
      <c r="B98" s="190">
        <v>295</v>
      </c>
      <c r="C98" s="190">
        <v>431</v>
      </c>
      <c r="D98" s="190">
        <v>375</v>
      </c>
      <c r="E98" s="190">
        <v>234</v>
      </c>
      <c r="J98" s="190">
        <v>369</v>
      </c>
      <c r="K98" s="199">
        <v>1465</v>
      </c>
      <c r="L98" s="190">
        <v>29.34</v>
      </c>
      <c r="N98" s="188">
        <f>D98-E98</f>
        <v>141</v>
      </c>
      <c r="O98" s="188">
        <f t="shared" si="5"/>
        <v>80</v>
      </c>
      <c r="Q98" s="200">
        <f>B98*'Exchange Rates'!$B7</f>
        <v>336.62745000000001</v>
      </c>
      <c r="R98" s="200">
        <f>C98*'Exchange Rates'!$B7</f>
        <v>491.81841000000003</v>
      </c>
      <c r="S98" s="200">
        <f>D98*'Exchange Rates'!$B7</f>
        <v>427.91625000000005</v>
      </c>
      <c r="T98" s="200">
        <f>E98*'Exchange Rates'!$B7</f>
        <v>267.01974000000001</v>
      </c>
      <c r="U98" s="200">
        <f>F98*'Exchange Rates'!$B7</f>
        <v>0</v>
      </c>
      <c r="V98" s="200">
        <f>G98*'Exchange Rates'!$B7</f>
        <v>0</v>
      </c>
      <c r="W98" s="200">
        <f>H98*'Exchange Rates'!$B7</f>
        <v>0</v>
      </c>
      <c r="X98" s="200">
        <f>I98*'Exchange Rates'!$B7</f>
        <v>0</v>
      </c>
      <c r="Y98" s="200">
        <f>J98*'Exchange Rates'!$B7</f>
        <v>421.06959000000001</v>
      </c>
      <c r="Z98" s="200">
        <f>K98*'Exchange Rates'!$B7</f>
        <v>1671.7261500000002</v>
      </c>
      <c r="AA98" s="200">
        <f>L98*'Exchange Rates'!$B7</f>
        <v>33.480167399999999</v>
      </c>
    </row>
    <row r="99" spans="1:27" x14ac:dyDescent="0.2">
      <c r="A99" s="189">
        <v>37043</v>
      </c>
      <c r="B99" s="190">
        <v>315</v>
      </c>
      <c r="C99" s="190">
        <v>443</v>
      </c>
      <c r="D99" s="190">
        <v>367</v>
      </c>
      <c r="E99" s="190">
        <v>255</v>
      </c>
      <c r="J99" s="190">
        <v>413</v>
      </c>
      <c r="K99" s="199">
        <v>1408</v>
      </c>
      <c r="L99" s="190">
        <v>26.08</v>
      </c>
      <c r="N99" s="188">
        <f t="shared" si="4"/>
        <v>112</v>
      </c>
      <c r="O99" s="188">
        <f t="shared" si="5"/>
        <v>52</v>
      </c>
      <c r="Q99" s="200">
        <f>B99*'Exchange Rates'!$B8</f>
        <v>369.05084999999997</v>
      </c>
      <c r="R99" s="200">
        <f>C99*'Exchange Rates'!$B8</f>
        <v>519.01436999999999</v>
      </c>
      <c r="S99" s="200">
        <f>D99*'Exchange Rates'!$B8</f>
        <v>429.97352999999998</v>
      </c>
      <c r="T99" s="200">
        <f>E99*'Exchange Rates'!$B8</f>
        <v>298.75545</v>
      </c>
      <c r="U99" s="200">
        <f>F99*'Exchange Rates'!$B8</f>
        <v>0</v>
      </c>
      <c r="V99" s="200">
        <f>G99*'Exchange Rates'!$B8</f>
        <v>0</v>
      </c>
      <c r="W99" s="200">
        <f>H99*'Exchange Rates'!$B8</f>
        <v>0</v>
      </c>
      <c r="X99" s="200">
        <f>I99*'Exchange Rates'!$B8</f>
        <v>0</v>
      </c>
      <c r="Y99" s="200">
        <f>J99*'Exchange Rates'!$B8</f>
        <v>483.86666999999994</v>
      </c>
      <c r="Z99" s="200">
        <f>K99*'Exchange Rates'!$B8</f>
        <v>1649.59872</v>
      </c>
      <c r="AA99" s="200">
        <f>L99*'Exchange Rates'!$B8</f>
        <v>30.555067199999996</v>
      </c>
    </row>
    <row r="100" spans="1:27" x14ac:dyDescent="0.2">
      <c r="A100" s="189">
        <v>37073</v>
      </c>
      <c r="B100" s="190">
        <v>409</v>
      </c>
      <c r="C100" s="190">
        <v>495</v>
      </c>
      <c r="D100" s="190">
        <v>425</v>
      </c>
      <c r="E100" s="190">
        <v>330</v>
      </c>
      <c r="J100" s="190">
        <v>461</v>
      </c>
      <c r="K100" s="199">
        <v>1418</v>
      </c>
      <c r="L100" s="190">
        <v>24.69</v>
      </c>
      <c r="N100" s="188">
        <f t="shared" si="4"/>
        <v>95</v>
      </c>
      <c r="O100" s="188">
        <f t="shared" si="5"/>
        <v>16</v>
      </c>
      <c r="Q100" s="200">
        <f>B100*'Exchange Rates'!$B9</f>
        <v>475.39297000000005</v>
      </c>
      <c r="R100" s="200">
        <f>C100*'Exchange Rates'!$B9</f>
        <v>575.35335000000009</v>
      </c>
      <c r="S100" s="200">
        <f>D100*'Exchange Rates'!$B9</f>
        <v>493.99025000000006</v>
      </c>
      <c r="T100" s="200">
        <f>E100*'Exchange Rates'!$B9</f>
        <v>383.56890000000004</v>
      </c>
      <c r="U100" s="200">
        <f>F100*'Exchange Rates'!$B9</f>
        <v>0</v>
      </c>
      <c r="V100" s="200">
        <f>G100*'Exchange Rates'!$B9</f>
        <v>0</v>
      </c>
      <c r="W100" s="200">
        <f>H100*'Exchange Rates'!$B9</f>
        <v>0</v>
      </c>
      <c r="X100" s="200">
        <f>I100*'Exchange Rates'!$B9</f>
        <v>0</v>
      </c>
      <c r="Y100" s="200">
        <f>J100*'Exchange Rates'!$B9</f>
        <v>535.83413000000007</v>
      </c>
      <c r="Z100" s="200">
        <f>K100*'Exchange Rates'!$B9</f>
        <v>1648.1839400000001</v>
      </c>
      <c r="AA100" s="200">
        <f>L100*'Exchange Rates'!$B9</f>
        <v>28.697927700000005</v>
      </c>
    </row>
    <row r="101" spans="1:27" x14ac:dyDescent="0.2">
      <c r="A101" s="189">
        <v>37104</v>
      </c>
      <c r="B101" s="190">
        <v>422</v>
      </c>
      <c r="C101" s="190">
        <v>504</v>
      </c>
      <c r="D101" s="190">
        <v>449</v>
      </c>
      <c r="E101" s="190">
        <v>362</v>
      </c>
      <c r="J101" s="190">
        <v>515</v>
      </c>
      <c r="K101" s="199">
        <v>1523</v>
      </c>
      <c r="L101" s="190">
        <v>26.41</v>
      </c>
      <c r="N101" s="188">
        <f t="shared" si="4"/>
        <v>87</v>
      </c>
      <c r="O101" s="188">
        <f t="shared" si="5"/>
        <v>27</v>
      </c>
      <c r="Q101" s="200">
        <f>B101*'Exchange Rates'!$B10</f>
        <v>468.55503999999996</v>
      </c>
      <c r="R101" s="200">
        <f>C101*'Exchange Rates'!$B10</f>
        <v>559.60127999999997</v>
      </c>
      <c r="S101" s="200">
        <f>D101*'Exchange Rates'!$B10</f>
        <v>498.53368</v>
      </c>
      <c r="T101" s="200">
        <f>E101*'Exchange Rates'!$B10</f>
        <v>401.93583999999998</v>
      </c>
      <c r="U101" s="200">
        <f>F101*'Exchange Rates'!$B10</f>
        <v>0</v>
      </c>
      <c r="V101" s="200">
        <f>G101*'Exchange Rates'!$B10</f>
        <v>0</v>
      </c>
      <c r="W101" s="200">
        <f>H101*'Exchange Rates'!$B10</f>
        <v>0</v>
      </c>
      <c r="X101" s="200">
        <f>I101*'Exchange Rates'!$B10</f>
        <v>0</v>
      </c>
      <c r="Y101" s="200">
        <f>J101*'Exchange Rates'!$B10</f>
        <v>571.81479999999999</v>
      </c>
      <c r="Z101" s="200">
        <f>K101*'Exchange Rates'!$B10</f>
        <v>1691.0173600000001</v>
      </c>
      <c r="AA101" s="200">
        <f>L101*'Exchange Rates'!$B10</f>
        <v>29.323551200000001</v>
      </c>
    </row>
    <row r="102" spans="1:27" x14ac:dyDescent="0.2">
      <c r="A102" s="189">
        <v>37135</v>
      </c>
      <c r="B102" s="190">
        <v>382</v>
      </c>
      <c r="C102" s="190">
        <v>503</v>
      </c>
      <c r="D102" s="190">
        <v>440</v>
      </c>
      <c r="E102" s="190">
        <v>310</v>
      </c>
      <c r="J102" s="190">
        <v>565</v>
      </c>
      <c r="K102" s="199">
        <v>1681</v>
      </c>
      <c r="L102" s="190">
        <v>23.26</v>
      </c>
      <c r="N102" s="188">
        <f t="shared" si="4"/>
        <v>130</v>
      </c>
      <c r="O102" s="188">
        <f t="shared" si="5"/>
        <v>58</v>
      </c>
      <c r="Q102" s="200">
        <f>B102*'Exchange Rates'!$B11</f>
        <v>418.82862000000006</v>
      </c>
      <c r="R102" s="200">
        <f>C102*'Exchange Rates'!$B11</f>
        <v>551.49423000000002</v>
      </c>
      <c r="S102" s="200">
        <f>D102*'Exchange Rates'!$B11</f>
        <v>482.42040000000003</v>
      </c>
      <c r="T102" s="200">
        <f>E102*'Exchange Rates'!$B11</f>
        <v>339.88710000000003</v>
      </c>
      <c r="U102" s="200">
        <f>F102*'Exchange Rates'!$B11</f>
        <v>0</v>
      </c>
      <c r="V102" s="200">
        <f>G102*'Exchange Rates'!$B11</f>
        <v>0</v>
      </c>
      <c r="W102" s="200">
        <f>H102*'Exchange Rates'!$B11</f>
        <v>0</v>
      </c>
      <c r="X102" s="200">
        <f>I102*'Exchange Rates'!$B11</f>
        <v>0</v>
      </c>
      <c r="Y102" s="200">
        <f>J102*'Exchange Rates'!$B11</f>
        <v>619.47165000000007</v>
      </c>
      <c r="Z102" s="200">
        <f>K102*'Exchange Rates'!$B11</f>
        <v>1843.0652100000002</v>
      </c>
      <c r="AA102" s="200">
        <f>L102*'Exchange Rates'!$B11</f>
        <v>25.502496600000004</v>
      </c>
    </row>
    <row r="103" spans="1:27" x14ac:dyDescent="0.2">
      <c r="A103" s="189">
        <v>37165</v>
      </c>
      <c r="B103" s="190">
        <v>376</v>
      </c>
      <c r="C103" s="190">
        <v>522</v>
      </c>
      <c r="D103" s="190">
        <v>434</v>
      </c>
      <c r="E103" s="190">
        <v>277</v>
      </c>
      <c r="J103" s="190">
        <v>579</v>
      </c>
      <c r="K103" s="199">
        <v>1836</v>
      </c>
      <c r="L103" s="190">
        <v>20.37</v>
      </c>
      <c r="N103" s="188">
        <f t="shared" si="4"/>
        <v>157</v>
      </c>
      <c r="O103" s="188">
        <f t="shared" si="5"/>
        <v>58</v>
      </c>
      <c r="Q103" s="200">
        <f>B103*'Exchange Rates'!$B12</f>
        <v>415.12656000000004</v>
      </c>
      <c r="R103" s="200">
        <f>C103*'Exchange Rates'!$B12</f>
        <v>576.31932000000006</v>
      </c>
      <c r="S103" s="200">
        <f>D103*'Exchange Rates'!$B12</f>
        <v>479.16203999999999</v>
      </c>
      <c r="T103" s="200">
        <f>E103*'Exchange Rates'!$B12</f>
        <v>305.82462000000004</v>
      </c>
      <c r="U103" s="200">
        <f>F103*'Exchange Rates'!$B12</f>
        <v>0</v>
      </c>
      <c r="V103" s="200">
        <f>G103*'Exchange Rates'!$B12</f>
        <v>0</v>
      </c>
      <c r="W103" s="200">
        <f>H103*'Exchange Rates'!$B12</f>
        <v>0</v>
      </c>
      <c r="X103" s="200">
        <f>I103*'Exchange Rates'!$B12</f>
        <v>0</v>
      </c>
      <c r="Y103" s="200">
        <f>J103*'Exchange Rates'!$B12</f>
        <v>639.25074000000006</v>
      </c>
      <c r="Z103" s="200">
        <f>K103*'Exchange Rates'!$B12</f>
        <v>2027.0541600000001</v>
      </c>
      <c r="AA103" s="200">
        <f>L103*'Exchange Rates'!$B12</f>
        <v>22.489702200000004</v>
      </c>
    </row>
    <row r="104" spans="1:27" x14ac:dyDescent="0.2">
      <c r="A104" s="189">
        <v>37196</v>
      </c>
      <c r="B104" s="190">
        <v>388</v>
      </c>
      <c r="C104" s="190">
        <v>620</v>
      </c>
      <c r="D104" s="190">
        <v>452</v>
      </c>
      <c r="E104" s="190">
        <v>323</v>
      </c>
      <c r="J104" s="190">
        <v>589</v>
      </c>
      <c r="K104" s="199">
        <v>1726</v>
      </c>
      <c r="L104" s="190">
        <v>19.14</v>
      </c>
      <c r="N104" s="188">
        <f t="shared" si="4"/>
        <v>129</v>
      </c>
      <c r="O104" s="188">
        <f t="shared" si="5"/>
        <v>64</v>
      </c>
      <c r="Q104" s="200">
        <f>B104*'Exchange Rates'!$B13</f>
        <v>436.6746</v>
      </c>
      <c r="R104" s="200">
        <f>C104*'Exchange Rates'!$B13</f>
        <v>697.779</v>
      </c>
      <c r="S104" s="200">
        <f>D104*'Exchange Rates'!$B13</f>
        <v>508.70340000000004</v>
      </c>
      <c r="T104" s="200">
        <f>E104*'Exchange Rates'!$B13</f>
        <v>363.52035000000001</v>
      </c>
      <c r="U104" s="200">
        <f>F104*'Exchange Rates'!$B13</f>
        <v>0</v>
      </c>
      <c r="V104" s="200">
        <f>G104*'Exchange Rates'!$B13</f>
        <v>0</v>
      </c>
      <c r="W104" s="200">
        <f>H104*'Exchange Rates'!$B13</f>
        <v>0</v>
      </c>
      <c r="X104" s="200">
        <f>I104*'Exchange Rates'!$B13</f>
        <v>0</v>
      </c>
      <c r="Y104" s="200">
        <f>J104*'Exchange Rates'!$B13</f>
        <v>662.89005000000009</v>
      </c>
      <c r="Z104" s="200">
        <f>K104*'Exchange Rates'!$B13</f>
        <v>1942.5267000000001</v>
      </c>
      <c r="AA104" s="200">
        <f>L104*'Exchange Rates'!$B13</f>
        <v>21.541113000000003</v>
      </c>
    </row>
    <row r="105" spans="1:27" x14ac:dyDescent="0.2">
      <c r="A105" s="198">
        <v>37226</v>
      </c>
      <c r="B105" s="190">
        <v>403</v>
      </c>
      <c r="C105" s="190">
        <v>651</v>
      </c>
      <c r="D105" s="190">
        <v>460</v>
      </c>
      <c r="E105" s="190">
        <v>338</v>
      </c>
      <c r="J105" s="190">
        <v>598</v>
      </c>
      <c r="K105" s="199">
        <v>1602</v>
      </c>
      <c r="L105" s="190">
        <v>19.899999999999999</v>
      </c>
      <c r="N105" s="188">
        <f t="shared" si="4"/>
        <v>122</v>
      </c>
      <c r="O105" s="188">
        <f t="shared" si="5"/>
        <v>57</v>
      </c>
      <c r="Q105" s="200">
        <f>B105*'Exchange Rates'!$B14</f>
        <v>451.88793000000004</v>
      </c>
      <c r="R105" s="200">
        <f>C105*'Exchange Rates'!$B14</f>
        <v>729.97280999999998</v>
      </c>
      <c r="S105" s="200">
        <f>D105*'Exchange Rates'!$B14</f>
        <v>515.80259999999998</v>
      </c>
      <c r="T105" s="200">
        <f>E105*'Exchange Rates'!$B14</f>
        <v>379.00278000000003</v>
      </c>
      <c r="U105" s="200">
        <f>F105*'Exchange Rates'!$B14</f>
        <v>0</v>
      </c>
      <c r="V105" s="200">
        <f>G105*'Exchange Rates'!$B14</f>
        <v>0</v>
      </c>
      <c r="W105" s="200">
        <f>H105*'Exchange Rates'!$B14</f>
        <v>0</v>
      </c>
      <c r="X105" s="200">
        <f>I105*'Exchange Rates'!$B14</f>
        <v>0</v>
      </c>
      <c r="Y105" s="200">
        <f>J105*'Exchange Rates'!$B14</f>
        <v>670.54338000000007</v>
      </c>
      <c r="Z105" s="200">
        <f>K105*'Exchange Rates'!$B14</f>
        <v>1796.33862</v>
      </c>
      <c r="AA105" s="200">
        <f>L105*'Exchange Rates'!$B14</f>
        <v>22.314069</v>
      </c>
    </row>
    <row r="106" spans="1:27" x14ac:dyDescent="0.2">
      <c r="A106" s="189">
        <v>37257</v>
      </c>
      <c r="B106" s="190">
        <v>389</v>
      </c>
      <c r="C106" s="190">
        <v>606</v>
      </c>
      <c r="D106" s="190">
        <v>449</v>
      </c>
      <c r="E106" s="190">
        <v>338</v>
      </c>
      <c r="F106" s="190">
        <v>339</v>
      </c>
      <c r="G106" s="190">
        <v>362</v>
      </c>
      <c r="I106" s="190">
        <v>312</v>
      </c>
      <c r="J106" s="190">
        <v>613</v>
      </c>
      <c r="K106" s="199">
        <v>1651</v>
      </c>
      <c r="L106" s="190">
        <v>19.18</v>
      </c>
      <c r="N106" s="188">
        <f t="shared" si="4"/>
        <v>111</v>
      </c>
      <c r="O106" s="188">
        <f t="shared" si="5"/>
        <v>60</v>
      </c>
      <c r="Q106" s="200">
        <f>B106*'Exchange Rates'!$B15</f>
        <v>439.96677999999997</v>
      </c>
      <c r="R106" s="200">
        <f>C106*'Exchange Rates'!$B15</f>
        <v>685.39811999999995</v>
      </c>
      <c r="S106" s="200">
        <f>D106*'Exchange Rates'!$B15</f>
        <v>507.82797999999997</v>
      </c>
      <c r="T106" s="200">
        <f>E106*'Exchange Rates'!$B15</f>
        <v>382.28475999999995</v>
      </c>
      <c r="U106" s="200">
        <f>F106*'Exchange Rates'!$B15</f>
        <v>383.41577999999998</v>
      </c>
      <c r="V106" s="200">
        <f>G106*'Exchange Rates'!$B15</f>
        <v>409.42923999999999</v>
      </c>
      <c r="W106" s="200">
        <f>H106*'Exchange Rates'!$B15</f>
        <v>0</v>
      </c>
      <c r="X106" s="200">
        <f>I106*'Exchange Rates'!$B15</f>
        <v>352.87823999999995</v>
      </c>
      <c r="Y106" s="200">
        <f>J106*'Exchange Rates'!$B15</f>
        <v>693.31525999999997</v>
      </c>
      <c r="Z106" s="200">
        <f>K106*'Exchange Rates'!$B15</f>
        <v>1867.3140199999998</v>
      </c>
      <c r="AA106" s="200">
        <f>L106*'Exchange Rates'!$B15</f>
        <v>21.692963599999999</v>
      </c>
    </row>
    <row r="107" spans="1:27" x14ac:dyDescent="0.2">
      <c r="A107" s="189">
        <v>37288</v>
      </c>
      <c r="B107" s="190">
        <v>358</v>
      </c>
      <c r="C107" s="190">
        <v>578</v>
      </c>
      <c r="D107" s="190">
        <v>418</v>
      </c>
      <c r="E107" s="190">
        <v>330</v>
      </c>
      <c r="F107" s="190">
        <v>359</v>
      </c>
      <c r="G107" s="190">
        <v>376</v>
      </c>
      <c r="I107" s="190">
        <v>299</v>
      </c>
      <c r="J107" s="190">
        <v>620</v>
      </c>
      <c r="K107" s="199">
        <v>1639</v>
      </c>
      <c r="L107" s="190">
        <v>21.33</v>
      </c>
      <c r="N107" s="188">
        <f t="shared" si="4"/>
        <v>88</v>
      </c>
      <c r="O107" s="188">
        <f t="shared" si="5"/>
        <v>60</v>
      </c>
      <c r="Q107" s="200">
        <f>B107*'Exchange Rates'!$B16</f>
        <v>411.45655999999997</v>
      </c>
      <c r="R107" s="200">
        <f>C107*'Exchange Rates'!$B16</f>
        <v>664.30695999999989</v>
      </c>
      <c r="S107" s="200">
        <f>D107*'Exchange Rates'!$B16</f>
        <v>480.41575999999998</v>
      </c>
      <c r="T107" s="200">
        <f>E107*'Exchange Rates'!$B16</f>
        <v>379.27559999999994</v>
      </c>
      <c r="U107" s="200">
        <f>F107*'Exchange Rates'!$B16</f>
        <v>412.60587999999996</v>
      </c>
      <c r="V107" s="200">
        <f>G107*'Exchange Rates'!$B16</f>
        <v>432.14431999999994</v>
      </c>
      <c r="W107" s="200">
        <f>H107*'Exchange Rates'!$B16</f>
        <v>0</v>
      </c>
      <c r="X107" s="200">
        <f>I107*'Exchange Rates'!$B16</f>
        <v>343.64667999999995</v>
      </c>
      <c r="Y107" s="200">
        <f>J107*'Exchange Rates'!$B16</f>
        <v>712.57839999999999</v>
      </c>
      <c r="Z107" s="200">
        <f>K107*'Exchange Rates'!$B16</f>
        <v>1883.7354799999998</v>
      </c>
      <c r="AA107" s="200">
        <f>L107*'Exchange Rates'!$B16</f>
        <v>24.514995599999995</v>
      </c>
    </row>
    <row r="108" spans="1:27" x14ac:dyDescent="0.2">
      <c r="A108" s="189">
        <v>37316</v>
      </c>
      <c r="B108" s="190">
        <v>353</v>
      </c>
      <c r="C108" s="190">
        <v>557</v>
      </c>
      <c r="D108" s="190">
        <v>411</v>
      </c>
      <c r="E108" s="190">
        <v>338</v>
      </c>
      <c r="F108" s="190">
        <v>358</v>
      </c>
      <c r="G108" s="190">
        <v>366</v>
      </c>
      <c r="I108" s="190">
        <v>309</v>
      </c>
      <c r="J108" s="190">
        <v>620</v>
      </c>
      <c r="K108" s="199">
        <v>1639</v>
      </c>
      <c r="L108" s="190">
        <v>25.92</v>
      </c>
      <c r="N108" s="188">
        <f t="shared" si="4"/>
        <v>73</v>
      </c>
      <c r="O108" s="188">
        <f t="shared" si="5"/>
        <v>58</v>
      </c>
      <c r="Q108" s="200">
        <f>B108*'Exchange Rates'!$B17</f>
        <v>403.17541999999997</v>
      </c>
      <c r="R108" s="200">
        <f>C108*'Exchange Rates'!$B17</f>
        <v>636.17197999999996</v>
      </c>
      <c r="S108" s="200">
        <f>D108*'Exchange Rates'!$B17</f>
        <v>469.41953999999998</v>
      </c>
      <c r="T108" s="200">
        <f>E108*'Exchange Rates'!$B17</f>
        <v>386.04331999999999</v>
      </c>
      <c r="U108" s="200">
        <f>F108*'Exchange Rates'!$B17</f>
        <v>408.88611999999995</v>
      </c>
      <c r="V108" s="200">
        <f>G108*'Exchange Rates'!$B17</f>
        <v>418.02323999999999</v>
      </c>
      <c r="W108" s="200">
        <f>H108*'Exchange Rates'!$B17</f>
        <v>0</v>
      </c>
      <c r="X108" s="200">
        <f>I108*'Exchange Rates'!$B17</f>
        <v>352.92125999999996</v>
      </c>
      <c r="Y108" s="200">
        <f>J108*'Exchange Rates'!$B17</f>
        <v>708.1268</v>
      </c>
      <c r="Z108" s="200">
        <f>K108*'Exchange Rates'!$B17</f>
        <v>1871.9674599999998</v>
      </c>
      <c r="AA108" s="200">
        <f>L108*'Exchange Rates'!$B17</f>
        <v>29.6042688</v>
      </c>
    </row>
    <row r="109" spans="1:27" x14ac:dyDescent="0.2">
      <c r="A109" s="189">
        <v>37347</v>
      </c>
      <c r="B109" s="190">
        <v>370</v>
      </c>
      <c r="C109" s="190">
        <v>552</v>
      </c>
      <c r="D109" s="190">
        <v>409</v>
      </c>
      <c r="E109" s="190">
        <v>349</v>
      </c>
      <c r="F109" s="190">
        <v>411</v>
      </c>
      <c r="G109" s="190">
        <v>411</v>
      </c>
      <c r="I109" s="190">
        <v>314</v>
      </c>
      <c r="J109" s="190">
        <v>620</v>
      </c>
      <c r="K109" s="199">
        <v>1644</v>
      </c>
      <c r="L109" s="190">
        <v>26.47</v>
      </c>
      <c r="N109" s="188">
        <f t="shared" si="4"/>
        <v>60</v>
      </c>
      <c r="O109" s="188">
        <f t="shared" si="5"/>
        <v>39</v>
      </c>
      <c r="Q109" s="200">
        <f>B109*'Exchange Rates'!$B18</f>
        <v>417.71890000000002</v>
      </c>
      <c r="R109" s="200">
        <f>C109*'Exchange Rates'!$B18</f>
        <v>623.19144000000006</v>
      </c>
      <c r="S109" s="200">
        <f>D109*'Exchange Rates'!$B18</f>
        <v>461.74873000000002</v>
      </c>
      <c r="T109" s="200">
        <f>E109*'Exchange Rates'!$B18</f>
        <v>394.01053000000002</v>
      </c>
      <c r="U109" s="200">
        <f>F109*'Exchange Rates'!$B18</f>
        <v>464.00666999999999</v>
      </c>
      <c r="V109" s="200">
        <f>G109*'Exchange Rates'!$B18</f>
        <v>464.00666999999999</v>
      </c>
      <c r="W109" s="200">
        <f>H109*'Exchange Rates'!$B18</f>
        <v>0</v>
      </c>
      <c r="X109" s="200">
        <f>I109*'Exchange Rates'!$B18</f>
        <v>354.49657999999999</v>
      </c>
      <c r="Y109" s="200">
        <f>J109*'Exchange Rates'!$B18</f>
        <v>699.96140000000003</v>
      </c>
      <c r="Z109" s="200">
        <f>K109*'Exchange Rates'!$B18</f>
        <v>1856.0266799999999</v>
      </c>
      <c r="AA109" s="200">
        <f>L109*'Exchange Rates'!$B18</f>
        <v>29.883835900000001</v>
      </c>
    </row>
    <row r="110" spans="1:27" x14ac:dyDescent="0.2">
      <c r="A110" s="189">
        <v>37377</v>
      </c>
      <c r="B110" s="190">
        <v>397</v>
      </c>
      <c r="C110" s="190">
        <v>574</v>
      </c>
      <c r="D110" s="190">
        <v>410</v>
      </c>
      <c r="E110" s="190">
        <v>371</v>
      </c>
      <c r="F110" s="190">
        <v>419</v>
      </c>
      <c r="G110" s="190">
        <v>420</v>
      </c>
      <c r="I110" s="190">
        <v>315</v>
      </c>
      <c r="J110" s="190">
        <v>580</v>
      </c>
      <c r="K110" s="199">
        <v>1621</v>
      </c>
      <c r="L110" s="190">
        <v>24.45</v>
      </c>
      <c r="N110" s="188">
        <f t="shared" si="4"/>
        <v>39</v>
      </c>
      <c r="O110" s="188">
        <f t="shared" si="5"/>
        <v>13</v>
      </c>
      <c r="Q110" s="200">
        <f>B110*'Exchange Rates'!$B19</f>
        <v>433.12700000000001</v>
      </c>
      <c r="R110" s="200">
        <f>C110*'Exchange Rates'!$B19</f>
        <v>626.23400000000004</v>
      </c>
      <c r="S110" s="200">
        <f>D110*'Exchange Rates'!$B19</f>
        <v>447.31</v>
      </c>
      <c r="T110" s="200">
        <f>E110*'Exchange Rates'!$B19</f>
        <v>404.76099999999997</v>
      </c>
      <c r="U110" s="200">
        <f>F110*'Exchange Rates'!$B19</f>
        <v>457.12899999999996</v>
      </c>
      <c r="V110" s="200">
        <f>G110*'Exchange Rates'!$B19</f>
        <v>458.21999999999997</v>
      </c>
      <c r="W110" s="200">
        <f>H110*'Exchange Rates'!$B19</f>
        <v>0</v>
      </c>
      <c r="X110" s="200">
        <f>I110*'Exchange Rates'!$B19</f>
        <v>343.66499999999996</v>
      </c>
      <c r="Y110" s="200">
        <f>J110*'Exchange Rates'!$B19</f>
        <v>632.78</v>
      </c>
      <c r="Z110" s="200">
        <f>K110*'Exchange Rates'!$B19</f>
        <v>1768.511</v>
      </c>
      <c r="AA110" s="200">
        <f>L110*'Exchange Rates'!$B19</f>
        <v>26.674949999999999</v>
      </c>
    </row>
    <row r="111" spans="1:27" x14ac:dyDescent="0.2">
      <c r="A111" s="189">
        <v>37408</v>
      </c>
      <c r="B111" s="190">
        <v>438</v>
      </c>
      <c r="C111" s="190">
        <v>595</v>
      </c>
      <c r="D111" s="190">
        <v>451</v>
      </c>
      <c r="E111" s="190">
        <v>411</v>
      </c>
      <c r="F111" s="190">
        <v>441</v>
      </c>
      <c r="G111" s="190">
        <v>446</v>
      </c>
      <c r="I111" s="190">
        <v>400</v>
      </c>
      <c r="J111" s="190">
        <v>570</v>
      </c>
      <c r="K111" s="199">
        <v>1686</v>
      </c>
      <c r="L111" s="190">
        <v>25.58</v>
      </c>
      <c r="N111" s="188">
        <f t="shared" si="4"/>
        <v>40</v>
      </c>
      <c r="O111" s="188">
        <f t="shared" si="5"/>
        <v>13</v>
      </c>
      <c r="Q111" s="200">
        <f>B111*'Exchange Rates'!$B20</f>
        <v>458.94954000000001</v>
      </c>
      <c r="R111" s="200">
        <f>C111*'Exchange Rates'!$B20</f>
        <v>623.45884999999998</v>
      </c>
      <c r="S111" s="200">
        <f>D111*'Exchange Rates'!$B20</f>
        <v>472.57133000000005</v>
      </c>
      <c r="T111" s="200">
        <f>E111*'Exchange Rates'!$B20</f>
        <v>430.65813000000003</v>
      </c>
      <c r="U111" s="200">
        <f>F111*'Exchange Rates'!$B20</f>
        <v>462.09303</v>
      </c>
      <c r="V111" s="200">
        <f>G111*'Exchange Rates'!$B20</f>
        <v>467.33217999999999</v>
      </c>
      <c r="W111" s="200">
        <f>H111*'Exchange Rates'!$B20</f>
        <v>0</v>
      </c>
      <c r="X111" s="200">
        <f>I111*'Exchange Rates'!$B20</f>
        <v>419.13200000000001</v>
      </c>
      <c r="Y111" s="200">
        <f>J111*'Exchange Rates'!$B20</f>
        <v>597.26310000000001</v>
      </c>
      <c r="Z111" s="200">
        <f>K111*'Exchange Rates'!$B20</f>
        <v>1766.64138</v>
      </c>
      <c r="AA111" s="200">
        <f>L111*'Exchange Rates'!$B20</f>
        <v>26.803491399999999</v>
      </c>
    </row>
    <row r="112" spans="1:27" x14ac:dyDescent="0.2">
      <c r="A112" s="189">
        <v>37438</v>
      </c>
      <c r="B112" s="190">
        <v>470</v>
      </c>
      <c r="C112" s="190">
        <v>602</v>
      </c>
      <c r="D112" s="190">
        <v>477</v>
      </c>
      <c r="E112" s="190">
        <v>406</v>
      </c>
      <c r="F112" s="190">
        <v>438</v>
      </c>
      <c r="G112" s="190">
        <v>445</v>
      </c>
      <c r="I112" s="190">
        <v>385</v>
      </c>
      <c r="J112" s="190">
        <v>574</v>
      </c>
      <c r="K112" s="199">
        <v>1796</v>
      </c>
      <c r="L112" s="190">
        <v>25.44</v>
      </c>
      <c r="N112" s="188">
        <f t="shared" si="4"/>
        <v>71</v>
      </c>
      <c r="O112" s="188">
        <f t="shared" si="5"/>
        <v>7</v>
      </c>
      <c r="Q112" s="200">
        <f>B112*'Exchange Rates'!$B21</f>
        <v>473.54380000000003</v>
      </c>
      <c r="R112" s="200">
        <f>C112*'Exchange Rates'!$B21</f>
        <v>606.53908000000001</v>
      </c>
      <c r="S112" s="200">
        <f>D112*'Exchange Rates'!$B21</f>
        <v>480.59658000000007</v>
      </c>
      <c r="T112" s="200">
        <f>E112*'Exchange Rates'!$B21</f>
        <v>409.06124000000005</v>
      </c>
      <c r="U112" s="200">
        <f>F112*'Exchange Rates'!$B21</f>
        <v>441.30252000000007</v>
      </c>
      <c r="V112" s="200">
        <f>G112*'Exchange Rates'!$B21</f>
        <v>448.35530000000006</v>
      </c>
      <c r="W112" s="200">
        <f>H112*'Exchange Rates'!$B21</f>
        <v>0</v>
      </c>
      <c r="X112" s="200">
        <f>I112*'Exchange Rates'!$B21</f>
        <v>387.90290000000005</v>
      </c>
      <c r="Y112" s="200">
        <f>J112*'Exchange Rates'!$B21</f>
        <v>578.32796000000008</v>
      </c>
      <c r="Z112" s="200">
        <f>K112*'Exchange Rates'!$B21</f>
        <v>1809.5418400000001</v>
      </c>
      <c r="AA112" s="200">
        <f>L112*'Exchange Rates'!$B21</f>
        <v>25.631817600000005</v>
      </c>
    </row>
    <row r="113" spans="1:27" x14ac:dyDescent="0.2">
      <c r="A113" s="189">
        <v>37469</v>
      </c>
      <c r="B113" s="190">
        <v>503</v>
      </c>
      <c r="C113" s="190">
        <v>610</v>
      </c>
      <c r="D113" s="190">
        <v>520</v>
      </c>
      <c r="E113" s="190">
        <v>425</v>
      </c>
      <c r="F113" s="190">
        <v>440</v>
      </c>
      <c r="G113" s="190">
        <v>443</v>
      </c>
      <c r="I113" s="190">
        <v>384</v>
      </c>
      <c r="J113" s="190">
        <v>580</v>
      </c>
      <c r="K113" s="199">
        <v>1809</v>
      </c>
      <c r="L113" s="190">
        <v>27.47</v>
      </c>
      <c r="N113" s="188">
        <f t="shared" si="4"/>
        <v>95</v>
      </c>
      <c r="O113" s="188">
        <f t="shared" si="5"/>
        <v>17</v>
      </c>
      <c r="Q113" s="200">
        <f>B113*'Exchange Rates'!$B22</f>
        <v>514.34767999999997</v>
      </c>
      <c r="R113" s="200">
        <f>C113*'Exchange Rates'!$B22</f>
        <v>623.76159999999993</v>
      </c>
      <c r="S113" s="200">
        <f>D113*'Exchange Rates'!$B22</f>
        <v>531.73119999999994</v>
      </c>
      <c r="T113" s="200">
        <f>E113*'Exchange Rates'!$B22</f>
        <v>434.58799999999997</v>
      </c>
      <c r="U113" s="200">
        <f>F113*'Exchange Rates'!$B22</f>
        <v>449.92639999999994</v>
      </c>
      <c r="V113" s="200">
        <f>G113*'Exchange Rates'!$B22</f>
        <v>452.99407999999994</v>
      </c>
      <c r="W113" s="200">
        <f>H113*'Exchange Rates'!$B22</f>
        <v>0</v>
      </c>
      <c r="X113" s="200">
        <f>I113*'Exchange Rates'!$B22</f>
        <v>392.66303999999997</v>
      </c>
      <c r="Y113" s="200">
        <f>J113*'Exchange Rates'!$B22</f>
        <v>593.08479999999997</v>
      </c>
      <c r="Z113" s="200">
        <f>K113*'Exchange Rates'!$B22</f>
        <v>1849.8110399999998</v>
      </c>
      <c r="AA113" s="200">
        <f>L113*'Exchange Rates'!$B22</f>
        <v>28.089723199999998</v>
      </c>
    </row>
    <row r="114" spans="1:27" x14ac:dyDescent="0.2">
      <c r="A114" s="189">
        <v>37500</v>
      </c>
      <c r="B114" s="190">
        <v>494</v>
      </c>
      <c r="C114" s="190">
        <v>576</v>
      </c>
      <c r="D114" s="190">
        <v>526</v>
      </c>
      <c r="E114" s="190">
        <v>400</v>
      </c>
      <c r="F114" s="190">
        <v>412</v>
      </c>
      <c r="G114" s="190">
        <v>410</v>
      </c>
      <c r="I114" s="190">
        <v>385</v>
      </c>
      <c r="J114" s="190">
        <v>577</v>
      </c>
      <c r="K114" s="199">
        <v>1846</v>
      </c>
      <c r="L114" s="190">
        <v>28.75</v>
      </c>
      <c r="N114" s="188">
        <f t="shared" si="4"/>
        <v>126</v>
      </c>
      <c r="O114" s="188">
        <f t="shared" si="5"/>
        <v>32</v>
      </c>
      <c r="Q114" s="200">
        <f>B114*'Exchange Rates'!$B23</f>
        <v>504.24061999999998</v>
      </c>
      <c r="R114" s="200">
        <f>C114*'Exchange Rates'!$B23</f>
        <v>587.94047999999998</v>
      </c>
      <c r="S114" s="200">
        <f>D114*'Exchange Rates'!$B23</f>
        <v>536.90397999999993</v>
      </c>
      <c r="T114" s="200">
        <f>E114*'Exchange Rates'!$B23</f>
        <v>408.29199999999997</v>
      </c>
      <c r="U114" s="200">
        <f>F114*'Exchange Rates'!$B23</f>
        <v>420.54075999999998</v>
      </c>
      <c r="V114" s="200">
        <f>G114*'Exchange Rates'!$B23</f>
        <v>418.49929999999995</v>
      </c>
      <c r="W114" s="200">
        <f>H114*'Exchange Rates'!$B23</f>
        <v>0</v>
      </c>
      <c r="X114" s="200">
        <f>I114*'Exchange Rates'!$B23</f>
        <v>392.98104999999998</v>
      </c>
      <c r="Y114" s="200">
        <f>J114*'Exchange Rates'!$B23</f>
        <v>588.96120999999994</v>
      </c>
      <c r="Z114" s="200">
        <f>K114*'Exchange Rates'!$B23</f>
        <v>1884.26758</v>
      </c>
      <c r="AA114" s="200">
        <f>L114*'Exchange Rates'!$B23</f>
        <v>29.345987499999996</v>
      </c>
    </row>
    <row r="115" spans="1:27" x14ac:dyDescent="0.2">
      <c r="A115" s="189">
        <v>37530</v>
      </c>
      <c r="B115" s="190">
        <v>517</v>
      </c>
      <c r="C115" s="190">
        <v>595</v>
      </c>
      <c r="D115" s="190">
        <v>541</v>
      </c>
      <c r="E115" s="190">
        <v>408</v>
      </c>
      <c r="F115" s="190">
        <v>430</v>
      </c>
      <c r="G115" s="190">
        <v>434</v>
      </c>
      <c r="I115" s="190">
        <v>379</v>
      </c>
      <c r="J115" s="190">
        <v>561</v>
      </c>
      <c r="K115" s="199">
        <v>1818</v>
      </c>
      <c r="L115" s="190">
        <v>25.72</v>
      </c>
      <c r="N115" s="188">
        <f t="shared" si="4"/>
        <v>133</v>
      </c>
      <c r="O115" s="188">
        <f t="shared" si="5"/>
        <v>24</v>
      </c>
      <c r="Q115" s="200">
        <f>B115*'Exchange Rates'!$B24</f>
        <v>527.17972999999995</v>
      </c>
      <c r="R115" s="200">
        <f>C115*'Exchange Rates'!$B24</f>
        <v>606.71555000000001</v>
      </c>
      <c r="S115" s="200">
        <f>D115*'Exchange Rates'!$B24</f>
        <v>551.65228999999999</v>
      </c>
      <c r="T115" s="200">
        <f>E115*'Exchange Rates'!$B24</f>
        <v>416.03352000000001</v>
      </c>
      <c r="U115" s="200">
        <f>F115*'Exchange Rates'!$B24</f>
        <v>438.4667</v>
      </c>
      <c r="V115" s="200">
        <f>G115*'Exchange Rates'!$B24</f>
        <v>442.54545999999999</v>
      </c>
      <c r="W115" s="200">
        <f>H115*'Exchange Rates'!$B24</f>
        <v>0</v>
      </c>
      <c r="X115" s="200">
        <f>I115*'Exchange Rates'!$B24</f>
        <v>386.46251000000001</v>
      </c>
      <c r="Y115" s="200">
        <f>J115*'Exchange Rates'!$B24</f>
        <v>572.04608999999994</v>
      </c>
      <c r="Z115" s="200">
        <f>K115*'Exchange Rates'!$B24</f>
        <v>1853.7964199999999</v>
      </c>
      <c r="AA115" s="200">
        <f>L115*'Exchange Rates'!$B24</f>
        <v>26.226426799999999</v>
      </c>
    </row>
    <row r="116" spans="1:27" x14ac:dyDescent="0.2">
      <c r="A116" s="189">
        <v>37561</v>
      </c>
      <c r="B116" s="190">
        <v>577</v>
      </c>
      <c r="C116" s="190">
        <v>652</v>
      </c>
      <c r="D116" s="190">
        <v>596</v>
      </c>
      <c r="E116" s="190">
        <v>442</v>
      </c>
      <c r="F116" s="190">
        <v>456</v>
      </c>
      <c r="G116" s="190">
        <v>457</v>
      </c>
      <c r="I116" s="190">
        <v>404</v>
      </c>
      <c r="J116" s="190">
        <v>564</v>
      </c>
      <c r="K116" s="199">
        <v>1836</v>
      </c>
      <c r="L116" s="190">
        <v>25.16</v>
      </c>
      <c r="N116" s="188">
        <f t="shared" si="4"/>
        <v>154</v>
      </c>
      <c r="O116" s="188">
        <f t="shared" si="5"/>
        <v>19</v>
      </c>
      <c r="Q116" s="200">
        <f>B116*'Exchange Rates'!$B25</f>
        <v>575.92678000000001</v>
      </c>
      <c r="R116" s="200">
        <f>C116*'Exchange Rates'!$B25</f>
        <v>650.78728000000001</v>
      </c>
      <c r="S116" s="200">
        <f>D116*'Exchange Rates'!$B25</f>
        <v>594.89143999999999</v>
      </c>
      <c r="T116" s="200">
        <f>E116*'Exchange Rates'!$B25</f>
        <v>441.17788000000002</v>
      </c>
      <c r="U116" s="200">
        <f>F116*'Exchange Rates'!$B25</f>
        <v>455.15183999999999</v>
      </c>
      <c r="V116" s="200">
        <f>G116*'Exchange Rates'!$B25</f>
        <v>456.14998000000003</v>
      </c>
      <c r="W116" s="200">
        <f>H116*'Exchange Rates'!$B25</f>
        <v>0</v>
      </c>
      <c r="X116" s="200">
        <f>I116*'Exchange Rates'!$B25</f>
        <v>403.24856</v>
      </c>
      <c r="Y116" s="200">
        <f>J116*'Exchange Rates'!$B25</f>
        <v>562.95096000000001</v>
      </c>
      <c r="Z116" s="200">
        <f>K116*'Exchange Rates'!$B25</f>
        <v>1832.5850400000002</v>
      </c>
      <c r="AA116" s="200">
        <f>L116*'Exchange Rates'!$B25</f>
        <v>25.113202400000002</v>
      </c>
    </row>
    <row r="117" spans="1:27" x14ac:dyDescent="0.2">
      <c r="A117" s="189">
        <v>37591</v>
      </c>
      <c r="B117" s="190">
        <v>585</v>
      </c>
      <c r="C117" s="190">
        <v>634</v>
      </c>
      <c r="D117" s="190">
        <v>614</v>
      </c>
      <c r="E117" s="190">
        <v>465</v>
      </c>
      <c r="F117" s="190">
        <v>487</v>
      </c>
      <c r="G117" s="190">
        <v>482</v>
      </c>
      <c r="I117" s="190">
        <v>438</v>
      </c>
      <c r="J117" s="190">
        <v>560</v>
      </c>
      <c r="K117" s="199">
        <v>1851</v>
      </c>
      <c r="L117" s="190">
        <v>28.66</v>
      </c>
      <c r="N117" s="188">
        <f t="shared" si="4"/>
        <v>149</v>
      </c>
      <c r="O117" s="188">
        <f t="shared" si="5"/>
        <v>29</v>
      </c>
      <c r="Q117" s="200">
        <f>B117*'Exchange Rates'!$B26</f>
        <v>573.76800000000003</v>
      </c>
      <c r="R117" s="200">
        <f>C117*'Exchange Rates'!$B26</f>
        <v>621.82719999999995</v>
      </c>
      <c r="S117" s="200">
        <f>D117*'Exchange Rates'!$B26</f>
        <v>602.21119999999996</v>
      </c>
      <c r="T117" s="200">
        <f>E117*'Exchange Rates'!$B26</f>
        <v>456.072</v>
      </c>
      <c r="U117" s="200">
        <f>F117*'Exchange Rates'!$B26</f>
        <v>477.64960000000002</v>
      </c>
      <c r="V117" s="200">
        <f>G117*'Exchange Rates'!$B26</f>
        <v>472.74560000000002</v>
      </c>
      <c r="W117" s="200">
        <f>H117*'Exchange Rates'!$B26</f>
        <v>0</v>
      </c>
      <c r="X117" s="200">
        <f>I117*'Exchange Rates'!$B26</f>
        <v>429.59039999999999</v>
      </c>
      <c r="Y117" s="200">
        <f>J117*'Exchange Rates'!$B26</f>
        <v>549.24800000000005</v>
      </c>
      <c r="Z117" s="200">
        <f>K117*'Exchange Rates'!$B26</f>
        <v>1815.4608000000001</v>
      </c>
      <c r="AA117" s="200">
        <f>L117*'Exchange Rates'!$B26</f>
        <v>28.109728</v>
      </c>
    </row>
    <row r="118" spans="1:27" x14ac:dyDescent="0.2">
      <c r="A118" s="189">
        <v>37622</v>
      </c>
      <c r="B118" s="190">
        <v>535</v>
      </c>
      <c r="C118" s="190">
        <v>612</v>
      </c>
      <c r="D118" s="190">
        <v>623</v>
      </c>
      <c r="E118" s="190">
        <v>458</v>
      </c>
      <c r="F118" s="190">
        <v>498</v>
      </c>
      <c r="G118" s="190">
        <v>494</v>
      </c>
      <c r="I118" s="190">
        <v>455</v>
      </c>
      <c r="J118" s="190">
        <v>551</v>
      </c>
      <c r="K118" s="199">
        <v>2007</v>
      </c>
      <c r="L118" s="190">
        <v>31.1</v>
      </c>
      <c r="N118" s="188">
        <f t="shared" si="4"/>
        <v>165</v>
      </c>
      <c r="O118" s="188">
        <f t="shared" si="5"/>
        <v>88</v>
      </c>
      <c r="Q118" s="200">
        <f>B118*'Exchange Rates'!$B27</f>
        <v>503.98605000000003</v>
      </c>
      <c r="R118" s="200">
        <f>C118*'Exchange Rates'!$B27</f>
        <v>576.52236000000005</v>
      </c>
      <c r="S118" s="200">
        <f>D118*'Exchange Rates'!$B27</f>
        <v>586.88468999999998</v>
      </c>
      <c r="T118" s="200">
        <f>E118*'Exchange Rates'!$B27</f>
        <v>431.44974000000002</v>
      </c>
      <c r="U118" s="200">
        <f>F118*'Exchange Rates'!$B27</f>
        <v>469.13094000000001</v>
      </c>
      <c r="V118" s="200">
        <f>G118*'Exchange Rates'!$B27</f>
        <v>465.36282</v>
      </c>
      <c r="W118" s="200">
        <f>H118*'Exchange Rates'!$B27</f>
        <v>0</v>
      </c>
      <c r="X118" s="200">
        <f>I118*'Exchange Rates'!$B27</f>
        <v>428.62365</v>
      </c>
      <c r="Y118" s="200">
        <f>J118*'Exchange Rates'!$B27</f>
        <v>519.05853000000002</v>
      </c>
      <c r="Z118" s="200">
        <f>K118*'Exchange Rates'!$B27</f>
        <v>1890.6542100000001</v>
      </c>
      <c r="AA118" s="200">
        <f>L118*'Exchange Rates'!$B27</f>
        <v>29.297133000000002</v>
      </c>
    </row>
    <row r="119" spans="1:27" x14ac:dyDescent="0.2">
      <c r="A119" s="189">
        <v>37653</v>
      </c>
      <c r="B119" s="190">
        <v>521</v>
      </c>
      <c r="C119" s="190">
        <v>595</v>
      </c>
      <c r="D119" s="190">
        <v>587</v>
      </c>
      <c r="E119" s="190">
        <v>452</v>
      </c>
      <c r="F119" s="190">
        <v>474</v>
      </c>
      <c r="G119" s="190">
        <v>477</v>
      </c>
      <c r="I119" s="190">
        <v>416</v>
      </c>
      <c r="J119" s="190">
        <v>548</v>
      </c>
      <c r="K119" s="199">
        <v>2068</v>
      </c>
      <c r="L119" s="190">
        <v>32.79</v>
      </c>
      <c r="N119" s="188">
        <f t="shared" si="4"/>
        <v>135</v>
      </c>
      <c r="O119" s="188">
        <f t="shared" si="5"/>
        <v>66</v>
      </c>
      <c r="Q119" s="200">
        <f>B119*'Exchange Rates'!$B28</f>
        <v>483.43589999999995</v>
      </c>
      <c r="R119" s="200">
        <f>C119*'Exchange Rates'!$B28</f>
        <v>552.10050000000001</v>
      </c>
      <c r="S119" s="200">
        <f>D119*'Exchange Rates'!$B28</f>
        <v>544.67729999999995</v>
      </c>
      <c r="T119" s="200">
        <f>E119*'Exchange Rates'!$B28</f>
        <v>419.41079999999999</v>
      </c>
      <c r="U119" s="200">
        <f>F119*'Exchange Rates'!$B28</f>
        <v>439.82459999999998</v>
      </c>
      <c r="V119" s="200">
        <f>G119*'Exchange Rates'!$B28</f>
        <v>442.60829999999999</v>
      </c>
      <c r="W119" s="200">
        <f>H119*'Exchange Rates'!$B28</f>
        <v>0</v>
      </c>
      <c r="X119" s="200">
        <f>I119*'Exchange Rates'!$B28</f>
        <v>386.00639999999999</v>
      </c>
      <c r="Y119" s="200">
        <f>J119*'Exchange Rates'!$B28</f>
        <v>508.48919999999998</v>
      </c>
      <c r="Z119" s="200">
        <f>K119*'Exchange Rates'!$B28</f>
        <v>1918.8971999999999</v>
      </c>
      <c r="AA119" s="200">
        <f>L119*'Exchange Rates'!$B28</f>
        <v>30.425840999999998</v>
      </c>
    </row>
    <row r="120" spans="1:27" x14ac:dyDescent="0.2">
      <c r="A120" s="189">
        <v>37681</v>
      </c>
      <c r="B120" s="190">
        <v>508</v>
      </c>
      <c r="C120" s="190">
        <v>565</v>
      </c>
      <c r="D120" s="190">
        <v>554</v>
      </c>
      <c r="E120" s="190">
        <v>426</v>
      </c>
      <c r="F120" s="190">
        <v>436</v>
      </c>
      <c r="G120" s="190">
        <v>441</v>
      </c>
      <c r="I120" s="190">
        <v>419</v>
      </c>
      <c r="J120" s="190">
        <v>549</v>
      </c>
      <c r="K120" s="199">
        <v>2097</v>
      </c>
      <c r="L120" s="190">
        <v>27.18</v>
      </c>
      <c r="N120" s="188">
        <f t="shared" si="4"/>
        <v>128</v>
      </c>
      <c r="O120" s="188">
        <f t="shared" si="5"/>
        <v>46</v>
      </c>
      <c r="Q120" s="200">
        <f>B120*'Exchange Rates'!$B29</f>
        <v>471.12428</v>
      </c>
      <c r="R120" s="200">
        <f>C120*'Exchange Rates'!$B29</f>
        <v>523.98664999999994</v>
      </c>
      <c r="S120" s="200">
        <f>D120*'Exchange Rates'!$B29</f>
        <v>513.78513999999996</v>
      </c>
      <c r="T120" s="200">
        <f>E120*'Exchange Rates'!$B29</f>
        <v>395.07666</v>
      </c>
      <c r="U120" s="200">
        <f>F120*'Exchange Rates'!$B29</f>
        <v>404.35075999999998</v>
      </c>
      <c r="V120" s="200">
        <f>G120*'Exchange Rates'!$B29</f>
        <v>408.98780999999997</v>
      </c>
      <c r="W120" s="200">
        <f>H120*'Exchange Rates'!$B29</f>
        <v>0</v>
      </c>
      <c r="X120" s="200">
        <f>I120*'Exchange Rates'!$B29</f>
        <v>388.58479</v>
      </c>
      <c r="Y120" s="200">
        <f>J120*'Exchange Rates'!$B29</f>
        <v>509.14808999999997</v>
      </c>
      <c r="Z120" s="200">
        <f>K120*'Exchange Rates'!$B29</f>
        <v>1944.7787699999999</v>
      </c>
      <c r="AA120" s="200">
        <f>L120*'Exchange Rates'!$B29</f>
        <v>25.207003799999999</v>
      </c>
    </row>
    <row r="121" spans="1:27" x14ac:dyDescent="0.2">
      <c r="A121" s="189">
        <v>37712</v>
      </c>
      <c r="B121" s="190">
        <v>524</v>
      </c>
      <c r="C121" s="190">
        <v>578</v>
      </c>
      <c r="D121" s="190">
        <v>600</v>
      </c>
      <c r="E121" s="190">
        <v>412</v>
      </c>
      <c r="F121" s="190">
        <v>406</v>
      </c>
      <c r="G121" s="190">
        <v>421</v>
      </c>
      <c r="I121" s="190">
        <v>400</v>
      </c>
      <c r="J121" s="190">
        <v>553</v>
      </c>
      <c r="K121" s="199">
        <v>2127</v>
      </c>
      <c r="L121" s="190">
        <v>23.68</v>
      </c>
      <c r="N121" s="188">
        <f t="shared" si="4"/>
        <v>188</v>
      </c>
      <c r="O121" s="188">
        <f t="shared" si="5"/>
        <v>76</v>
      </c>
      <c r="Q121" s="200">
        <f>B121*'Exchange Rates'!$B30</f>
        <v>482.68260000000004</v>
      </c>
      <c r="R121" s="200">
        <f>C121*'Exchange Rates'!$B30</f>
        <v>532.42470000000003</v>
      </c>
      <c r="S121" s="200">
        <f>D121*'Exchange Rates'!$B30</f>
        <v>552.69000000000005</v>
      </c>
      <c r="T121" s="200">
        <f>E121*'Exchange Rates'!$B30</f>
        <v>379.5138</v>
      </c>
      <c r="U121" s="200">
        <f>F121*'Exchange Rates'!$B30</f>
        <v>373.98689999999999</v>
      </c>
      <c r="V121" s="200">
        <f>G121*'Exchange Rates'!$B30</f>
        <v>387.80414999999999</v>
      </c>
      <c r="W121" s="200">
        <f>H121*'Exchange Rates'!$B30</f>
        <v>0</v>
      </c>
      <c r="X121" s="200">
        <f>I121*'Exchange Rates'!$B30</f>
        <v>368.46000000000004</v>
      </c>
      <c r="Y121" s="200">
        <f>J121*'Exchange Rates'!$B30</f>
        <v>509.39595000000003</v>
      </c>
      <c r="Z121" s="200">
        <f>K121*'Exchange Rates'!$B30</f>
        <v>1959.2860500000002</v>
      </c>
      <c r="AA121" s="200">
        <f>L121*'Exchange Rates'!$B30</f>
        <v>21.812832</v>
      </c>
    </row>
    <row r="122" spans="1:27" x14ac:dyDescent="0.2">
      <c r="A122" s="189">
        <v>37742</v>
      </c>
      <c r="B122" s="190">
        <v>538</v>
      </c>
      <c r="C122" s="190">
        <v>595</v>
      </c>
      <c r="D122" s="190">
        <v>632</v>
      </c>
      <c r="E122" s="190">
        <v>417</v>
      </c>
      <c r="F122" s="190">
        <v>421</v>
      </c>
      <c r="G122" s="190">
        <v>440</v>
      </c>
      <c r="I122" s="190">
        <v>400</v>
      </c>
      <c r="J122" s="190">
        <v>562</v>
      </c>
      <c r="K122" s="199">
        <v>2384</v>
      </c>
      <c r="L122" s="190">
        <v>26.32</v>
      </c>
      <c r="N122" s="188">
        <f t="shared" si="4"/>
        <v>215</v>
      </c>
      <c r="O122" s="188">
        <f t="shared" si="5"/>
        <v>94</v>
      </c>
      <c r="Q122" s="200">
        <f>B122*'Exchange Rates'!$B31</f>
        <v>465.78426000000002</v>
      </c>
      <c r="R122" s="200">
        <f>C122*'Exchange Rates'!$B31</f>
        <v>515.13315</v>
      </c>
      <c r="S122" s="200">
        <f>D122*'Exchange Rates'!$B31</f>
        <v>547.16664000000003</v>
      </c>
      <c r="T122" s="200">
        <f>E122*'Exchange Rates'!$B31</f>
        <v>361.02609000000001</v>
      </c>
      <c r="U122" s="200">
        <f>F122*'Exchange Rates'!$B31</f>
        <v>364.48917</v>
      </c>
      <c r="V122" s="200">
        <f>G122*'Exchange Rates'!$B31</f>
        <v>380.93880000000001</v>
      </c>
      <c r="W122" s="200">
        <f>H122*'Exchange Rates'!$B31</f>
        <v>0</v>
      </c>
      <c r="X122" s="200">
        <f>I122*'Exchange Rates'!$B31</f>
        <v>346.30799999999999</v>
      </c>
      <c r="Y122" s="200">
        <f>J122*'Exchange Rates'!$B31</f>
        <v>486.56274000000002</v>
      </c>
      <c r="Z122" s="200">
        <f>K122*'Exchange Rates'!$B31</f>
        <v>2063.99568</v>
      </c>
      <c r="AA122" s="200">
        <f>L122*'Exchange Rates'!$B31</f>
        <v>22.7870664</v>
      </c>
    </row>
    <row r="123" spans="1:27" x14ac:dyDescent="0.2">
      <c r="A123" s="189">
        <v>37773</v>
      </c>
      <c r="B123" s="190">
        <v>541</v>
      </c>
      <c r="C123" s="190">
        <v>609</v>
      </c>
      <c r="D123" s="190">
        <v>617</v>
      </c>
      <c r="E123" s="190">
        <v>430</v>
      </c>
      <c r="F123" s="190">
        <v>434</v>
      </c>
      <c r="G123" s="190">
        <v>459</v>
      </c>
      <c r="I123" s="190">
        <v>455</v>
      </c>
      <c r="J123" s="190">
        <v>563</v>
      </c>
      <c r="K123" s="199">
        <v>2458</v>
      </c>
      <c r="L123" s="190">
        <v>28.33</v>
      </c>
      <c r="N123" s="188">
        <f t="shared" si="4"/>
        <v>187</v>
      </c>
      <c r="O123" s="188">
        <f t="shared" si="5"/>
        <v>76</v>
      </c>
      <c r="Q123" s="200">
        <f>B123*'Exchange Rates'!$B32</f>
        <v>463.57207999999997</v>
      </c>
      <c r="R123" s="200">
        <f>C123*'Exchange Rates'!$B32</f>
        <v>521.83992000000001</v>
      </c>
      <c r="S123" s="200">
        <f>D123*'Exchange Rates'!$B32</f>
        <v>528.69496000000004</v>
      </c>
      <c r="T123" s="200">
        <f>E123*'Exchange Rates'!$B32</f>
        <v>368.45839999999998</v>
      </c>
      <c r="U123" s="200">
        <f>F123*'Exchange Rates'!$B32</f>
        <v>371.88592</v>
      </c>
      <c r="V123" s="200">
        <f>G123*'Exchange Rates'!$B32</f>
        <v>393.30791999999997</v>
      </c>
      <c r="W123" s="200">
        <f>H123*'Exchange Rates'!$B32</f>
        <v>0</v>
      </c>
      <c r="X123" s="200">
        <f>I123*'Exchange Rates'!$B32</f>
        <v>389.88040000000001</v>
      </c>
      <c r="Y123" s="200">
        <f>J123*'Exchange Rates'!$B32</f>
        <v>482.42343999999997</v>
      </c>
      <c r="Z123" s="200">
        <f>K123*'Exchange Rates'!$B32</f>
        <v>2106.2110400000001</v>
      </c>
      <c r="AA123" s="200">
        <f>L123*'Exchange Rates'!$B32</f>
        <v>24.275410399999998</v>
      </c>
    </row>
    <row r="124" spans="1:27" x14ac:dyDescent="0.2">
      <c r="A124" s="189">
        <v>37803</v>
      </c>
      <c r="B124" s="190">
        <v>523</v>
      </c>
      <c r="C124" s="190">
        <v>575</v>
      </c>
      <c r="D124" s="190">
        <v>582</v>
      </c>
      <c r="E124" s="190">
        <v>411</v>
      </c>
      <c r="F124" s="190">
        <v>406</v>
      </c>
      <c r="G124" s="190">
        <v>439</v>
      </c>
      <c r="I124" s="190">
        <v>440</v>
      </c>
      <c r="J124" s="190">
        <v>580</v>
      </c>
      <c r="K124" s="199">
        <v>2581</v>
      </c>
      <c r="L124" s="190">
        <v>28.37</v>
      </c>
      <c r="N124" s="188">
        <f t="shared" si="4"/>
        <v>171</v>
      </c>
      <c r="O124" s="188">
        <f t="shared" si="5"/>
        <v>59</v>
      </c>
      <c r="Q124" s="200">
        <f>B124*'Exchange Rates'!$B33</f>
        <v>459.54440999999997</v>
      </c>
      <c r="R124" s="200">
        <f>C124*'Exchange Rates'!$B33</f>
        <v>505.23524999999995</v>
      </c>
      <c r="S124" s="200">
        <f>D124*'Exchange Rates'!$B33</f>
        <v>511.38593999999995</v>
      </c>
      <c r="T124" s="200">
        <f>E124*'Exchange Rates'!$B33</f>
        <v>361.13336999999996</v>
      </c>
      <c r="U124" s="200">
        <f>F124*'Exchange Rates'!$B33</f>
        <v>356.74001999999996</v>
      </c>
      <c r="V124" s="200">
        <f>G124*'Exchange Rates'!$B33</f>
        <v>385.73613</v>
      </c>
      <c r="W124" s="200">
        <f>H124*'Exchange Rates'!$B33</f>
        <v>0</v>
      </c>
      <c r="X124" s="200">
        <f>I124*'Exchange Rates'!$B33</f>
        <v>386.6148</v>
      </c>
      <c r="Y124" s="200">
        <f>J124*'Exchange Rates'!$B33</f>
        <v>509.62859999999995</v>
      </c>
      <c r="Z124" s="200">
        <f>K124*'Exchange Rates'!$B33</f>
        <v>2267.8472699999998</v>
      </c>
      <c r="AA124" s="200">
        <f>L124*'Exchange Rates'!$B33</f>
        <v>24.927867899999999</v>
      </c>
    </row>
    <row r="125" spans="1:27" x14ac:dyDescent="0.2">
      <c r="A125" s="189">
        <v>37834</v>
      </c>
      <c r="B125" s="190">
        <v>512</v>
      </c>
      <c r="C125" s="190">
        <v>543</v>
      </c>
      <c r="D125" s="190">
        <v>552</v>
      </c>
      <c r="E125" s="190">
        <v>395</v>
      </c>
      <c r="F125" s="190">
        <v>396</v>
      </c>
      <c r="G125" s="190">
        <v>421</v>
      </c>
      <c r="I125" s="190">
        <v>418</v>
      </c>
      <c r="J125" s="190">
        <v>564</v>
      </c>
      <c r="K125" s="199">
        <v>2667</v>
      </c>
      <c r="L125" s="190">
        <v>29.49</v>
      </c>
      <c r="N125" s="188">
        <f t="shared" si="4"/>
        <v>157</v>
      </c>
      <c r="O125" s="188">
        <f t="shared" si="5"/>
        <v>40</v>
      </c>
      <c r="Q125" s="200">
        <f>B125*'Exchange Rates'!$B34</f>
        <v>459.15136000000001</v>
      </c>
      <c r="R125" s="200">
        <f>C125*'Exchange Rates'!$B34</f>
        <v>486.95154000000002</v>
      </c>
      <c r="S125" s="200">
        <f>D125*'Exchange Rates'!$B34</f>
        <v>495.02256</v>
      </c>
      <c r="T125" s="200">
        <f>E125*'Exchange Rates'!$B34</f>
        <v>354.22809999999998</v>
      </c>
      <c r="U125" s="200">
        <f>F125*'Exchange Rates'!$B34</f>
        <v>355.12488000000002</v>
      </c>
      <c r="V125" s="200">
        <f>G125*'Exchange Rates'!$B34</f>
        <v>377.54437999999999</v>
      </c>
      <c r="W125" s="200">
        <f>H125*'Exchange Rates'!$B34</f>
        <v>0</v>
      </c>
      <c r="X125" s="200">
        <f>I125*'Exchange Rates'!$B34</f>
        <v>374.85404</v>
      </c>
      <c r="Y125" s="200">
        <f>J125*'Exchange Rates'!$B34</f>
        <v>505.78392000000002</v>
      </c>
      <c r="Z125" s="200">
        <f>K125*'Exchange Rates'!$B34</f>
        <v>2391.7122600000002</v>
      </c>
      <c r="AA125" s="200">
        <f>L125*'Exchange Rates'!$B34</f>
        <v>26.446042200000001</v>
      </c>
    </row>
    <row r="126" spans="1:27" x14ac:dyDescent="0.2">
      <c r="A126" s="189">
        <v>37865</v>
      </c>
      <c r="B126" s="190">
        <v>558</v>
      </c>
      <c r="C126" s="190">
        <v>545</v>
      </c>
      <c r="D126" s="190">
        <v>566</v>
      </c>
      <c r="E126" s="190">
        <v>420</v>
      </c>
      <c r="F126" s="190">
        <v>429</v>
      </c>
      <c r="G126" s="190">
        <v>431</v>
      </c>
      <c r="I126" s="190">
        <v>456</v>
      </c>
      <c r="J126" s="190">
        <v>563</v>
      </c>
      <c r="K126" s="199">
        <v>2956</v>
      </c>
      <c r="L126" s="190">
        <v>27.61</v>
      </c>
      <c r="N126" s="188">
        <f t="shared" si="4"/>
        <v>146</v>
      </c>
      <c r="O126" s="188">
        <f t="shared" si="5"/>
        <v>8</v>
      </c>
      <c r="Q126" s="200">
        <f>B126*'Exchange Rates'!$B35</f>
        <v>496.20150000000001</v>
      </c>
      <c r="R126" s="200">
        <f>C126*'Exchange Rates'!$B35</f>
        <v>484.64125000000001</v>
      </c>
      <c r="S126" s="200">
        <f>D126*'Exchange Rates'!$B35</f>
        <v>503.31549999999999</v>
      </c>
      <c r="T126" s="200">
        <f>E126*'Exchange Rates'!$B35</f>
        <v>373.48500000000001</v>
      </c>
      <c r="U126" s="200">
        <f>F126*'Exchange Rates'!$B35</f>
        <v>381.48824999999999</v>
      </c>
      <c r="V126" s="200">
        <f>G126*'Exchange Rates'!$B35</f>
        <v>383.26675</v>
      </c>
      <c r="W126" s="200">
        <f>H126*'Exchange Rates'!$B35</f>
        <v>0</v>
      </c>
      <c r="X126" s="200">
        <f>I126*'Exchange Rates'!$B35</f>
        <v>405.49799999999999</v>
      </c>
      <c r="Y126" s="200">
        <f>J126*'Exchange Rates'!$B35</f>
        <v>500.64774999999997</v>
      </c>
      <c r="Z126" s="200">
        <f>K126*'Exchange Rates'!$B35</f>
        <v>2628.623</v>
      </c>
      <c r="AA126" s="200">
        <f>L126*'Exchange Rates'!$B35</f>
        <v>24.5521925</v>
      </c>
    </row>
    <row r="127" spans="1:27" x14ac:dyDescent="0.2">
      <c r="A127" s="198">
        <v>37895</v>
      </c>
      <c r="B127" s="190">
        <v>624</v>
      </c>
      <c r="C127" s="190">
        <v>615</v>
      </c>
      <c r="D127" s="190">
        <v>616</v>
      </c>
      <c r="E127" s="190">
        <v>485</v>
      </c>
      <c r="F127" s="190">
        <v>498</v>
      </c>
      <c r="G127" s="190">
        <v>485</v>
      </c>
      <c r="I127" s="190">
        <v>528</v>
      </c>
      <c r="J127" s="190">
        <v>567</v>
      </c>
      <c r="K127" s="199">
        <v>3046</v>
      </c>
      <c r="L127" s="190">
        <v>27.7</v>
      </c>
      <c r="N127" s="188">
        <f t="shared" si="4"/>
        <v>131</v>
      </c>
      <c r="O127" s="188">
        <f t="shared" si="5"/>
        <v>-8</v>
      </c>
      <c r="Q127" s="200">
        <f>B127*'Exchange Rates'!$B36</f>
        <v>533.27664000000004</v>
      </c>
      <c r="R127" s="200">
        <f>C127*'Exchange Rates'!$B36</f>
        <v>525.58515</v>
      </c>
      <c r="S127" s="200">
        <f>D127*'Exchange Rates'!$B36</f>
        <v>526.43975999999998</v>
      </c>
      <c r="T127" s="200">
        <f>E127*'Exchange Rates'!$B36</f>
        <v>414.48584999999997</v>
      </c>
      <c r="U127" s="200">
        <f>F127*'Exchange Rates'!$B36</f>
        <v>425.59577999999999</v>
      </c>
      <c r="V127" s="200">
        <f>G127*'Exchange Rates'!$B36</f>
        <v>414.48584999999997</v>
      </c>
      <c r="W127" s="200">
        <f>H127*'Exchange Rates'!$B36</f>
        <v>0</v>
      </c>
      <c r="X127" s="200">
        <f>I127*'Exchange Rates'!$B36</f>
        <v>451.23408000000001</v>
      </c>
      <c r="Y127" s="200">
        <f>J127*'Exchange Rates'!$B36</f>
        <v>484.56387000000001</v>
      </c>
      <c r="Z127" s="200">
        <f>K127*'Exchange Rates'!$B36</f>
        <v>2603.1420600000001</v>
      </c>
      <c r="AA127" s="200">
        <f>L127*'Exchange Rates'!$B36</f>
        <v>23.672696999999999</v>
      </c>
    </row>
    <row r="128" spans="1:27" x14ac:dyDescent="0.2">
      <c r="A128" s="189">
        <v>37926</v>
      </c>
      <c r="B128" s="190">
        <v>625</v>
      </c>
      <c r="C128" s="190">
        <v>628</v>
      </c>
      <c r="D128" s="190">
        <v>619</v>
      </c>
      <c r="E128" s="190">
        <v>503</v>
      </c>
      <c r="F128" s="190">
        <v>524</v>
      </c>
      <c r="G128" s="190">
        <v>515</v>
      </c>
      <c r="I128" s="190">
        <v>608</v>
      </c>
      <c r="J128" s="190">
        <v>570</v>
      </c>
      <c r="K128" s="199">
        <v>2989</v>
      </c>
      <c r="L128" s="190">
        <v>28.45</v>
      </c>
      <c r="N128" s="188">
        <f t="shared" si="4"/>
        <v>116</v>
      </c>
      <c r="O128" s="188">
        <f t="shared" si="5"/>
        <v>-6</v>
      </c>
      <c r="Q128" s="200">
        <f>B128*'Exchange Rates'!$B37</f>
        <v>533.78125</v>
      </c>
      <c r="R128" s="200">
        <f>C128*'Exchange Rates'!$B37</f>
        <v>536.34339999999997</v>
      </c>
      <c r="S128" s="200">
        <f>D128*'Exchange Rates'!$B37</f>
        <v>528.65694999999994</v>
      </c>
      <c r="T128" s="200">
        <f>E128*'Exchange Rates'!$B37</f>
        <v>429.58715000000001</v>
      </c>
      <c r="U128" s="200">
        <f>F128*'Exchange Rates'!$B37</f>
        <v>447.5222</v>
      </c>
      <c r="V128" s="200">
        <f>G128*'Exchange Rates'!$B37</f>
        <v>439.83574999999996</v>
      </c>
      <c r="W128" s="200">
        <f>H128*'Exchange Rates'!$B37</f>
        <v>0</v>
      </c>
      <c r="X128" s="200">
        <f>I128*'Exchange Rates'!$B37</f>
        <v>519.26239999999996</v>
      </c>
      <c r="Y128" s="200">
        <f>J128*'Exchange Rates'!$B37</f>
        <v>486.80849999999998</v>
      </c>
      <c r="Z128" s="200">
        <f>K128*'Exchange Rates'!$B37</f>
        <v>2552.7554500000001</v>
      </c>
      <c r="AA128" s="200">
        <f>L128*'Exchange Rates'!$B37</f>
        <v>24.297722499999999</v>
      </c>
    </row>
    <row r="129" spans="1:27" x14ac:dyDescent="0.2">
      <c r="A129" s="189">
        <v>37956</v>
      </c>
      <c r="B129" s="190">
        <v>638</v>
      </c>
      <c r="C129" s="190">
        <v>660</v>
      </c>
      <c r="D129" s="190">
        <v>647</v>
      </c>
      <c r="E129" s="190">
        <v>510</v>
      </c>
      <c r="F129" s="190">
        <v>583</v>
      </c>
      <c r="G129" s="190">
        <v>583</v>
      </c>
      <c r="I129" s="190">
        <v>560</v>
      </c>
      <c r="J129" s="190">
        <v>575</v>
      </c>
      <c r="K129" s="199">
        <v>2584</v>
      </c>
      <c r="L129" s="190">
        <v>30.17</v>
      </c>
      <c r="N129" s="188">
        <f t="shared" si="4"/>
        <v>137</v>
      </c>
      <c r="O129" s="188">
        <f t="shared" si="5"/>
        <v>9</v>
      </c>
      <c r="Q129" s="200">
        <f>B129*'Exchange Rates'!$B38</f>
        <v>519.15336000000002</v>
      </c>
      <c r="R129" s="200">
        <f>C129*'Exchange Rates'!$B38</f>
        <v>537.05520000000001</v>
      </c>
      <c r="S129" s="200">
        <f>D129*'Exchange Rates'!$B38</f>
        <v>526.47684000000004</v>
      </c>
      <c r="T129" s="200">
        <f>E129*'Exchange Rates'!$B38</f>
        <v>414.99720000000002</v>
      </c>
      <c r="U129" s="200">
        <f>F129*'Exchange Rates'!$B38</f>
        <v>474.39875999999998</v>
      </c>
      <c r="V129" s="200">
        <f>G129*'Exchange Rates'!$B38</f>
        <v>474.39875999999998</v>
      </c>
      <c r="W129" s="200">
        <f>H129*'Exchange Rates'!$B38</f>
        <v>0</v>
      </c>
      <c r="X129" s="200">
        <f>I129*'Exchange Rates'!$B38</f>
        <v>455.6832</v>
      </c>
      <c r="Y129" s="200">
        <f>J129*'Exchange Rates'!$B38</f>
        <v>467.88900000000001</v>
      </c>
      <c r="Z129" s="200">
        <f>K129*'Exchange Rates'!$B38</f>
        <v>2102.6524800000002</v>
      </c>
      <c r="AA129" s="200">
        <f>L129*'Exchange Rates'!$B38</f>
        <v>24.549932400000003</v>
      </c>
    </row>
    <row r="130" spans="1:27" x14ac:dyDescent="0.2">
      <c r="A130" s="189">
        <v>37987</v>
      </c>
      <c r="B130" s="190">
        <v>658</v>
      </c>
      <c r="C130" s="190">
        <v>689</v>
      </c>
      <c r="D130" s="190">
        <v>674</v>
      </c>
      <c r="E130" s="190">
        <v>496</v>
      </c>
      <c r="F130" s="190">
        <v>572</v>
      </c>
      <c r="G130" s="190">
        <v>584</v>
      </c>
      <c r="H130" s="190">
        <v>587</v>
      </c>
      <c r="I130" s="190">
        <v>581</v>
      </c>
      <c r="J130" s="190">
        <v>600</v>
      </c>
      <c r="K130" s="199">
        <v>2531</v>
      </c>
      <c r="L130" s="190">
        <v>29.18</v>
      </c>
      <c r="N130" s="188">
        <f>D130-E130</f>
        <v>178</v>
      </c>
      <c r="O130" s="188">
        <f>D130-B130</f>
        <v>16</v>
      </c>
      <c r="Q130" s="200">
        <f>B130*'Exchange Rates'!$B39</f>
        <v>522.45857999999998</v>
      </c>
      <c r="R130" s="200">
        <f>C130*'Exchange Rates'!$B39</f>
        <v>547.07289000000003</v>
      </c>
      <c r="S130" s="200">
        <f>D130*'Exchange Rates'!$B39</f>
        <v>535.16273999999999</v>
      </c>
      <c r="T130" s="200">
        <f>E130*'Exchange Rates'!$B39</f>
        <v>393.82896</v>
      </c>
      <c r="U130" s="200">
        <f>F130*'Exchange Rates'!$B39</f>
        <v>454.17372</v>
      </c>
      <c r="V130" s="200">
        <f>G130*'Exchange Rates'!$B39</f>
        <v>463.70184</v>
      </c>
      <c r="W130" s="200">
        <f>H130*'Exchange Rates'!$B39</f>
        <v>466.08386999999999</v>
      </c>
      <c r="X130" s="200">
        <f>I130*'Exchange Rates'!$B39</f>
        <v>461.31981000000002</v>
      </c>
      <c r="Y130" s="200">
        <f>J130*'Exchange Rates'!$B39</f>
        <v>476.40600000000001</v>
      </c>
      <c r="Z130" s="200">
        <f>K130*'Exchange Rates'!$B39</f>
        <v>2009.63931</v>
      </c>
      <c r="AA130" s="200">
        <f>L130*'Exchange Rates'!$B39</f>
        <v>23.169211799999999</v>
      </c>
    </row>
    <row r="131" spans="1:27" x14ac:dyDescent="0.2">
      <c r="A131" s="189">
        <v>38018</v>
      </c>
      <c r="B131" s="190">
        <v>689</v>
      </c>
      <c r="C131" s="190">
        <v>731</v>
      </c>
      <c r="D131" s="190">
        <v>702</v>
      </c>
      <c r="E131" s="190">
        <v>535</v>
      </c>
      <c r="F131" s="190">
        <v>616</v>
      </c>
      <c r="G131" s="190">
        <v>642</v>
      </c>
      <c r="H131" s="190">
        <v>426</v>
      </c>
      <c r="I131" s="190">
        <v>436</v>
      </c>
      <c r="J131" s="190">
        <v>655</v>
      </c>
      <c r="K131" s="199">
        <v>2840</v>
      </c>
      <c r="L131" s="190">
        <v>32.229999999999997</v>
      </c>
      <c r="N131" s="188">
        <f>D131-E131</f>
        <v>167</v>
      </c>
      <c r="O131" s="188">
        <f t="shared" ref="O131:O194" si="6">D131-B131</f>
        <v>13</v>
      </c>
      <c r="Q131" s="200">
        <f>B131*'Exchange Rates'!$B40</f>
        <v>546.17719</v>
      </c>
      <c r="R131" s="200">
        <f>C131*'Exchange Rates'!$B40</f>
        <v>579.47100999999998</v>
      </c>
      <c r="S131" s="200">
        <f>D131*'Exchange Rates'!$B40</f>
        <v>556.48242000000005</v>
      </c>
      <c r="T131" s="200">
        <f>E131*'Exchange Rates'!$B40</f>
        <v>424.09985</v>
      </c>
      <c r="U131" s="200">
        <f>F131*'Exchange Rates'!$B40</f>
        <v>488.30936000000003</v>
      </c>
      <c r="V131" s="200">
        <f>G131*'Exchange Rates'!$B40</f>
        <v>508.91982000000002</v>
      </c>
      <c r="W131" s="200">
        <f>H131*'Exchange Rates'!$B40</f>
        <v>337.69445999999999</v>
      </c>
      <c r="X131" s="200">
        <f>I131*'Exchange Rates'!$B40</f>
        <v>345.62155999999999</v>
      </c>
      <c r="Y131" s="200">
        <f>J131*'Exchange Rates'!$B40</f>
        <v>519.22505000000001</v>
      </c>
      <c r="Z131" s="200">
        <f>K131*'Exchange Rates'!$B40</f>
        <v>2251.2964000000002</v>
      </c>
      <c r="AA131" s="200">
        <f>L131*'Exchange Rates'!$B40</f>
        <v>25.549043299999997</v>
      </c>
    </row>
    <row r="132" spans="1:27" x14ac:dyDescent="0.2">
      <c r="A132" s="189">
        <v>38047</v>
      </c>
      <c r="B132" s="190">
        <v>691</v>
      </c>
      <c r="C132" s="190">
        <v>712</v>
      </c>
      <c r="D132" s="190">
        <v>685</v>
      </c>
      <c r="E132" s="190">
        <v>550</v>
      </c>
      <c r="F132" s="190">
        <v>669</v>
      </c>
      <c r="G132" s="190">
        <v>685</v>
      </c>
      <c r="H132" s="190">
        <v>447</v>
      </c>
      <c r="I132" s="190">
        <v>449</v>
      </c>
      <c r="J132" s="190">
        <v>652</v>
      </c>
      <c r="K132" s="199">
        <v>2849</v>
      </c>
      <c r="L132" s="190">
        <v>31.51</v>
      </c>
      <c r="N132" s="188">
        <f t="shared" ref="N132:N195" si="7">D132-E132</f>
        <v>135</v>
      </c>
      <c r="O132" s="188">
        <f t="shared" si="6"/>
        <v>-6</v>
      </c>
      <c r="Q132" s="200">
        <f>B132*'Exchange Rates'!$B41</f>
        <v>563.44140000000004</v>
      </c>
      <c r="R132" s="200">
        <f>C132*'Exchange Rates'!$B41</f>
        <v>580.56479999999999</v>
      </c>
      <c r="S132" s="200">
        <f>D132*'Exchange Rates'!$B41</f>
        <v>558.54899999999998</v>
      </c>
      <c r="T132" s="200">
        <f>E132*'Exchange Rates'!$B41</f>
        <v>448.47</v>
      </c>
      <c r="U132" s="200">
        <f>F132*'Exchange Rates'!$B41</f>
        <v>545.50260000000003</v>
      </c>
      <c r="V132" s="200">
        <f>G132*'Exchange Rates'!$B41</f>
        <v>558.54899999999998</v>
      </c>
      <c r="W132" s="200">
        <f>H132*'Exchange Rates'!$B41</f>
        <v>364.48380000000003</v>
      </c>
      <c r="X132" s="200">
        <f>I132*'Exchange Rates'!$B41</f>
        <v>366.1146</v>
      </c>
      <c r="Y132" s="200">
        <f>J132*'Exchange Rates'!$B41</f>
        <v>531.64080000000001</v>
      </c>
      <c r="Z132" s="200">
        <f>K132*'Exchange Rates'!$B41</f>
        <v>2323.0745999999999</v>
      </c>
      <c r="AA132" s="200">
        <f>L132*'Exchange Rates'!$B41</f>
        <v>25.693254000000003</v>
      </c>
    </row>
    <row r="133" spans="1:27" x14ac:dyDescent="0.2">
      <c r="A133" s="189">
        <v>38078</v>
      </c>
      <c r="B133" s="190">
        <v>671</v>
      </c>
      <c r="C133" s="190">
        <v>696</v>
      </c>
      <c r="D133" s="190">
        <v>708</v>
      </c>
      <c r="E133" s="190">
        <v>538</v>
      </c>
      <c r="F133" s="190">
        <v>727</v>
      </c>
      <c r="G133" s="190">
        <v>736</v>
      </c>
      <c r="H133" s="190">
        <v>488</v>
      </c>
      <c r="I133" s="190">
        <v>519</v>
      </c>
      <c r="J133" s="190">
        <v>659</v>
      </c>
      <c r="K133" s="199">
        <v>3035</v>
      </c>
      <c r="L133" s="190">
        <v>34.479999999999997</v>
      </c>
      <c r="N133" s="188">
        <f t="shared" si="7"/>
        <v>170</v>
      </c>
      <c r="O133" s="188">
        <f t="shared" si="6"/>
        <v>37</v>
      </c>
      <c r="Q133" s="200">
        <f>B133*'Exchange Rates'!$B42</f>
        <v>558.72157000000004</v>
      </c>
      <c r="R133" s="200">
        <f>C133*'Exchange Rates'!$B42</f>
        <v>579.53832</v>
      </c>
      <c r="S133" s="200">
        <f>D133*'Exchange Rates'!$B42</f>
        <v>589.53035999999997</v>
      </c>
      <c r="T133" s="200">
        <f>E133*'Exchange Rates'!$B42</f>
        <v>447.97646000000003</v>
      </c>
      <c r="U133" s="200">
        <f>F133*'Exchange Rates'!$B42</f>
        <v>605.35109</v>
      </c>
      <c r="V133" s="200">
        <f>G133*'Exchange Rates'!$B42</f>
        <v>612.84512000000007</v>
      </c>
      <c r="W133" s="200">
        <f>H133*'Exchange Rates'!$B42</f>
        <v>406.34296000000001</v>
      </c>
      <c r="X133" s="200">
        <f>I133*'Exchange Rates'!$B42</f>
        <v>432.15573000000001</v>
      </c>
      <c r="Y133" s="200">
        <f>J133*'Exchange Rates'!$B42</f>
        <v>548.72953000000007</v>
      </c>
      <c r="Z133" s="200">
        <f>K133*'Exchange Rates'!$B42</f>
        <v>2527.1534500000002</v>
      </c>
      <c r="AA133" s="200">
        <f>L133*'Exchange Rates'!$B42</f>
        <v>28.710461599999999</v>
      </c>
    </row>
    <row r="134" spans="1:27" x14ac:dyDescent="0.2">
      <c r="A134" s="189">
        <v>38108</v>
      </c>
      <c r="B134" s="190">
        <v>632</v>
      </c>
      <c r="C134" s="190">
        <v>684</v>
      </c>
      <c r="D134" s="190">
        <v>741</v>
      </c>
      <c r="E134" s="190">
        <v>513</v>
      </c>
      <c r="F134" s="190">
        <v>711</v>
      </c>
      <c r="G134" s="190">
        <v>716</v>
      </c>
      <c r="H134" s="190">
        <v>427</v>
      </c>
      <c r="I134" s="190">
        <v>485</v>
      </c>
      <c r="J134" s="190">
        <v>660</v>
      </c>
      <c r="K134" s="199">
        <v>3071</v>
      </c>
      <c r="L134" s="190">
        <v>36.58</v>
      </c>
      <c r="N134" s="188">
        <f t="shared" si="7"/>
        <v>228</v>
      </c>
      <c r="O134" s="188">
        <f t="shared" si="6"/>
        <v>109</v>
      </c>
      <c r="Q134" s="200">
        <f>B134*'Exchange Rates'!$B43</f>
        <v>526.76567999999997</v>
      </c>
      <c r="R134" s="200">
        <f>C134*'Exchange Rates'!$B43</f>
        <v>570.10716000000002</v>
      </c>
      <c r="S134" s="200">
        <f>D134*'Exchange Rates'!$B43</f>
        <v>617.61608999999999</v>
      </c>
      <c r="T134" s="200">
        <f>E134*'Exchange Rates'!$B43</f>
        <v>427.58036999999996</v>
      </c>
      <c r="U134" s="200">
        <f>F134*'Exchange Rates'!$B43</f>
        <v>592.61138999999991</v>
      </c>
      <c r="V134" s="200">
        <f>G134*'Exchange Rates'!$B43</f>
        <v>596.77883999999995</v>
      </c>
      <c r="W134" s="200">
        <f>H134*'Exchange Rates'!$B43</f>
        <v>355.90022999999997</v>
      </c>
      <c r="X134" s="200">
        <f>I134*'Exchange Rates'!$B43</f>
        <v>404.24264999999997</v>
      </c>
      <c r="Y134" s="200">
        <f>J134*'Exchange Rates'!$B43</f>
        <v>550.10339999999997</v>
      </c>
      <c r="Z134" s="200">
        <f>K134*'Exchange Rates'!$B43</f>
        <v>2559.64779</v>
      </c>
      <c r="AA134" s="200">
        <f>L134*'Exchange Rates'!$B43</f>
        <v>30.489064199999998</v>
      </c>
    </row>
    <row r="135" spans="1:27" x14ac:dyDescent="0.2">
      <c r="A135" s="189">
        <v>38139</v>
      </c>
      <c r="B135" s="190">
        <v>581</v>
      </c>
      <c r="C135" s="190">
        <v>632</v>
      </c>
      <c r="D135" s="190">
        <v>670</v>
      </c>
      <c r="E135" s="190">
        <v>440</v>
      </c>
      <c r="F135" s="190">
        <v>636</v>
      </c>
      <c r="G135" s="190">
        <v>658</v>
      </c>
      <c r="H135" s="190">
        <v>397</v>
      </c>
      <c r="I135" s="190">
        <v>470</v>
      </c>
      <c r="J135" s="190">
        <v>690</v>
      </c>
      <c r="K135" s="199">
        <v>3043</v>
      </c>
      <c r="L135" s="190">
        <v>34.5</v>
      </c>
      <c r="N135" s="188">
        <f t="shared" si="7"/>
        <v>230</v>
      </c>
      <c r="O135" s="188">
        <f t="shared" si="6"/>
        <v>89</v>
      </c>
      <c r="Q135" s="200">
        <f>B135*'Exchange Rates'!$B44</f>
        <v>478.31986999999998</v>
      </c>
      <c r="R135" s="200">
        <f>C135*'Exchange Rates'!$B44</f>
        <v>520.30664000000002</v>
      </c>
      <c r="S135" s="200">
        <f>D135*'Exchange Rates'!$B44</f>
        <v>551.59089999999992</v>
      </c>
      <c r="T135" s="200">
        <f>E135*'Exchange Rates'!$B44</f>
        <v>362.23879999999997</v>
      </c>
      <c r="U135" s="200">
        <f>F135*'Exchange Rates'!$B44</f>
        <v>523.59971999999993</v>
      </c>
      <c r="V135" s="200">
        <f>G135*'Exchange Rates'!$B44</f>
        <v>541.71165999999994</v>
      </c>
      <c r="W135" s="200">
        <f>H135*'Exchange Rates'!$B44</f>
        <v>326.83819</v>
      </c>
      <c r="X135" s="200">
        <f>I135*'Exchange Rates'!$B44</f>
        <v>386.93689999999998</v>
      </c>
      <c r="Y135" s="200">
        <f>J135*'Exchange Rates'!$B44</f>
        <v>568.05629999999996</v>
      </c>
      <c r="Z135" s="200">
        <f>K135*'Exchange Rates'!$B44</f>
        <v>2505.2106099999996</v>
      </c>
      <c r="AA135" s="200">
        <f>L135*'Exchange Rates'!$B44</f>
        <v>28.402814999999997</v>
      </c>
    </row>
    <row r="136" spans="1:27" x14ac:dyDescent="0.2">
      <c r="A136" s="189">
        <v>38169</v>
      </c>
      <c r="B136" s="190">
        <v>597</v>
      </c>
      <c r="C136" s="190">
        <v>624</v>
      </c>
      <c r="D136" s="190">
        <v>656</v>
      </c>
      <c r="E136" s="190">
        <v>426</v>
      </c>
      <c r="F136" s="190">
        <v>620</v>
      </c>
      <c r="G136" s="190">
        <v>669</v>
      </c>
      <c r="H136" s="190">
        <v>424</v>
      </c>
      <c r="I136" s="190">
        <v>477</v>
      </c>
      <c r="J136" s="190">
        <v>695</v>
      </c>
      <c r="K136" s="199">
        <v>3018</v>
      </c>
      <c r="L136" s="190">
        <v>40.03</v>
      </c>
      <c r="N136" s="188">
        <f t="shared" si="7"/>
        <v>230</v>
      </c>
      <c r="O136" s="188">
        <f t="shared" si="6"/>
        <v>59</v>
      </c>
      <c r="Q136" s="200">
        <f>B136*'Exchange Rates'!$B45</f>
        <v>486.46544999999998</v>
      </c>
      <c r="R136" s="200">
        <f>C136*'Exchange Rates'!$B45</f>
        <v>508.46639999999996</v>
      </c>
      <c r="S136" s="200">
        <f>D136*'Exchange Rates'!$B45</f>
        <v>534.54160000000002</v>
      </c>
      <c r="T136" s="200">
        <f>E136*'Exchange Rates'!$B45</f>
        <v>347.12610000000001</v>
      </c>
      <c r="U136" s="200">
        <f>F136*'Exchange Rates'!$B45</f>
        <v>505.20699999999999</v>
      </c>
      <c r="V136" s="200">
        <f>G136*'Exchange Rates'!$B45</f>
        <v>545.13464999999997</v>
      </c>
      <c r="W136" s="200">
        <f>H136*'Exchange Rates'!$B45</f>
        <v>345.49639999999999</v>
      </c>
      <c r="X136" s="200">
        <f>I136*'Exchange Rates'!$B45</f>
        <v>388.68344999999999</v>
      </c>
      <c r="Y136" s="200">
        <f>J136*'Exchange Rates'!$B45</f>
        <v>566.32074999999998</v>
      </c>
      <c r="Z136" s="200">
        <f>K136*'Exchange Rates'!$B45</f>
        <v>2459.2172999999998</v>
      </c>
      <c r="AA136" s="200">
        <f>L136*'Exchange Rates'!$B45</f>
        <v>32.6184455</v>
      </c>
    </row>
    <row r="137" spans="1:27" x14ac:dyDescent="0.2">
      <c r="A137" s="189">
        <v>38200</v>
      </c>
      <c r="B137" s="190">
        <v>610</v>
      </c>
      <c r="C137" s="190">
        <v>632</v>
      </c>
      <c r="D137" s="190">
        <v>669</v>
      </c>
      <c r="E137" s="190">
        <v>432</v>
      </c>
      <c r="F137" s="190">
        <v>610</v>
      </c>
      <c r="G137" s="190">
        <v>627</v>
      </c>
      <c r="H137" s="190">
        <v>410</v>
      </c>
      <c r="I137" s="190">
        <v>446</v>
      </c>
      <c r="J137" s="190">
        <v>730</v>
      </c>
      <c r="K137" s="199">
        <v>2975</v>
      </c>
      <c r="L137" s="190">
        <v>39.61</v>
      </c>
      <c r="N137" s="188">
        <f t="shared" si="7"/>
        <v>237</v>
      </c>
      <c r="O137" s="188">
        <f t="shared" si="6"/>
        <v>59</v>
      </c>
      <c r="Q137" s="200">
        <f>B137*'Exchange Rates'!$B46</f>
        <v>500.16340000000002</v>
      </c>
      <c r="R137" s="200">
        <f>C137*'Exchange Rates'!$B46</f>
        <v>518.20208000000002</v>
      </c>
      <c r="S137" s="200">
        <f>D137*'Exchange Rates'!$B46</f>
        <v>548.53985999999998</v>
      </c>
      <c r="T137" s="200">
        <f>E137*'Exchange Rates'!$B46</f>
        <v>354.21408000000002</v>
      </c>
      <c r="U137" s="200">
        <f>F137*'Exchange Rates'!$B46</f>
        <v>500.16340000000002</v>
      </c>
      <c r="V137" s="200">
        <f>G137*'Exchange Rates'!$B46</f>
        <v>514.10238000000004</v>
      </c>
      <c r="W137" s="200">
        <f>H137*'Exchange Rates'!$B46</f>
        <v>336.17540000000002</v>
      </c>
      <c r="X137" s="200">
        <f>I137*'Exchange Rates'!$B46</f>
        <v>365.69324</v>
      </c>
      <c r="Y137" s="200">
        <f>J137*'Exchange Rates'!$B46</f>
        <v>598.55619999999999</v>
      </c>
      <c r="Z137" s="200">
        <f>K137*'Exchange Rates'!$B46</f>
        <v>2439.3215</v>
      </c>
      <c r="AA137" s="200">
        <f>L137*'Exchange Rates'!$B46</f>
        <v>32.477823399999998</v>
      </c>
    </row>
    <row r="138" spans="1:27" x14ac:dyDescent="0.2">
      <c r="A138" s="189">
        <v>38231</v>
      </c>
      <c r="B138" s="190">
        <v>585</v>
      </c>
      <c r="C138" s="190">
        <v>657</v>
      </c>
      <c r="D138" s="190">
        <v>657</v>
      </c>
      <c r="E138" s="190">
        <v>439</v>
      </c>
      <c r="F138" s="190">
        <v>657</v>
      </c>
      <c r="G138" s="190">
        <v>657</v>
      </c>
      <c r="H138" s="190">
        <v>428</v>
      </c>
      <c r="I138" s="190">
        <v>428</v>
      </c>
      <c r="J138" s="190">
        <v>730</v>
      </c>
      <c r="K138" s="199">
        <v>2777</v>
      </c>
      <c r="L138" s="190">
        <v>46.38</v>
      </c>
      <c r="N138" s="188">
        <f t="shared" si="7"/>
        <v>218</v>
      </c>
      <c r="O138" s="188">
        <f t="shared" si="6"/>
        <v>72</v>
      </c>
      <c r="Q138" s="200">
        <f>B138*'Exchange Rates'!$B47</f>
        <v>479.34314999999998</v>
      </c>
      <c r="R138" s="200">
        <f>C138*'Exchange Rates'!$B47</f>
        <v>538.33922999999993</v>
      </c>
      <c r="S138" s="200">
        <f>D138*'Exchange Rates'!$B47</f>
        <v>538.33922999999993</v>
      </c>
      <c r="T138" s="200">
        <f>E138*'Exchange Rates'!$B47</f>
        <v>359.71220999999997</v>
      </c>
      <c r="U138" s="200">
        <f>F138*'Exchange Rates'!$B47</f>
        <v>538.33922999999993</v>
      </c>
      <c r="V138" s="200">
        <f>G138*'Exchange Rates'!$B47</f>
        <v>538.33922999999993</v>
      </c>
      <c r="W138" s="200">
        <f>H138*'Exchange Rates'!$B47</f>
        <v>350.69891999999999</v>
      </c>
      <c r="X138" s="200">
        <f>I138*'Exchange Rates'!$B47</f>
        <v>350.69891999999999</v>
      </c>
      <c r="Y138" s="200">
        <f>J138*'Exchange Rates'!$B47</f>
        <v>598.15469999999993</v>
      </c>
      <c r="Z138" s="200">
        <f>K138*'Exchange Rates'!$B47</f>
        <v>2275.4460300000001</v>
      </c>
      <c r="AA138" s="200">
        <f>L138*'Exchange Rates'!$B47</f>
        <v>38.003308199999999</v>
      </c>
    </row>
    <row r="139" spans="1:27" x14ac:dyDescent="0.2">
      <c r="A139" s="189">
        <v>38261</v>
      </c>
      <c r="B139" s="190">
        <v>558</v>
      </c>
      <c r="C139" s="190">
        <v>701</v>
      </c>
      <c r="D139" s="190">
        <v>669</v>
      </c>
      <c r="E139" s="190">
        <v>431</v>
      </c>
      <c r="F139" s="190">
        <v>643</v>
      </c>
      <c r="G139" s="190">
        <v>642</v>
      </c>
      <c r="H139" s="190">
        <v>376</v>
      </c>
      <c r="I139" s="190">
        <v>425</v>
      </c>
      <c r="J139" s="190">
        <v>736</v>
      </c>
      <c r="K139" s="199">
        <v>2794</v>
      </c>
      <c r="L139" s="190">
        <v>48.98</v>
      </c>
      <c r="N139" s="188">
        <f t="shared" si="7"/>
        <v>238</v>
      </c>
      <c r="O139" s="188">
        <f t="shared" si="6"/>
        <v>111</v>
      </c>
      <c r="Q139" s="200">
        <f>B139*'Exchange Rates'!$B48</f>
        <v>446.22701999999998</v>
      </c>
      <c r="R139" s="200">
        <f>C139*'Exchange Rates'!$B48</f>
        <v>560.58268999999996</v>
      </c>
      <c r="S139" s="200">
        <f>D139*'Exchange Rates'!$B48</f>
        <v>534.99261000000001</v>
      </c>
      <c r="T139" s="200">
        <f>E139*'Exchange Rates'!$B48</f>
        <v>344.66638999999998</v>
      </c>
      <c r="U139" s="200">
        <f>F139*'Exchange Rates'!$B48</f>
        <v>514.20067000000006</v>
      </c>
      <c r="V139" s="200">
        <f>G139*'Exchange Rates'!$B48</f>
        <v>513.40098</v>
      </c>
      <c r="W139" s="200">
        <f>H139*'Exchange Rates'!$B48</f>
        <v>300.68344000000002</v>
      </c>
      <c r="X139" s="200">
        <f>I139*'Exchange Rates'!$B48</f>
        <v>339.86824999999999</v>
      </c>
      <c r="Y139" s="200">
        <f>J139*'Exchange Rates'!$B48</f>
        <v>588.57184000000007</v>
      </c>
      <c r="Z139" s="200">
        <f>K139*'Exchange Rates'!$B48</f>
        <v>2234.3338600000002</v>
      </c>
      <c r="AA139" s="200">
        <f>L139*'Exchange Rates'!$B48</f>
        <v>39.168816199999995</v>
      </c>
    </row>
    <row r="140" spans="1:27" x14ac:dyDescent="0.2">
      <c r="A140" s="189">
        <v>38292</v>
      </c>
      <c r="B140" s="190">
        <v>567</v>
      </c>
      <c r="C140" s="190">
        <v>727</v>
      </c>
      <c r="D140" s="190">
        <v>684</v>
      </c>
      <c r="E140" s="190">
        <v>433</v>
      </c>
      <c r="F140" s="190">
        <v>660</v>
      </c>
      <c r="G140" s="190">
        <v>659</v>
      </c>
      <c r="H140" s="190">
        <v>382</v>
      </c>
      <c r="I140" s="190">
        <v>410</v>
      </c>
      <c r="J140" s="190">
        <v>710</v>
      </c>
      <c r="K140" s="199">
        <v>2869</v>
      </c>
      <c r="L140" s="190">
        <v>45.51</v>
      </c>
      <c r="N140" s="188">
        <f t="shared" si="7"/>
        <v>251</v>
      </c>
      <c r="O140" s="188">
        <f t="shared" si="6"/>
        <v>117</v>
      </c>
      <c r="Q140" s="200">
        <f>B140*'Exchange Rates'!$B49</f>
        <v>436.13073000000003</v>
      </c>
      <c r="R140" s="200">
        <f>C140*'Exchange Rates'!$B49</f>
        <v>559.20113000000003</v>
      </c>
      <c r="S140" s="200">
        <f>D140*'Exchange Rates'!$B49</f>
        <v>526.12596000000008</v>
      </c>
      <c r="T140" s="200">
        <f>E140*'Exchange Rates'!$B49</f>
        <v>333.05927000000003</v>
      </c>
      <c r="U140" s="200">
        <f>F140*'Exchange Rates'!$B49</f>
        <v>507.66540000000003</v>
      </c>
      <c r="V140" s="200">
        <f>G140*'Exchange Rates'!$B49</f>
        <v>506.89621000000005</v>
      </c>
      <c r="W140" s="200">
        <f>H140*'Exchange Rates'!$B49</f>
        <v>293.83058</v>
      </c>
      <c r="X140" s="200">
        <f>I140*'Exchange Rates'!$B49</f>
        <v>315.36790000000002</v>
      </c>
      <c r="Y140" s="200">
        <f>J140*'Exchange Rates'!$B49</f>
        <v>546.12490000000003</v>
      </c>
      <c r="Z140" s="200">
        <f>K140*'Exchange Rates'!$B49</f>
        <v>2206.80611</v>
      </c>
      <c r="AA140" s="200">
        <f>L140*'Exchange Rates'!$B49</f>
        <v>35.005836899999998</v>
      </c>
    </row>
    <row r="141" spans="1:27" x14ac:dyDescent="0.2">
      <c r="A141" s="189">
        <v>38322</v>
      </c>
      <c r="B141" s="190">
        <v>553</v>
      </c>
      <c r="C141" s="190">
        <v>724</v>
      </c>
      <c r="D141" s="190">
        <v>707</v>
      </c>
      <c r="E141" s="190">
        <v>423</v>
      </c>
      <c r="F141" s="190">
        <v>666</v>
      </c>
      <c r="G141" s="190">
        <v>664</v>
      </c>
      <c r="H141" s="190">
        <v>419</v>
      </c>
      <c r="I141" s="190">
        <v>427</v>
      </c>
      <c r="J141" s="190">
        <v>707</v>
      </c>
      <c r="K141" s="199">
        <v>3059</v>
      </c>
      <c r="L141" s="190">
        <v>40.46</v>
      </c>
      <c r="N141" s="188">
        <f t="shared" si="7"/>
        <v>284</v>
      </c>
      <c r="O141" s="188">
        <f t="shared" si="6"/>
        <v>154</v>
      </c>
      <c r="Q141" s="200">
        <f>B141*'Exchange Rates'!$B50</f>
        <v>412.86426999999998</v>
      </c>
      <c r="R141" s="200">
        <f>C141*'Exchange Rates'!$B50</f>
        <v>540.53116</v>
      </c>
      <c r="S141" s="200">
        <f>D141*'Exchange Rates'!$B50</f>
        <v>527.83912999999995</v>
      </c>
      <c r="T141" s="200">
        <f>E141*'Exchange Rates'!$B50</f>
        <v>315.80757</v>
      </c>
      <c r="U141" s="200">
        <f>F141*'Exchange Rates'!$B50</f>
        <v>497.22893999999997</v>
      </c>
      <c r="V141" s="200">
        <f>G141*'Exchange Rates'!$B50</f>
        <v>495.73575999999997</v>
      </c>
      <c r="W141" s="200">
        <f>H141*'Exchange Rates'!$B50</f>
        <v>312.82121000000001</v>
      </c>
      <c r="X141" s="200">
        <f>I141*'Exchange Rates'!$B50</f>
        <v>318.79392999999999</v>
      </c>
      <c r="Y141" s="200">
        <f>J141*'Exchange Rates'!$B50</f>
        <v>527.83912999999995</v>
      </c>
      <c r="Z141" s="200">
        <f>K141*'Exchange Rates'!$B50</f>
        <v>2283.8188099999998</v>
      </c>
      <c r="AA141" s="200">
        <f>L141*'Exchange Rates'!$B50</f>
        <v>30.207031399999998</v>
      </c>
    </row>
    <row r="142" spans="1:27" x14ac:dyDescent="0.2">
      <c r="A142" s="189">
        <v>38353</v>
      </c>
      <c r="B142" s="190">
        <v>521</v>
      </c>
      <c r="C142" s="190">
        <v>699</v>
      </c>
      <c r="D142" s="190">
        <v>681</v>
      </c>
      <c r="E142" s="190">
        <v>402</v>
      </c>
      <c r="F142" s="190">
        <v>636</v>
      </c>
      <c r="G142" s="190">
        <v>646</v>
      </c>
      <c r="H142" s="190">
        <v>429</v>
      </c>
      <c r="I142" s="190">
        <v>434</v>
      </c>
      <c r="J142" s="190">
        <v>725</v>
      </c>
      <c r="K142" s="199">
        <v>3242</v>
      </c>
      <c r="L142" s="190">
        <v>45.92</v>
      </c>
      <c r="N142" s="188">
        <f t="shared" si="7"/>
        <v>279</v>
      </c>
      <c r="O142" s="188">
        <f t="shared" si="6"/>
        <v>160</v>
      </c>
      <c r="Q142" s="200">
        <f>B142*'Exchange Rates'!$B51</f>
        <v>396.54872999999998</v>
      </c>
      <c r="R142" s="200">
        <f>C142*'Exchange Rates'!$B51</f>
        <v>532.02986999999996</v>
      </c>
      <c r="S142" s="200">
        <f>D142*'Exchange Rates'!$B51</f>
        <v>518.32952999999998</v>
      </c>
      <c r="T142" s="200">
        <f>E142*'Exchange Rates'!$B51</f>
        <v>305.97426000000002</v>
      </c>
      <c r="U142" s="200">
        <f>F142*'Exchange Rates'!$B51</f>
        <v>484.07867999999996</v>
      </c>
      <c r="V142" s="200">
        <f>G142*'Exchange Rates'!$B51</f>
        <v>491.68997999999999</v>
      </c>
      <c r="W142" s="200">
        <f>H142*'Exchange Rates'!$B51</f>
        <v>326.52476999999999</v>
      </c>
      <c r="X142" s="200">
        <f>I142*'Exchange Rates'!$B51</f>
        <v>330.33042</v>
      </c>
      <c r="Y142" s="200">
        <f>J142*'Exchange Rates'!$B51</f>
        <v>551.81925000000001</v>
      </c>
      <c r="Z142" s="200">
        <f>K142*'Exchange Rates'!$B51</f>
        <v>2467.5834599999998</v>
      </c>
      <c r="AA142" s="200">
        <f>L142*'Exchange Rates'!$B51</f>
        <v>34.951089600000003</v>
      </c>
    </row>
    <row r="143" spans="1:27" x14ac:dyDescent="0.2">
      <c r="A143" s="189">
        <v>38384</v>
      </c>
      <c r="B143" s="190">
        <v>497</v>
      </c>
      <c r="C143" s="190">
        <v>695</v>
      </c>
      <c r="D143" s="190">
        <v>644</v>
      </c>
      <c r="E143" s="190">
        <v>403</v>
      </c>
      <c r="F143" s="190">
        <v>641</v>
      </c>
      <c r="G143" s="190">
        <v>440</v>
      </c>
      <c r="H143" s="190">
        <v>429</v>
      </c>
      <c r="I143" s="190">
        <v>432</v>
      </c>
      <c r="J143" s="190">
        <v>701</v>
      </c>
      <c r="K143" s="199">
        <v>3403</v>
      </c>
      <c r="L143" s="190">
        <v>50.06</v>
      </c>
      <c r="N143" s="188">
        <f t="shared" si="7"/>
        <v>241</v>
      </c>
      <c r="O143" s="188">
        <f t="shared" si="6"/>
        <v>147</v>
      </c>
      <c r="Q143" s="200">
        <f>B143*'Exchange Rates'!$B52</f>
        <v>382.20790999999997</v>
      </c>
      <c r="R143" s="200">
        <f>C143*'Exchange Rates'!$B52</f>
        <v>534.47585000000004</v>
      </c>
      <c r="S143" s="200">
        <f>D143*'Exchange Rates'!$B52</f>
        <v>495.25531999999998</v>
      </c>
      <c r="T143" s="200">
        <f>E143*'Exchange Rates'!$B52</f>
        <v>309.91908999999998</v>
      </c>
      <c r="U143" s="200">
        <f>F143*'Exchange Rates'!$B52</f>
        <v>492.94822999999997</v>
      </c>
      <c r="V143" s="200">
        <f>G143*'Exchange Rates'!$B52</f>
        <v>338.3732</v>
      </c>
      <c r="W143" s="200">
        <f>H143*'Exchange Rates'!$B52</f>
        <v>329.91386999999997</v>
      </c>
      <c r="X143" s="200">
        <f>I143*'Exchange Rates'!$B52</f>
        <v>332.22095999999999</v>
      </c>
      <c r="Y143" s="200">
        <f>J143*'Exchange Rates'!$B52</f>
        <v>539.09002999999996</v>
      </c>
      <c r="Z143" s="200">
        <f>K143*'Exchange Rates'!$B52</f>
        <v>2617.00909</v>
      </c>
      <c r="AA143" s="200">
        <f>L143*'Exchange Rates'!$B52</f>
        <v>38.497641800000004</v>
      </c>
    </row>
    <row r="144" spans="1:27" x14ac:dyDescent="0.2">
      <c r="A144" s="189">
        <v>38412</v>
      </c>
      <c r="B144" s="190">
        <v>546</v>
      </c>
      <c r="C144" s="190">
        <v>714</v>
      </c>
      <c r="D144" s="190">
        <v>662</v>
      </c>
      <c r="E144" s="190">
        <v>435</v>
      </c>
      <c r="F144" s="190">
        <v>710</v>
      </c>
      <c r="G144" s="190">
        <v>710</v>
      </c>
      <c r="H144" s="190">
        <v>464</v>
      </c>
      <c r="I144" s="190">
        <v>453</v>
      </c>
      <c r="J144" s="190">
        <v>725</v>
      </c>
      <c r="K144" s="199">
        <v>3542</v>
      </c>
      <c r="L144" s="190">
        <v>54.29</v>
      </c>
      <c r="N144" s="188">
        <f t="shared" si="7"/>
        <v>227</v>
      </c>
      <c r="O144" s="188">
        <f t="shared" si="6"/>
        <v>116</v>
      </c>
      <c r="Q144" s="200">
        <f>B144*'Exchange Rates'!$B53</f>
        <v>413.60591999999997</v>
      </c>
      <c r="R144" s="200">
        <f>C144*'Exchange Rates'!$B53</f>
        <v>540.86928</v>
      </c>
      <c r="S144" s="200">
        <f>D144*'Exchange Rates'!$B53</f>
        <v>501.47823999999997</v>
      </c>
      <c r="T144" s="200">
        <f>E144*'Exchange Rates'!$B53</f>
        <v>329.52119999999996</v>
      </c>
      <c r="U144" s="200">
        <f>F144*'Exchange Rates'!$B53</f>
        <v>537.83920000000001</v>
      </c>
      <c r="V144" s="200">
        <f>G144*'Exchange Rates'!$B53</f>
        <v>537.83920000000001</v>
      </c>
      <c r="W144" s="200">
        <f>H144*'Exchange Rates'!$B53</f>
        <v>351.48928000000001</v>
      </c>
      <c r="X144" s="200">
        <f>I144*'Exchange Rates'!$B53</f>
        <v>343.15656000000001</v>
      </c>
      <c r="Y144" s="200">
        <f>J144*'Exchange Rates'!$B53</f>
        <v>549.202</v>
      </c>
      <c r="Z144" s="200">
        <f>K144*'Exchange Rates'!$B53</f>
        <v>2683.1358399999999</v>
      </c>
      <c r="AA144" s="200">
        <f>L144*'Exchange Rates'!$B53</f>
        <v>41.125760799999995</v>
      </c>
    </row>
    <row r="145" spans="1:27" x14ac:dyDescent="0.2">
      <c r="A145" s="189">
        <v>38443</v>
      </c>
      <c r="B145" s="190">
        <v>547</v>
      </c>
      <c r="C145" s="190">
        <v>695</v>
      </c>
      <c r="D145" s="190">
        <v>646</v>
      </c>
      <c r="E145" s="190">
        <v>429</v>
      </c>
      <c r="F145" s="190">
        <v>681</v>
      </c>
      <c r="G145" s="190">
        <v>679</v>
      </c>
      <c r="H145" s="190">
        <v>505</v>
      </c>
      <c r="I145" s="190">
        <v>489</v>
      </c>
      <c r="J145" s="190">
        <v>719</v>
      </c>
      <c r="K145" s="199">
        <v>3489</v>
      </c>
      <c r="L145" s="190">
        <v>51.09</v>
      </c>
      <c r="N145" s="188">
        <f t="shared" si="7"/>
        <v>217</v>
      </c>
      <c r="O145" s="188">
        <f t="shared" si="6"/>
        <v>99</v>
      </c>
      <c r="Q145" s="200">
        <f>B145*'Exchange Rates'!$B54</f>
        <v>422.67237</v>
      </c>
      <c r="R145" s="200">
        <f>C145*'Exchange Rates'!$B54</f>
        <v>537.03345000000002</v>
      </c>
      <c r="S145" s="200">
        <f>D145*'Exchange Rates'!$B54</f>
        <v>499.17066</v>
      </c>
      <c r="T145" s="200">
        <f>E145*'Exchange Rates'!$B54</f>
        <v>331.49259000000001</v>
      </c>
      <c r="U145" s="200">
        <f>F145*'Exchange Rates'!$B54</f>
        <v>526.21550999999999</v>
      </c>
      <c r="V145" s="200">
        <f>G145*'Exchange Rates'!$B54</f>
        <v>524.67008999999996</v>
      </c>
      <c r="W145" s="200">
        <f>H145*'Exchange Rates'!$B54</f>
        <v>390.21854999999999</v>
      </c>
      <c r="X145" s="200">
        <f>I145*'Exchange Rates'!$B54</f>
        <v>377.85518999999999</v>
      </c>
      <c r="Y145" s="200">
        <f>J145*'Exchange Rates'!$B54</f>
        <v>555.57848999999999</v>
      </c>
      <c r="Z145" s="200">
        <f>K145*'Exchange Rates'!$B54</f>
        <v>2695.9851899999999</v>
      </c>
      <c r="AA145" s="200">
        <f>L145*'Exchange Rates'!$B54</f>
        <v>39.477753900000003</v>
      </c>
    </row>
    <row r="146" spans="1:27" x14ac:dyDescent="0.2">
      <c r="A146" s="189">
        <v>38473</v>
      </c>
      <c r="B146" s="190">
        <v>538</v>
      </c>
      <c r="C146" s="190">
        <v>700</v>
      </c>
      <c r="D146" s="190">
        <v>637</v>
      </c>
      <c r="E146" s="190">
        <v>417</v>
      </c>
      <c r="F146" s="190">
        <v>647</v>
      </c>
      <c r="G146" s="190">
        <v>647</v>
      </c>
      <c r="H146" s="190">
        <v>486</v>
      </c>
      <c r="I146" s="190">
        <v>488</v>
      </c>
      <c r="J146" s="190">
        <v>710</v>
      </c>
      <c r="K146" s="199">
        <v>3441</v>
      </c>
      <c r="L146" s="190">
        <v>50.73</v>
      </c>
      <c r="N146" s="188">
        <f t="shared" si="7"/>
        <v>220</v>
      </c>
      <c r="O146" s="188">
        <f t="shared" si="6"/>
        <v>99</v>
      </c>
      <c r="Q146" s="200">
        <f>B146*'Exchange Rates'!$B55</f>
        <v>423.84178000000003</v>
      </c>
      <c r="R146" s="200">
        <f>C146*'Exchange Rates'!$B55</f>
        <v>551.46699999999998</v>
      </c>
      <c r="S146" s="200">
        <f>D146*'Exchange Rates'!$B55</f>
        <v>501.83497</v>
      </c>
      <c r="T146" s="200">
        <f>E146*'Exchange Rates'!$B55</f>
        <v>328.51677000000001</v>
      </c>
      <c r="U146" s="200">
        <f>F146*'Exchange Rates'!$B55</f>
        <v>509.71307000000002</v>
      </c>
      <c r="V146" s="200">
        <f>G146*'Exchange Rates'!$B55</f>
        <v>509.71307000000002</v>
      </c>
      <c r="W146" s="200">
        <f>H146*'Exchange Rates'!$B55</f>
        <v>382.87565999999998</v>
      </c>
      <c r="X146" s="200">
        <f>I146*'Exchange Rates'!$B55</f>
        <v>384.45128</v>
      </c>
      <c r="Y146" s="200">
        <f>J146*'Exchange Rates'!$B55</f>
        <v>559.3451</v>
      </c>
      <c r="Z146" s="200">
        <f>K146*'Exchange Rates'!$B55</f>
        <v>2710.85421</v>
      </c>
      <c r="AA146" s="200">
        <f>L146*'Exchange Rates'!$B55</f>
        <v>39.965601299999996</v>
      </c>
    </row>
    <row r="147" spans="1:27" x14ac:dyDescent="0.2">
      <c r="A147" s="189">
        <v>38504</v>
      </c>
      <c r="B147" s="190">
        <v>559</v>
      </c>
      <c r="C147" s="190">
        <v>706</v>
      </c>
      <c r="D147" s="190">
        <v>639</v>
      </c>
      <c r="E147" s="190">
        <v>419</v>
      </c>
      <c r="F147" s="190">
        <v>639</v>
      </c>
      <c r="G147" s="190">
        <v>639</v>
      </c>
      <c r="H147" s="190">
        <v>452</v>
      </c>
      <c r="I147" s="190">
        <v>461</v>
      </c>
      <c r="J147" s="190">
        <v>705</v>
      </c>
      <c r="K147" s="199">
        <v>3287</v>
      </c>
      <c r="L147" s="190">
        <v>55.58</v>
      </c>
      <c r="N147" s="188">
        <f t="shared" si="7"/>
        <v>220</v>
      </c>
      <c r="O147" s="188">
        <f t="shared" si="6"/>
        <v>80</v>
      </c>
      <c r="Q147" s="200">
        <f>B147*'Exchange Rates'!$B56</f>
        <v>459.44209999999998</v>
      </c>
      <c r="R147" s="200">
        <f>C147*'Exchange Rates'!$B56</f>
        <v>580.26139999999998</v>
      </c>
      <c r="S147" s="200">
        <f>D147*'Exchange Rates'!$B56</f>
        <v>525.19409999999993</v>
      </c>
      <c r="T147" s="200">
        <f>E147*'Exchange Rates'!$B56</f>
        <v>344.37610000000001</v>
      </c>
      <c r="U147" s="200">
        <f>F147*'Exchange Rates'!$B56</f>
        <v>525.19409999999993</v>
      </c>
      <c r="V147" s="200">
        <f>G147*'Exchange Rates'!$B56</f>
        <v>525.19409999999993</v>
      </c>
      <c r="W147" s="200">
        <f>H147*'Exchange Rates'!$B56</f>
        <v>371.49879999999996</v>
      </c>
      <c r="X147" s="200">
        <f>I147*'Exchange Rates'!$B56</f>
        <v>378.89589999999998</v>
      </c>
      <c r="Y147" s="200">
        <f>J147*'Exchange Rates'!$B56</f>
        <v>579.43949999999995</v>
      </c>
      <c r="Z147" s="200">
        <f>K147*'Exchange Rates'!$B56</f>
        <v>2701.5852999999997</v>
      </c>
      <c r="AA147" s="200">
        <f>L147*'Exchange Rates'!$B56</f>
        <v>45.681201999999999</v>
      </c>
    </row>
    <row r="148" spans="1:27" x14ac:dyDescent="0.2">
      <c r="A148" s="189">
        <v>38534</v>
      </c>
      <c r="B148" s="190">
        <v>561</v>
      </c>
      <c r="C148" s="190">
        <v>708</v>
      </c>
      <c r="D148" s="190">
        <v>633</v>
      </c>
      <c r="E148" s="190">
        <v>439</v>
      </c>
      <c r="F148" s="190">
        <v>657</v>
      </c>
      <c r="G148" s="190">
        <v>657</v>
      </c>
      <c r="H148" s="190">
        <v>428</v>
      </c>
      <c r="I148" s="190">
        <v>428</v>
      </c>
      <c r="J148" s="190">
        <v>730</v>
      </c>
      <c r="K148" s="199">
        <v>3477</v>
      </c>
      <c r="L148" s="190">
        <v>59.37</v>
      </c>
      <c r="N148" s="188">
        <f t="shared" si="7"/>
        <v>194</v>
      </c>
      <c r="O148" s="188">
        <f t="shared" si="6"/>
        <v>72</v>
      </c>
      <c r="Q148" s="200">
        <f>B148*'Exchange Rates'!$B57</f>
        <v>465.94415999999995</v>
      </c>
      <c r="R148" s="200">
        <f>C148*'Exchange Rates'!$B57</f>
        <v>588.03647999999998</v>
      </c>
      <c r="S148" s="200">
        <f>D148*'Exchange Rates'!$B57</f>
        <v>525.74447999999995</v>
      </c>
      <c r="T148" s="200">
        <f>E148*'Exchange Rates'!$B57</f>
        <v>364.61583999999999</v>
      </c>
      <c r="U148" s="200">
        <f>F148*'Exchange Rates'!$B57</f>
        <v>545.67791999999997</v>
      </c>
      <c r="V148" s="200">
        <f>G148*'Exchange Rates'!$B57</f>
        <v>545.67791999999997</v>
      </c>
      <c r="W148" s="200">
        <f>H148*'Exchange Rates'!$B57</f>
        <v>355.47967999999997</v>
      </c>
      <c r="X148" s="200">
        <f>I148*'Exchange Rates'!$B57</f>
        <v>355.47967999999997</v>
      </c>
      <c r="Y148" s="200">
        <f>J148*'Exchange Rates'!$B57</f>
        <v>606.30880000000002</v>
      </c>
      <c r="Z148" s="200">
        <f>K148*'Exchange Rates'!$B57</f>
        <v>2887.8571199999997</v>
      </c>
      <c r="AA148" s="200">
        <f>L148*'Exchange Rates'!$B57</f>
        <v>49.310347199999995</v>
      </c>
    </row>
    <row r="149" spans="1:27" x14ac:dyDescent="0.2">
      <c r="A149" s="189">
        <v>38565</v>
      </c>
      <c r="B149" s="190">
        <v>549</v>
      </c>
      <c r="C149" s="190">
        <v>682</v>
      </c>
      <c r="D149" s="190">
        <v>646</v>
      </c>
      <c r="E149" s="190">
        <v>407</v>
      </c>
      <c r="F149" s="190">
        <v>558</v>
      </c>
      <c r="G149" s="190">
        <v>550</v>
      </c>
      <c r="H149" s="190">
        <v>420</v>
      </c>
      <c r="I149" s="190">
        <v>421</v>
      </c>
      <c r="J149" s="190">
        <v>420</v>
      </c>
      <c r="K149" s="199">
        <v>3913</v>
      </c>
      <c r="L149" s="190">
        <v>67.02</v>
      </c>
      <c r="N149" s="188">
        <f t="shared" si="7"/>
        <v>239</v>
      </c>
      <c r="O149" s="188">
        <f t="shared" si="6"/>
        <v>97</v>
      </c>
      <c r="Q149" s="200">
        <f>B149*'Exchange Rates'!$B58</f>
        <v>446.60052000000002</v>
      </c>
      <c r="R149" s="200">
        <f>C149*'Exchange Rates'!$B58</f>
        <v>554.79336000000001</v>
      </c>
      <c r="S149" s="200">
        <f>D149*'Exchange Rates'!$B58</f>
        <v>525.50807999999995</v>
      </c>
      <c r="T149" s="200">
        <f>E149*'Exchange Rates'!$B58</f>
        <v>331.08636000000001</v>
      </c>
      <c r="U149" s="200">
        <f>F149*'Exchange Rates'!$B58</f>
        <v>453.92183999999997</v>
      </c>
      <c r="V149" s="200">
        <f>G149*'Exchange Rates'!$B58</f>
        <v>447.41399999999999</v>
      </c>
      <c r="W149" s="200">
        <f>H149*'Exchange Rates'!$B58</f>
        <v>341.66159999999996</v>
      </c>
      <c r="X149" s="200">
        <f>I149*'Exchange Rates'!$B58</f>
        <v>342.47507999999999</v>
      </c>
      <c r="Y149" s="200">
        <f>J149*'Exchange Rates'!$B58</f>
        <v>341.66159999999996</v>
      </c>
      <c r="Z149" s="200">
        <f>K149*'Exchange Rates'!$B58</f>
        <v>3183.1472399999998</v>
      </c>
      <c r="AA149" s="200">
        <f>L149*'Exchange Rates'!$B58</f>
        <v>54.519429599999995</v>
      </c>
    </row>
    <row r="150" spans="1:27" x14ac:dyDescent="0.2">
      <c r="A150" s="189">
        <v>38596</v>
      </c>
      <c r="B150" s="190">
        <v>545</v>
      </c>
      <c r="C150" s="190">
        <v>683</v>
      </c>
      <c r="D150" s="190">
        <v>675</v>
      </c>
      <c r="E150" s="190">
        <v>421</v>
      </c>
      <c r="F150" s="190">
        <v>577</v>
      </c>
      <c r="G150" s="190">
        <v>559</v>
      </c>
      <c r="H150" s="190">
        <v>444</v>
      </c>
      <c r="I150" s="190">
        <v>444</v>
      </c>
      <c r="J150" s="190">
        <v>722</v>
      </c>
      <c r="K150" s="199">
        <v>4445</v>
      </c>
      <c r="L150" s="190">
        <v>63.48</v>
      </c>
      <c r="N150" s="188">
        <f t="shared" si="7"/>
        <v>254</v>
      </c>
      <c r="O150" s="188">
        <f t="shared" si="6"/>
        <v>130</v>
      </c>
      <c r="Q150" s="200">
        <f>B150*'Exchange Rates'!$B59</f>
        <v>444.19135</v>
      </c>
      <c r="R150" s="200">
        <f>C150*'Exchange Rates'!$B59</f>
        <v>556.66548999999998</v>
      </c>
      <c r="S150" s="200">
        <f>D150*'Exchange Rates'!$B59</f>
        <v>550.14525000000003</v>
      </c>
      <c r="T150" s="200">
        <f>E150*'Exchange Rates'!$B59</f>
        <v>343.12763000000001</v>
      </c>
      <c r="U150" s="200">
        <f>F150*'Exchange Rates'!$B59</f>
        <v>470.27231</v>
      </c>
      <c r="V150" s="200">
        <f>G150*'Exchange Rates'!$B59</f>
        <v>455.60177000000004</v>
      </c>
      <c r="W150" s="200">
        <f>H150*'Exchange Rates'!$B59</f>
        <v>361.87332000000004</v>
      </c>
      <c r="X150" s="200">
        <f>I150*'Exchange Rates'!$B59</f>
        <v>361.87332000000004</v>
      </c>
      <c r="Y150" s="200">
        <f>J150*'Exchange Rates'!$B59</f>
        <v>588.45166000000006</v>
      </c>
      <c r="Z150" s="200">
        <f>K150*'Exchange Rates'!$B59</f>
        <v>3622.8083500000002</v>
      </c>
      <c r="AA150" s="200">
        <f>L150*'Exchange Rates'!$B59</f>
        <v>51.738104399999997</v>
      </c>
    </row>
    <row r="151" spans="1:27" x14ac:dyDescent="0.2">
      <c r="A151" s="189">
        <v>38626</v>
      </c>
      <c r="B151" s="190">
        <v>579</v>
      </c>
      <c r="C151" s="190">
        <v>646</v>
      </c>
      <c r="D151" s="190">
        <v>736</v>
      </c>
      <c r="E151" s="190">
        <v>442</v>
      </c>
      <c r="F151" s="190">
        <v>619</v>
      </c>
      <c r="G151" s="190">
        <v>587</v>
      </c>
      <c r="H151" s="190">
        <v>455</v>
      </c>
      <c r="I151" s="190">
        <v>449</v>
      </c>
      <c r="J151" s="190">
        <v>720</v>
      </c>
      <c r="K151" s="199">
        <v>4775</v>
      </c>
      <c r="L151" s="190">
        <v>58.1</v>
      </c>
      <c r="N151" s="188">
        <f t="shared" si="7"/>
        <v>294</v>
      </c>
      <c r="O151" s="188">
        <f t="shared" si="6"/>
        <v>157</v>
      </c>
      <c r="Q151" s="200">
        <f>B151*'Exchange Rates'!$B60</f>
        <v>481.17216000000002</v>
      </c>
      <c r="R151" s="200">
        <f>C151*'Exchange Rates'!$B60</f>
        <v>536.85184000000004</v>
      </c>
      <c r="S151" s="200">
        <f>D151*'Exchange Rates'!$B60</f>
        <v>611.64544000000001</v>
      </c>
      <c r="T151" s="200">
        <f>E151*'Exchange Rates'!$B60</f>
        <v>367.31968000000001</v>
      </c>
      <c r="U151" s="200">
        <f>F151*'Exchange Rates'!$B60</f>
        <v>514.41376000000002</v>
      </c>
      <c r="V151" s="200">
        <f>G151*'Exchange Rates'!$B60</f>
        <v>487.82047999999998</v>
      </c>
      <c r="W151" s="200">
        <f>H151*'Exchange Rates'!$B60</f>
        <v>378.1232</v>
      </c>
      <c r="X151" s="200">
        <f>I151*'Exchange Rates'!$B60</f>
        <v>373.13695999999999</v>
      </c>
      <c r="Y151" s="200">
        <f>J151*'Exchange Rates'!$B60</f>
        <v>598.34879999999998</v>
      </c>
      <c r="Z151" s="200">
        <f>K151*'Exchange Rates'!$B60</f>
        <v>3968.2159999999999</v>
      </c>
      <c r="AA151" s="200">
        <f>L151*'Exchange Rates'!$B60</f>
        <v>48.283424000000004</v>
      </c>
    </row>
    <row r="152" spans="1:27" x14ac:dyDescent="0.2">
      <c r="A152" s="189">
        <v>38657</v>
      </c>
      <c r="B152" s="190">
        <v>560</v>
      </c>
      <c r="C152" s="190">
        <v>598</v>
      </c>
      <c r="D152" s="190">
        <v>723</v>
      </c>
      <c r="E152" s="190">
        <v>444</v>
      </c>
      <c r="F152" s="190">
        <v>614</v>
      </c>
      <c r="G152" s="190">
        <v>582</v>
      </c>
      <c r="H152" s="190">
        <v>459</v>
      </c>
      <c r="I152" s="190">
        <v>453</v>
      </c>
      <c r="J152" s="190">
        <v>725</v>
      </c>
      <c r="K152" s="199">
        <v>4433</v>
      </c>
      <c r="L152" s="190">
        <v>55.05</v>
      </c>
      <c r="N152" s="188">
        <f t="shared" si="7"/>
        <v>279</v>
      </c>
      <c r="O152" s="188">
        <f t="shared" si="6"/>
        <v>163</v>
      </c>
      <c r="Q152" s="200">
        <f>B152*'Exchange Rates'!$B61</f>
        <v>475.03680000000003</v>
      </c>
      <c r="R152" s="200">
        <f>C152*'Exchange Rates'!$B61</f>
        <v>507.27144000000004</v>
      </c>
      <c r="S152" s="200">
        <f>D152*'Exchange Rates'!$B61</f>
        <v>613.30644000000007</v>
      </c>
      <c r="T152" s="200">
        <f>E152*'Exchange Rates'!$B61</f>
        <v>376.63632000000001</v>
      </c>
      <c r="U152" s="200">
        <f>F152*'Exchange Rates'!$B61</f>
        <v>520.84392000000003</v>
      </c>
      <c r="V152" s="200">
        <f>G152*'Exchange Rates'!$B61</f>
        <v>493.69896</v>
      </c>
      <c r="W152" s="200">
        <f>H152*'Exchange Rates'!$B61</f>
        <v>389.36052000000001</v>
      </c>
      <c r="X152" s="200">
        <f>I152*'Exchange Rates'!$B61</f>
        <v>384.27084000000002</v>
      </c>
      <c r="Y152" s="200">
        <f>J152*'Exchange Rates'!$B61</f>
        <v>615.00300000000004</v>
      </c>
      <c r="Z152" s="200">
        <f>K152*'Exchange Rates'!$B61</f>
        <v>3760.42524</v>
      </c>
      <c r="AA152" s="200">
        <f>L152*'Exchange Rates'!$B61</f>
        <v>46.697814000000001</v>
      </c>
    </row>
    <row r="153" spans="1:27" x14ac:dyDescent="0.2">
      <c r="A153" s="189">
        <v>38687</v>
      </c>
      <c r="B153" s="190">
        <v>537</v>
      </c>
      <c r="C153" s="190">
        <v>602</v>
      </c>
      <c r="D153" s="190">
        <v>711</v>
      </c>
      <c r="E153" s="190">
        <v>429</v>
      </c>
      <c r="F153" s="190">
        <v>590</v>
      </c>
      <c r="G153" s="190">
        <v>553</v>
      </c>
      <c r="H153" s="190">
        <v>435</v>
      </c>
      <c r="I153" s="190">
        <v>441</v>
      </c>
      <c r="J153" s="190">
        <v>746</v>
      </c>
      <c r="K153" s="199">
        <v>4668</v>
      </c>
      <c r="L153" s="190">
        <v>58.98</v>
      </c>
      <c r="N153" s="188">
        <f t="shared" si="7"/>
        <v>282</v>
      </c>
      <c r="O153" s="188">
        <f t="shared" si="6"/>
        <v>174</v>
      </c>
      <c r="Q153" s="200">
        <f>B153*'Exchange Rates'!$B62</f>
        <v>453.10985999999997</v>
      </c>
      <c r="R153" s="200">
        <f>C153*'Exchange Rates'!$B62</f>
        <v>507.95555999999999</v>
      </c>
      <c r="S153" s="200">
        <f>D153*'Exchange Rates'!$B62</f>
        <v>599.92758000000003</v>
      </c>
      <c r="T153" s="200">
        <f>E153*'Exchange Rates'!$B62</f>
        <v>361.98161999999996</v>
      </c>
      <c r="U153" s="200">
        <f>F153*'Exchange Rates'!$B62</f>
        <v>497.83019999999999</v>
      </c>
      <c r="V153" s="200">
        <f>G153*'Exchange Rates'!$B62</f>
        <v>466.61034000000001</v>
      </c>
      <c r="W153" s="200">
        <f>H153*'Exchange Rates'!$B62</f>
        <v>367.04429999999996</v>
      </c>
      <c r="X153" s="200">
        <f>I153*'Exchange Rates'!$B62</f>
        <v>372.10697999999996</v>
      </c>
      <c r="Y153" s="200">
        <f>J153*'Exchange Rates'!$B62</f>
        <v>629.45988</v>
      </c>
      <c r="Z153" s="200">
        <f>K153*'Exchange Rates'!$B62</f>
        <v>3938.7650399999998</v>
      </c>
      <c r="AA153" s="200">
        <f>L153*'Exchange Rates'!$B62</f>
        <v>49.766144399999995</v>
      </c>
    </row>
    <row r="154" spans="1:27" x14ac:dyDescent="0.2">
      <c r="A154" s="189">
        <v>38718</v>
      </c>
      <c r="B154" s="190">
        <v>532</v>
      </c>
      <c r="C154" s="190">
        <v>591</v>
      </c>
      <c r="D154" s="190">
        <v>733</v>
      </c>
      <c r="E154" s="190">
        <v>424</v>
      </c>
      <c r="F154" s="190">
        <v>606</v>
      </c>
      <c r="G154" s="190">
        <v>569</v>
      </c>
      <c r="H154" s="190">
        <v>424</v>
      </c>
      <c r="I154" s="190">
        <v>445</v>
      </c>
      <c r="J154" s="190">
        <v>750</v>
      </c>
      <c r="K154" s="199">
        <v>5121</v>
      </c>
      <c r="L154" s="190">
        <v>65.989999999999995</v>
      </c>
      <c r="N154" s="188">
        <f>D154-E154</f>
        <v>309</v>
      </c>
      <c r="O154" s="188">
        <f t="shared" si="6"/>
        <v>201</v>
      </c>
      <c r="Q154" s="200">
        <f>B154*'Exchange Rates'!$B63</f>
        <v>440.12891999999999</v>
      </c>
      <c r="R154" s="200">
        <f>C154*'Exchange Rates'!$B63</f>
        <v>488.94020999999998</v>
      </c>
      <c r="S154" s="200">
        <f>D154*'Exchange Rates'!$B63</f>
        <v>606.41822999999999</v>
      </c>
      <c r="T154" s="200">
        <f>E154*'Exchange Rates'!$B63</f>
        <v>350.77944000000002</v>
      </c>
      <c r="U154" s="200">
        <f>F154*'Exchange Rates'!$B63</f>
        <v>501.34985999999998</v>
      </c>
      <c r="V154" s="200">
        <f>G154*'Exchange Rates'!$B63</f>
        <v>470.73939000000001</v>
      </c>
      <c r="W154" s="200">
        <f>H154*'Exchange Rates'!$B63</f>
        <v>350.77944000000002</v>
      </c>
      <c r="X154" s="200">
        <f>I154*'Exchange Rates'!$B63</f>
        <v>368.15294999999998</v>
      </c>
      <c r="Y154" s="200">
        <f>J154*'Exchange Rates'!$B63</f>
        <v>620.48249999999996</v>
      </c>
      <c r="Z154" s="200">
        <f>K154*'Exchange Rates'!$B63</f>
        <v>4236.6545100000003</v>
      </c>
      <c r="AA154" s="200">
        <f>L154*'Exchange Rates'!$B63</f>
        <v>54.594186899999997</v>
      </c>
    </row>
    <row r="155" spans="1:27" x14ac:dyDescent="0.2">
      <c r="A155" s="189">
        <v>38749</v>
      </c>
      <c r="B155" s="190">
        <v>535</v>
      </c>
      <c r="C155" s="190">
        <v>595</v>
      </c>
      <c r="D155" s="190">
        <v>723</v>
      </c>
      <c r="E155" s="190">
        <v>445</v>
      </c>
      <c r="F155" s="190">
        <v>623</v>
      </c>
      <c r="G155" s="190">
        <v>591</v>
      </c>
      <c r="H155" s="190">
        <v>414</v>
      </c>
      <c r="I155" s="190">
        <v>430</v>
      </c>
      <c r="J155" s="190">
        <v>761</v>
      </c>
      <c r="K155" s="199">
        <v>5000</v>
      </c>
      <c r="L155" s="190">
        <v>61.76</v>
      </c>
      <c r="N155" s="188">
        <f t="shared" si="7"/>
        <v>278</v>
      </c>
      <c r="O155" s="188">
        <f t="shared" si="6"/>
        <v>188</v>
      </c>
      <c r="Q155" s="200">
        <f>B155*'Exchange Rates'!$B64</f>
        <v>447.69335000000001</v>
      </c>
      <c r="R155" s="200">
        <f>C155*'Exchange Rates'!$B64</f>
        <v>497.90195000000006</v>
      </c>
      <c r="S155" s="200">
        <f>D155*'Exchange Rates'!$B64</f>
        <v>605.01363000000003</v>
      </c>
      <c r="T155" s="200">
        <f>E155*'Exchange Rates'!$B64</f>
        <v>372.38045</v>
      </c>
      <c r="U155" s="200">
        <f>F155*'Exchange Rates'!$B64</f>
        <v>521.33262999999999</v>
      </c>
      <c r="V155" s="200">
        <f>G155*'Exchange Rates'!$B64</f>
        <v>494.55471000000006</v>
      </c>
      <c r="W155" s="200">
        <f>H155*'Exchange Rates'!$B64</f>
        <v>346.43934000000002</v>
      </c>
      <c r="X155" s="200">
        <f>I155*'Exchange Rates'!$B64</f>
        <v>359.82830000000001</v>
      </c>
      <c r="Y155" s="200">
        <f>J155*'Exchange Rates'!$B64</f>
        <v>636.81241</v>
      </c>
      <c r="Z155" s="200">
        <f>K155*'Exchange Rates'!$B64</f>
        <v>4184.05</v>
      </c>
      <c r="AA155" s="200">
        <f>L155*'Exchange Rates'!$B64</f>
        <v>51.681385599999999</v>
      </c>
    </row>
    <row r="156" spans="1:27" x14ac:dyDescent="0.2">
      <c r="A156" s="189">
        <v>38777</v>
      </c>
      <c r="B156" s="190">
        <v>539</v>
      </c>
      <c r="C156" s="190">
        <v>606</v>
      </c>
      <c r="D156" s="190">
        <v>742</v>
      </c>
      <c r="E156" s="190">
        <v>440</v>
      </c>
      <c r="F156" s="190">
        <v>591</v>
      </c>
      <c r="G156" s="190">
        <v>575</v>
      </c>
      <c r="H156" s="190">
        <v>410</v>
      </c>
      <c r="I156" s="190">
        <v>422</v>
      </c>
      <c r="J156" s="190">
        <v>807</v>
      </c>
      <c r="K156" s="199">
        <v>4769</v>
      </c>
      <c r="L156" s="190">
        <v>65.91</v>
      </c>
      <c r="N156" s="188">
        <f t="shared" si="7"/>
        <v>302</v>
      </c>
      <c r="O156" s="188">
        <f t="shared" si="6"/>
        <v>203</v>
      </c>
      <c r="Q156" s="200">
        <f>B156*'Exchange Rates'!$B65</f>
        <v>448.46417000000002</v>
      </c>
      <c r="R156" s="200">
        <f>C156*'Exchange Rates'!$B65</f>
        <v>504.21018000000004</v>
      </c>
      <c r="S156" s="200">
        <f>D156*'Exchange Rates'!$B65</f>
        <v>617.36626000000001</v>
      </c>
      <c r="T156" s="200">
        <f>E156*'Exchange Rates'!$B65</f>
        <v>366.09320000000002</v>
      </c>
      <c r="U156" s="200">
        <f>F156*'Exchange Rates'!$B65</f>
        <v>491.72973000000002</v>
      </c>
      <c r="V156" s="200">
        <f>G156*'Exchange Rates'!$B65</f>
        <v>478.41725000000002</v>
      </c>
      <c r="W156" s="200">
        <f>H156*'Exchange Rates'!$B65</f>
        <v>341.13230000000004</v>
      </c>
      <c r="X156" s="200">
        <f>I156*'Exchange Rates'!$B65</f>
        <v>351.11666000000002</v>
      </c>
      <c r="Y156" s="200">
        <f>J156*'Exchange Rates'!$B65</f>
        <v>671.44821000000002</v>
      </c>
      <c r="Z156" s="200">
        <f>K156*'Exchange Rates'!$B65</f>
        <v>3967.9510700000001</v>
      </c>
      <c r="AA156" s="200">
        <f>L156*'Exchange Rates'!$B65</f>
        <v>54.839097299999999</v>
      </c>
    </row>
    <row r="157" spans="1:27" x14ac:dyDescent="0.2">
      <c r="A157" s="189">
        <v>38808</v>
      </c>
      <c r="B157" s="190">
        <v>540</v>
      </c>
      <c r="C157" s="190">
        <v>659</v>
      </c>
      <c r="D157" s="190">
        <v>796</v>
      </c>
      <c r="E157" s="190">
        <v>439</v>
      </c>
      <c r="F157" s="190">
        <v>576</v>
      </c>
      <c r="G157" s="190">
        <v>578</v>
      </c>
      <c r="H157" s="190">
        <v>394</v>
      </c>
      <c r="I157" s="190">
        <v>404</v>
      </c>
      <c r="J157" s="190">
        <v>840</v>
      </c>
      <c r="K157" s="199">
        <v>4313</v>
      </c>
      <c r="L157" s="190">
        <v>72.02</v>
      </c>
      <c r="N157" s="188">
        <f t="shared" si="7"/>
        <v>357</v>
      </c>
      <c r="O157" s="188">
        <f t="shared" si="6"/>
        <v>256</v>
      </c>
      <c r="Q157" s="200">
        <f>B157*'Exchange Rates'!$B66</f>
        <v>441.13139999999999</v>
      </c>
      <c r="R157" s="200">
        <f>C157*'Exchange Rates'!$B66</f>
        <v>538.34369000000004</v>
      </c>
      <c r="S157" s="200">
        <f>D157*'Exchange Rates'!$B66</f>
        <v>650.26035999999999</v>
      </c>
      <c r="T157" s="200">
        <f>E157*'Exchange Rates'!$B66</f>
        <v>358.62349</v>
      </c>
      <c r="U157" s="200">
        <f>F157*'Exchange Rates'!$B66</f>
        <v>470.54016000000001</v>
      </c>
      <c r="V157" s="200">
        <f>G157*'Exchange Rates'!$B66</f>
        <v>472.17398000000003</v>
      </c>
      <c r="W157" s="200">
        <f>H157*'Exchange Rates'!$B66</f>
        <v>321.86254000000002</v>
      </c>
      <c r="X157" s="200">
        <f>I157*'Exchange Rates'!$B66</f>
        <v>330.03164000000004</v>
      </c>
      <c r="Y157" s="200">
        <f>J157*'Exchange Rates'!$B66</f>
        <v>686.20440000000008</v>
      </c>
      <c r="Z157" s="200">
        <f>K157*'Exchange Rates'!$B66</f>
        <v>3523.3328300000003</v>
      </c>
      <c r="AA157" s="200">
        <f>L157*'Exchange Rates'!$B66</f>
        <v>58.833858200000002</v>
      </c>
    </row>
    <row r="158" spans="1:27" x14ac:dyDescent="0.2">
      <c r="A158" s="189">
        <v>38838</v>
      </c>
      <c r="B158" s="190">
        <v>590</v>
      </c>
      <c r="C158" s="190">
        <v>690</v>
      </c>
      <c r="D158" s="190">
        <v>853</v>
      </c>
      <c r="E158" s="190">
        <v>435</v>
      </c>
      <c r="F158" s="190">
        <v>545</v>
      </c>
      <c r="G158" s="190">
        <v>575</v>
      </c>
      <c r="H158" s="190">
        <v>400</v>
      </c>
      <c r="I158" s="190">
        <v>405</v>
      </c>
      <c r="J158" s="190">
        <v>840</v>
      </c>
      <c r="K158" s="199">
        <v>4076</v>
      </c>
      <c r="L158" s="190">
        <v>70.41</v>
      </c>
      <c r="N158" s="188">
        <f t="shared" si="7"/>
        <v>418</v>
      </c>
      <c r="O158" s="188">
        <f t="shared" si="6"/>
        <v>263</v>
      </c>
      <c r="Q158" s="200">
        <f>B158*'Exchange Rates'!$B67</f>
        <v>462.3535</v>
      </c>
      <c r="R158" s="200">
        <f>C158*'Exchange Rates'!$B67</f>
        <v>540.71849999999995</v>
      </c>
      <c r="S158" s="200">
        <f>D158*'Exchange Rates'!$B67</f>
        <v>668.45344999999998</v>
      </c>
      <c r="T158" s="200">
        <f>E158*'Exchange Rates'!$B67</f>
        <v>340.88774999999998</v>
      </c>
      <c r="U158" s="200">
        <f>F158*'Exchange Rates'!$B67</f>
        <v>427.08924999999999</v>
      </c>
      <c r="V158" s="200">
        <f>G158*'Exchange Rates'!$B67</f>
        <v>450.59875</v>
      </c>
      <c r="W158" s="200">
        <f>H158*'Exchange Rates'!$B67</f>
        <v>313.45999999999998</v>
      </c>
      <c r="X158" s="200">
        <f>I158*'Exchange Rates'!$B67</f>
        <v>317.37824999999998</v>
      </c>
      <c r="Y158" s="200">
        <f>J158*'Exchange Rates'!$B67</f>
        <v>658.26599999999996</v>
      </c>
      <c r="Z158" s="200">
        <f>K158*'Exchange Rates'!$B67</f>
        <v>3194.1574000000001</v>
      </c>
      <c r="AA158" s="200">
        <f>L158*'Exchange Rates'!$B67</f>
        <v>55.176796499999995</v>
      </c>
    </row>
    <row r="159" spans="1:27" x14ac:dyDescent="0.2">
      <c r="A159" s="189">
        <v>38869</v>
      </c>
      <c r="B159" s="190">
        <v>601</v>
      </c>
      <c r="C159" s="190">
        <v>666</v>
      </c>
      <c r="D159" s="190">
        <v>822</v>
      </c>
      <c r="E159" s="190">
        <v>437</v>
      </c>
      <c r="F159" s="190">
        <v>535</v>
      </c>
      <c r="G159" s="190">
        <v>575</v>
      </c>
      <c r="H159" s="190">
        <v>407</v>
      </c>
      <c r="I159" s="190">
        <v>404</v>
      </c>
      <c r="J159" s="190">
        <v>835</v>
      </c>
      <c r="K159" s="199">
        <v>3921</v>
      </c>
      <c r="L159" s="190">
        <v>73.510000000000005</v>
      </c>
      <c r="N159" s="188">
        <f t="shared" si="7"/>
        <v>385</v>
      </c>
      <c r="O159" s="188">
        <f t="shared" si="6"/>
        <v>221</v>
      </c>
      <c r="Q159" s="200">
        <f>B159*'Exchange Rates'!$B68</f>
        <v>474.37530999999996</v>
      </c>
      <c r="R159" s="200">
        <f>C159*'Exchange Rates'!$B68</f>
        <v>525.68045999999993</v>
      </c>
      <c r="S159" s="200">
        <f>D159*'Exchange Rates'!$B68</f>
        <v>648.81281999999999</v>
      </c>
      <c r="T159" s="200">
        <f>E159*'Exchange Rates'!$B68</f>
        <v>344.92847</v>
      </c>
      <c r="U159" s="200">
        <f>F159*'Exchange Rates'!$B68</f>
        <v>422.28084999999999</v>
      </c>
      <c r="V159" s="200">
        <f>G159*'Exchange Rates'!$B68</f>
        <v>453.85325</v>
      </c>
      <c r="W159" s="200">
        <f>H159*'Exchange Rates'!$B68</f>
        <v>321.24916999999999</v>
      </c>
      <c r="X159" s="200">
        <f>I159*'Exchange Rates'!$B68</f>
        <v>318.88123999999999</v>
      </c>
      <c r="Y159" s="200">
        <f>J159*'Exchange Rates'!$B68</f>
        <v>659.07384999999999</v>
      </c>
      <c r="Z159" s="200">
        <f>K159*'Exchange Rates'!$B68</f>
        <v>3094.8845099999999</v>
      </c>
      <c r="AA159" s="200">
        <f>L159*'Exchange Rates'!$B68</f>
        <v>58.022178099999998</v>
      </c>
    </row>
    <row r="160" spans="1:27" x14ac:dyDescent="0.2">
      <c r="A160" s="189">
        <v>38899</v>
      </c>
      <c r="B160" s="190">
        <v>630</v>
      </c>
      <c r="C160" s="190">
        <v>647</v>
      </c>
      <c r="D160" s="190">
        <v>822</v>
      </c>
      <c r="E160" s="190">
        <v>471</v>
      </c>
      <c r="F160" s="190">
        <v>557</v>
      </c>
      <c r="G160" s="190">
        <v>583</v>
      </c>
      <c r="H160" s="190">
        <v>431</v>
      </c>
      <c r="I160" s="190">
        <v>434</v>
      </c>
      <c r="J160" s="190">
        <v>824</v>
      </c>
      <c r="K160" s="199">
        <v>4019</v>
      </c>
      <c r="L160" s="190">
        <v>75.150000000000006</v>
      </c>
      <c r="N160" s="188">
        <f t="shared" si="7"/>
        <v>351</v>
      </c>
      <c r="O160" s="188">
        <f t="shared" si="6"/>
        <v>192</v>
      </c>
      <c r="Q160" s="200">
        <f>B160*'Exchange Rates'!$B69</f>
        <v>495.95490000000001</v>
      </c>
      <c r="R160" s="200">
        <f>C160*'Exchange Rates'!$B69</f>
        <v>509.33780999999999</v>
      </c>
      <c r="S160" s="200">
        <f>D160*'Exchange Rates'!$B69</f>
        <v>647.10306000000003</v>
      </c>
      <c r="T160" s="200">
        <f>E160*'Exchange Rates'!$B69</f>
        <v>370.78532999999999</v>
      </c>
      <c r="U160" s="200">
        <f>F160*'Exchange Rates'!$B69</f>
        <v>438.48710999999997</v>
      </c>
      <c r="V160" s="200">
        <f>G160*'Exchange Rates'!$B69</f>
        <v>458.95508999999998</v>
      </c>
      <c r="W160" s="200">
        <f>H160*'Exchange Rates'!$B69</f>
        <v>339.29613000000001</v>
      </c>
      <c r="X160" s="200">
        <f>I160*'Exchange Rates'!$B69</f>
        <v>341.65782000000002</v>
      </c>
      <c r="Y160" s="200">
        <f>J160*'Exchange Rates'!$B69</f>
        <v>648.67751999999996</v>
      </c>
      <c r="Z160" s="200">
        <f>K160*'Exchange Rates'!$B69</f>
        <v>3163.8773700000002</v>
      </c>
      <c r="AA160" s="200">
        <f>L160*'Exchange Rates'!$B69</f>
        <v>59.160334500000005</v>
      </c>
    </row>
    <row r="161" spans="1:43" x14ac:dyDescent="0.2">
      <c r="A161" s="189">
        <v>38930</v>
      </c>
      <c r="B161" s="190">
        <v>629</v>
      </c>
      <c r="C161" s="190">
        <v>666</v>
      </c>
      <c r="D161" s="190">
        <v>812</v>
      </c>
      <c r="E161" s="190">
        <v>510</v>
      </c>
      <c r="F161" s="190">
        <v>572</v>
      </c>
      <c r="G161" s="190">
        <v>606</v>
      </c>
      <c r="H161" s="190">
        <v>465</v>
      </c>
      <c r="I161" s="190">
        <v>461</v>
      </c>
      <c r="J161" s="190">
        <v>828</v>
      </c>
      <c r="K161" s="199">
        <v>4087</v>
      </c>
      <c r="L161" s="190">
        <v>70.25</v>
      </c>
      <c r="N161" s="188">
        <f t="shared" si="7"/>
        <v>302</v>
      </c>
      <c r="O161" s="188">
        <f t="shared" si="6"/>
        <v>183</v>
      </c>
      <c r="Q161" s="200">
        <f>B161*'Exchange Rates'!$B70</f>
        <v>491.35593</v>
      </c>
      <c r="R161" s="200">
        <f>C161*'Exchange Rates'!$B70</f>
        <v>520.25922000000003</v>
      </c>
      <c r="S161" s="200">
        <f>D161*'Exchange Rates'!$B70</f>
        <v>634.31004000000007</v>
      </c>
      <c r="T161" s="200">
        <f>E161*'Exchange Rates'!$B70</f>
        <v>398.39670000000001</v>
      </c>
      <c r="U161" s="200">
        <f>F161*'Exchange Rates'!$B70</f>
        <v>446.82924000000003</v>
      </c>
      <c r="V161" s="200">
        <f>G161*'Exchange Rates'!$B70</f>
        <v>473.38902000000002</v>
      </c>
      <c r="W161" s="200">
        <f>H161*'Exchange Rates'!$B70</f>
        <v>363.24405000000002</v>
      </c>
      <c r="X161" s="200">
        <f>I161*'Exchange Rates'!$B70</f>
        <v>360.11937</v>
      </c>
      <c r="Y161" s="200">
        <f>J161*'Exchange Rates'!$B70</f>
        <v>646.80876000000001</v>
      </c>
      <c r="Z161" s="200">
        <f>K161*'Exchange Rates'!$B70</f>
        <v>3192.6417900000001</v>
      </c>
      <c r="AA161" s="200">
        <f>L161*'Exchange Rates'!$B70</f>
        <v>54.8771925</v>
      </c>
    </row>
    <row r="162" spans="1:43" x14ac:dyDescent="0.2">
      <c r="A162" s="189">
        <v>38961</v>
      </c>
      <c r="B162" s="190">
        <v>602</v>
      </c>
      <c r="C162" s="190">
        <v>669</v>
      </c>
      <c r="D162" s="190">
        <v>784</v>
      </c>
      <c r="E162" s="190">
        <v>497</v>
      </c>
      <c r="F162" s="190">
        <v>548</v>
      </c>
      <c r="G162" s="190">
        <v>609</v>
      </c>
      <c r="H162" s="190">
        <v>459</v>
      </c>
      <c r="I162" s="190">
        <v>454</v>
      </c>
      <c r="J162" s="190">
        <v>821</v>
      </c>
      <c r="K162" s="199">
        <v>3671</v>
      </c>
      <c r="L162" s="190">
        <v>62.48</v>
      </c>
      <c r="N162" s="188">
        <f t="shared" si="7"/>
        <v>287</v>
      </c>
      <c r="O162" s="188">
        <f t="shared" si="6"/>
        <v>182</v>
      </c>
      <c r="Q162" s="200">
        <f>B162*'Exchange Rates'!$B71</f>
        <v>472.63621999999998</v>
      </c>
      <c r="R162" s="200">
        <f>C162*'Exchange Rates'!$B71</f>
        <v>525.23858999999993</v>
      </c>
      <c r="S162" s="200">
        <f>D162*'Exchange Rates'!$B71</f>
        <v>615.52624000000003</v>
      </c>
      <c r="T162" s="200">
        <f>E162*'Exchange Rates'!$B71</f>
        <v>390.19966999999997</v>
      </c>
      <c r="U162" s="200">
        <f>F162*'Exchange Rates'!$B71</f>
        <v>430.24027999999998</v>
      </c>
      <c r="V162" s="200">
        <f>G162*'Exchange Rates'!$B71</f>
        <v>478.13198999999997</v>
      </c>
      <c r="W162" s="200">
        <f>H162*'Exchange Rates'!$B71</f>
        <v>360.36548999999997</v>
      </c>
      <c r="X162" s="200">
        <f>I162*'Exchange Rates'!$B71</f>
        <v>356.43993999999998</v>
      </c>
      <c r="Y162" s="200">
        <f>J162*'Exchange Rates'!$B71</f>
        <v>644.57530999999994</v>
      </c>
      <c r="Z162" s="200">
        <f>K162*'Exchange Rates'!$B71</f>
        <v>2882.1388099999999</v>
      </c>
      <c r="AA162" s="200">
        <f>L162*'Exchange Rates'!$B71</f>
        <v>49.053672799999994</v>
      </c>
    </row>
    <row r="163" spans="1:43" x14ac:dyDescent="0.2">
      <c r="A163" s="189">
        <v>38991</v>
      </c>
      <c r="B163" s="190">
        <v>615</v>
      </c>
      <c r="C163" s="190">
        <v>666</v>
      </c>
      <c r="D163" s="190">
        <v>781</v>
      </c>
      <c r="E163" s="190">
        <v>507</v>
      </c>
      <c r="F163" s="190">
        <v>557</v>
      </c>
      <c r="G163" s="190">
        <v>626</v>
      </c>
      <c r="H163" s="190">
        <v>468</v>
      </c>
      <c r="I163" s="190">
        <v>461</v>
      </c>
      <c r="J163" s="190">
        <v>808</v>
      </c>
      <c r="K163" s="199">
        <v>3446</v>
      </c>
      <c r="L163" s="190">
        <v>59.03</v>
      </c>
      <c r="N163" s="188">
        <f t="shared" si="7"/>
        <v>274</v>
      </c>
      <c r="O163" s="188">
        <f t="shared" si="6"/>
        <v>166</v>
      </c>
      <c r="Q163" s="200">
        <f>B163*'Exchange Rates'!$B72</f>
        <v>487.51665000000003</v>
      </c>
      <c r="R163" s="200">
        <f>C163*'Exchange Rates'!$B72</f>
        <v>527.94486000000006</v>
      </c>
      <c r="S163" s="200">
        <f>D163*'Exchange Rates'!$B72</f>
        <v>619.10651000000007</v>
      </c>
      <c r="T163" s="200">
        <f>E163*'Exchange Rates'!$B72</f>
        <v>401.90397000000002</v>
      </c>
      <c r="U163" s="200">
        <f>F163*'Exchange Rates'!$B72</f>
        <v>441.53946999999999</v>
      </c>
      <c r="V163" s="200">
        <f>G163*'Exchange Rates'!$B72</f>
        <v>496.23646000000002</v>
      </c>
      <c r="W163" s="200">
        <f>H163*'Exchange Rates'!$B72</f>
        <v>370.98828000000003</v>
      </c>
      <c r="X163" s="200">
        <f>I163*'Exchange Rates'!$B72</f>
        <v>365.43931000000003</v>
      </c>
      <c r="Y163" s="200">
        <f>J163*'Exchange Rates'!$B72</f>
        <v>640.50968</v>
      </c>
      <c r="Z163" s="200">
        <f>K163*'Exchange Rates'!$B72</f>
        <v>2731.67866</v>
      </c>
      <c r="AA163" s="200">
        <f>L163*'Exchange Rates'!$B72</f>
        <v>46.7936713</v>
      </c>
    </row>
    <row r="164" spans="1:43" x14ac:dyDescent="0.2">
      <c r="A164" s="189">
        <v>39022</v>
      </c>
      <c r="B164" s="190">
        <v>675</v>
      </c>
      <c r="C164" s="190">
        <v>722</v>
      </c>
      <c r="D164" s="190">
        <v>814</v>
      </c>
      <c r="E164" s="190">
        <v>547</v>
      </c>
      <c r="F164" s="190">
        <v>601</v>
      </c>
      <c r="G164" s="190">
        <v>656</v>
      </c>
      <c r="H164" s="190">
        <v>516</v>
      </c>
      <c r="I164" s="190">
        <v>525</v>
      </c>
      <c r="J164" s="190">
        <v>806</v>
      </c>
      <c r="K164" s="199">
        <v>3423</v>
      </c>
      <c r="L164" s="190">
        <v>64.260000000000005</v>
      </c>
      <c r="N164" s="188">
        <f t="shared" si="7"/>
        <v>267</v>
      </c>
      <c r="O164" s="188">
        <f t="shared" si="6"/>
        <v>139</v>
      </c>
      <c r="Q164" s="200">
        <f>B164*'Exchange Rates'!$B73</f>
        <v>524.92724999999996</v>
      </c>
      <c r="R164" s="200">
        <f>C164*'Exchange Rates'!$B73</f>
        <v>561.47773999999993</v>
      </c>
      <c r="S164" s="200">
        <f>D164*'Exchange Rates'!$B73</f>
        <v>633.02337999999997</v>
      </c>
      <c r="T164" s="200">
        <f>E164*'Exchange Rates'!$B73</f>
        <v>425.38549</v>
      </c>
      <c r="U164" s="200">
        <f>F164*'Exchange Rates'!$B73</f>
        <v>467.37966999999998</v>
      </c>
      <c r="V164" s="200">
        <f>G164*'Exchange Rates'!$B73</f>
        <v>510.15152</v>
      </c>
      <c r="W164" s="200">
        <f>H164*'Exchange Rates'!$B73</f>
        <v>401.27771999999999</v>
      </c>
      <c r="X164" s="200">
        <f>I164*'Exchange Rates'!$B73</f>
        <v>408.27674999999999</v>
      </c>
      <c r="Y164" s="200">
        <f>J164*'Exchange Rates'!$B73</f>
        <v>626.80201999999997</v>
      </c>
      <c r="Z164" s="200">
        <f>K164*'Exchange Rates'!$B73</f>
        <v>2661.96441</v>
      </c>
      <c r="AA164" s="200">
        <f>L164*'Exchange Rates'!$B73</f>
        <v>49.973074199999999</v>
      </c>
    </row>
    <row r="165" spans="1:43" ht="25.5" x14ac:dyDescent="0.2">
      <c r="A165" s="189">
        <v>39052</v>
      </c>
      <c r="B165" s="190">
        <v>699</v>
      </c>
      <c r="C165" s="190">
        <v>730</v>
      </c>
      <c r="D165" s="190">
        <v>856</v>
      </c>
      <c r="E165" s="190">
        <v>583</v>
      </c>
      <c r="F165" s="190">
        <v>647</v>
      </c>
      <c r="G165" s="190">
        <v>732</v>
      </c>
      <c r="H165" s="190">
        <v>560</v>
      </c>
      <c r="I165" s="190">
        <v>570</v>
      </c>
      <c r="J165" s="190">
        <v>820</v>
      </c>
      <c r="K165" s="199">
        <v>3283</v>
      </c>
      <c r="L165" s="190">
        <v>60.86</v>
      </c>
      <c r="N165" s="188">
        <f t="shared" si="7"/>
        <v>273</v>
      </c>
      <c r="O165" s="188">
        <f t="shared" si="6"/>
        <v>157</v>
      </c>
      <c r="Q165" s="200">
        <f>B165*'Exchange Rates'!$B74</f>
        <v>529.65327000000002</v>
      </c>
      <c r="R165" s="200">
        <f>C165*'Exchange Rates'!$B74</f>
        <v>553.14290000000005</v>
      </c>
      <c r="S165" s="200">
        <f>D165*'Exchange Rates'!$B74</f>
        <v>648.61688000000004</v>
      </c>
      <c r="T165" s="200">
        <f>E165*'Exchange Rates'!$B74</f>
        <v>441.75659000000002</v>
      </c>
      <c r="U165" s="200">
        <f>F165*'Exchange Rates'!$B74</f>
        <v>490.25130999999999</v>
      </c>
      <c r="V165" s="200">
        <f>G165*'Exchange Rates'!$B74</f>
        <v>554.65836000000002</v>
      </c>
      <c r="W165" s="200">
        <f>H165*'Exchange Rates'!$B74</f>
        <v>424.3288</v>
      </c>
      <c r="X165" s="200">
        <f>I165*'Exchange Rates'!$B74</f>
        <v>431.90609999999998</v>
      </c>
      <c r="Y165" s="200">
        <f>J165*'Exchange Rates'!$B74</f>
        <v>621.33860000000004</v>
      </c>
      <c r="Z165" s="200">
        <f>K165*'Exchange Rates'!$B74</f>
        <v>2487.6275900000001</v>
      </c>
      <c r="AA165" s="200">
        <f>L165*'Exchange Rates'!$B74</f>
        <v>46.115447799999998</v>
      </c>
      <c r="AE165" s="192" t="s">
        <v>286</v>
      </c>
      <c r="AF165" s="192" t="s">
        <v>287</v>
      </c>
      <c r="AG165" s="192" t="s">
        <v>288</v>
      </c>
      <c r="AH165" s="192" t="s">
        <v>289</v>
      </c>
      <c r="AI165" s="192" t="s">
        <v>290</v>
      </c>
      <c r="AJ165" s="192" t="s">
        <v>291</v>
      </c>
      <c r="AK165" s="192" t="s">
        <v>292</v>
      </c>
      <c r="AL165" s="192" t="s">
        <v>293</v>
      </c>
      <c r="AM165" s="192" t="s">
        <v>294</v>
      </c>
      <c r="AN165" s="192" t="s">
        <v>295</v>
      </c>
      <c r="AO165" s="192" t="s">
        <v>296</v>
      </c>
    </row>
    <row r="166" spans="1:43" x14ac:dyDescent="0.2">
      <c r="A166" s="189">
        <v>39083</v>
      </c>
      <c r="B166" s="190">
        <v>697</v>
      </c>
      <c r="C166" s="190">
        <v>719</v>
      </c>
      <c r="D166" s="190">
        <v>818</v>
      </c>
      <c r="E166" s="190">
        <v>599</v>
      </c>
      <c r="F166" s="190">
        <v>653</v>
      </c>
      <c r="G166" s="190">
        <v>731</v>
      </c>
      <c r="H166" s="190">
        <v>565</v>
      </c>
      <c r="I166" s="190">
        <v>560</v>
      </c>
      <c r="J166" s="190">
        <v>865</v>
      </c>
      <c r="K166" s="199">
        <v>3245</v>
      </c>
      <c r="L166" s="190">
        <v>57.4</v>
      </c>
      <c r="N166" s="188">
        <f t="shared" si="7"/>
        <v>219</v>
      </c>
      <c r="O166" s="188">
        <f t="shared" si="6"/>
        <v>121</v>
      </c>
      <c r="Q166" s="200">
        <f>B166*'Exchange Rates'!$B75</f>
        <v>536.29270999999994</v>
      </c>
      <c r="R166" s="200">
        <f>C166*'Exchange Rates'!$B75</f>
        <v>553.22016999999994</v>
      </c>
      <c r="S166" s="200">
        <f>D166*'Exchange Rates'!$B75</f>
        <v>629.39373999999998</v>
      </c>
      <c r="T166" s="200">
        <f>E166*'Exchange Rates'!$B75</f>
        <v>460.88856999999996</v>
      </c>
      <c r="U166" s="200">
        <f>F166*'Exchange Rates'!$B75</f>
        <v>502.43778999999995</v>
      </c>
      <c r="V166" s="200">
        <f>G166*'Exchange Rates'!$B75</f>
        <v>562.45332999999994</v>
      </c>
      <c r="W166" s="200">
        <f>H166*'Exchange Rates'!$B75</f>
        <v>434.72794999999996</v>
      </c>
      <c r="X166" s="200">
        <f>I166*'Exchange Rates'!$B75</f>
        <v>430.88079999999997</v>
      </c>
      <c r="Y166" s="200">
        <f>J166*'Exchange Rates'!$B75</f>
        <v>665.55694999999992</v>
      </c>
      <c r="Z166" s="200">
        <f>K166*'Exchange Rates'!$B75</f>
        <v>2496.80035</v>
      </c>
      <c r="AA166" s="200">
        <f>L166*'Exchange Rates'!$B75</f>
        <v>44.165281999999998</v>
      </c>
      <c r="AE166" s="200">
        <f t="shared" ref="AE166:AK166" si="8">(B166/B$166)*100</f>
        <v>100</v>
      </c>
      <c r="AF166" s="200">
        <f t="shared" si="8"/>
        <v>100</v>
      </c>
      <c r="AG166" s="200">
        <f t="shared" si="8"/>
        <v>100</v>
      </c>
      <c r="AH166" s="200">
        <f t="shared" si="8"/>
        <v>100</v>
      </c>
      <c r="AI166" s="200">
        <f t="shared" si="8"/>
        <v>100</v>
      </c>
      <c r="AJ166" s="200">
        <f t="shared" si="8"/>
        <v>100</v>
      </c>
      <c r="AK166" s="200">
        <f t="shared" si="8"/>
        <v>100</v>
      </c>
      <c r="AL166" s="200">
        <f t="shared" ref="AL166" si="9">(I166/I$166)*100</f>
        <v>100</v>
      </c>
      <c r="AM166" s="200">
        <f t="shared" ref="AM166" si="10">(J166/J$166)*100</f>
        <v>100</v>
      </c>
      <c r="AN166" s="200">
        <f>(K166/K$166)*100</f>
        <v>100</v>
      </c>
      <c r="AQ166" s="200">
        <f>('Main dataset'!D5/'Main dataset'!D$5)*100</f>
        <v>100</v>
      </c>
    </row>
    <row r="167" spans="1:43" x14ac:dyDescent="0.2">
      <c r="A167" s="189">
        <v>39114</v>
      </c>
      <c r="B167" s="190">
        <v>714</v>
      </c>
      <c r="C167" s="190">
        <v>709</v>
      </c>
      <c r="D167" s="190">
        <v>781</v>
      </c>
      <c r="E167" s="190">
        <v>605</v>
      </c>
      <c r="F167" s="190">
        <v>678</v>
      </c>
      <c r="G167" s="190">
        <v>763</v>
      </c>
      <c r="H167" s="190">
        <v>541</v>
      </c>
      <c r="I167" s="190">
        <v>556</v>
      </c>
      <c r="J167" s="190">
        <v>888</v>
      </c>
      <c r="K167" s="199">
        <v>3363</v>
      </c>
      <c r="L167" s="190">
        <v>61.89</v>
      </c>
      <c r="N167" s="188">
        <f t="shared" si="7"/>
        <v>176</v>
      </c>
      <c r="O167" s="188">
        <f t="shared" si="6"/>
        <v>67</v>
      </c>
      <c r="Q167" s="200">
        <f>B167*'Exchange Rates'!$B76</f>
        <v>546.56700000000001</v>
      </c>
      <c r="R167" s="200">
        <f>C167*'Exchange Rates'!$B76</f>
        <v>542.73950000000002</v>
      </c>
      <c r="S167" s="200">
        <f>D167*'Exchange Rates'!$B76</f>
        <v>597.85550000000001</v>
      </c>
      <c r="T167" s="200">
        <f>E167*'Exchange Rates'!$B76</f>
        <v>463.1275</v>
      </c>
      <c r="U167" s="200">
        <f>F167*'Exchange Rates'!$B76</f>
        <v>519.00900000000001</v>
      </c>
      <c r="V167" s="200">
        <f>G167*'Exchange Rates'!$B76</f>
        <v>584.07650000000001</v>
      </c>
      <c r="W167" s="200">
        <f>H167*'Exchange Rates'!$B76</f>
        <v>414.13549999999998</v>
      </c>
      <c r="X167" s="200">
        <f>I167*'Exchange Rates'!$B76</f>
        <v>425.61799999999999</v>
      </c>
      <c r="Y167" s="200">
        <f>J167*'Exchange Rates'!$B76</f>
        <v>679.76400000000001</v>
      </c>
      <c r="Z167" s="200">
        <f>K167*'Exchange Rates'!$B76</f>
        <v>2574.3764999999999</v>
      </c>
      <c r="AA167" s="200">
        <f>L167*'Exchange Rates'!$B76</f>
        <v>47.376795000000001</v>
      </c>
      <c r="AE167" s="200">
        <f t="shared" ref="AE167:AE198" si="11">(B167/B$166)*100</f>
        <v>102.4390243902439</v>
      </c>
      <c r="AF167" s="200">
        <f t="shared" ref="AF167:AF230" si="12">(C167/C$166)*100</f>
        <v>98.609179415855351</v>
      </c>
      <c r="AG167" s="200">
        <f t="shared" ref="AG167:AG230" si="13">(D167/D$166)*100</f>
        <v>95.476772616136913</v>
      </c>
      <c r="AH167" s="200">
        <f>(E167/E$166)*100</f>
        <v>101.0016694490818</v>
      </c>
      <c r="AI167" s="200">
        <f t="shared" ref="AI167:AI230" si="14">(F167/F$166)*100</f>
        <v>103.82848392036755</v>
      </c>
      <c r="AJ167" s="200">
        <f t="shared" ref="AJ167:AJ230" si="15">(G167/G$166)*100</f>
        <v>104.37756497948017</v>
      </c>
      <c r="AK167" s="200">
        <f t="shared" ref="AK167:AK230" si="16">(H167/H$166)*100</f>
        <v>95.752212389380531</v>
      </c>
      <c r="AL167" s="200">
        <f t="shared" ref="AL167:AL230" si="17">(I167/I$166)*100</f>
        <v>99.285714285714292</v>
      </c>
      <c r="AM167" s="200">
        <f t="shared" ref="AM167:AM230" si="18">(J167/J$166)*100</f>
        <v>102.65895953757224</v>
      </c>
      <c r="AN167" s="200">
        <f t="shared" ref="AN167:AN230" si="19">(K167/K$166)*100</f>
        <v>103.63636363636364</v>
      </c>
      <c r="AQ167" s="200">
        <f>('Main dataset'!D6/'Main dataset'!D$5)*100</f>
        <v>98.535813217253661</v>
      </c>
    </row>
    <row r="168" spans="1:43" x14ac:dyDescent="0.2">
      <c r="A168" s="189">
        <v>39142</v>
      </c>
      <c r="B168" s="190">
        <v>718</v>
      </c>
      <c r="C168" s="190">
        <v>713</v>
      </c>
      <c r="D168" s="190">
        <v>765</v>
      </c>
      <c r="E168" s="190">
        <v>622</v>
      </c>
      <c r="F168" s="190">
        <v>702</v>
      </c>
      <c r="G168" s="190">
        <v>769</v>
      </c>
      <c r="H168" s="190">
        <v>566</v>
      </c>
      <c r="I168" s="190">
        <v>564</v>
      </c>
      <c r="J168" s="190">
        <v>1252</v>
      </c>
      <c r="K168" s="199">
        <v>3580</v>
      </c>
      <c r="L168" s="190">
        <v>68.099999999999994</v>
      </c>
      <c r="N168" s="188">
        <f t="shared" si="7"/>
        <v>143</v>
      </c>
      <c r="O168" s="188">
        <f t="shared" si="6"/>
        <v>47</v>
      </c>
      <c r="Q168" s="200">
        <f>B168*'Exchange Rates'!$B77</f>
        <v>542.46335999999997</v>
      </c>
      <c r="R168" s="200">
        <f>C168*'Exchange Rates'!$B77</f>
        <v>538.68575999999996</v>
      </c>
      <c r="S168" s="200">
        <f>D168*'Exchange Rates'!$B77</f>
        <v>577.97280000000001</v>
      </c>
      <c r="T168" s="200">
        <f>E168*'Exchange Rates'!$B77</f>
        <v>469.93343999999996</v>
      </c>
      <c r="U168" s="200">
        <f>F168*'Exchange Rates'!$B77</f>
        <v>530.37504000000001</v>
      </c>
      <c r="V168" s="200">
        <f>G168*'Exchange Rates'!$B77</f>
        <v>580.99487999999997</v>
      </c>
      <c r="W168" s="200">
        <f>H168*'Exchange Rates'!$B77</f>
        <v>427.62431999999995</v>
      </c>
      <c r="X168" s="200">
        <f>I168*'Exchange Rates'!$B77</f>
        <v>426.11327999999997</v>
      </c>
      <c r="Y168" s="200">
        <f>J168*'Exchange Rates'!$B77</f>
        <v>945.91103999999996</v>
      </c>
      <c r="Z168" s="200">
        <f>K168*'Exchange Rates'!$B77</f>
        <v>2704.7615999999998</v>
      </c>
      <c r="AA168" s="200">
        <f>L168*'Exchange Rates'!$B77</f>
        <v>51.450911999999995</v>
      </c>
      <c r="AE168" s="200">
        <f t="shared" si="11"/>
        <v>103.01291248206599</v>
      </c>
      <c r="AF168" s="200">
        <f t="shared" si="12"/>
        <v>99.165507649513216</v>
      </c>
      <c r="AG168" s="200">
        <f t="shared" si="13"/>
        <v>93.520782396088023</v>
      </c>
      <c r="AH168" s="200">
        <f t="shared" ref="AH168:AH230" si="20">(E168/E$166)*100</f>
        <v>103.83973288814691</v>
      </c>
      <c r="AI168" s="200">
        <f t="shared" si="14"/>
        <v>107.50382848392037</v>
      </c>
      <c r="AJ168" s="200">
        <f t="shared" si="15"/>
        <v>105.19835841313269</v>
      </c>
      <c r="AK168" s="200">
        <f t="shared" si="16"/>
        <v>100.17699115044248</v>
      </c>
      <c r="AL168" s="200">
        <f t="shared" si="17"/>
        <v>100.71428571428571</v>
      </c>
      <c r="AM168" s="200">
        <f t="shared" si="18"/>
        <v>144.73988439306359</v>
      </c>
      <c r="AN168" s="200">
        <f t="shared" si="19"/>
        <v>110.32357473035439</v>
      </c>
      <c r="AQ168" s="200">
        <f>('Main dataset'!D7/'Main dataset'!D$5)*100</f>
        <v>100.83102493074792</v>
      </c>
    </row>
    <row r="169" spans="1:43" x14ac:dyDescent="0.2">
      <c r="A169" s="189">
        <v>39173</v>
      </c>
      <c r="B169" s="190">
        <v>670</v>
      </c>
      <c r="C169" s="190">
        <v>755</v>
      </c>
      <c r="D169" s="190">
        <v>799</v>
      </c>
      <c r="E169" s="190">
        <v>710</v>
      </c>
      <c r="F169" s="190">
        <v>795</v>
      </c>
      <c r="G169" s="190">
        <v>828</v>
      </c>
      <c r="H169" s="190">
        <v>625</v>
      </c>
      <c r="I169" s="190">
        <v>628</v>
      </c>
      <c r="J169" s="190">
        <v>915</v>
      </c>
      <c r="K169" s="199">
        <v>3657</v>
      </c>
      <c r="L169" s="190">
        <v>67.650000000000006</v>
      </c>
      <c r="M169" s="190"/>
      <c r="N169" s="188">
        <f t="shared" si="7"/>
        <v>89</v>
      </c>
      <c r="O169" s="188">
        <f t="shared" si="6"/>
        <v>129</v>
      </c>
      <c r="Q169" s="200">
        <f>B169*'Exchange Rates'!$B78</f>
        <v>496.41640000000001</v>
      </c>
      <c r="R169" s="200">
        <f>C169*'Exchange Rates'!$B78</f>
        <v>559.39459999999997</v>
      </c>
      <c r="S169" s="200">
        <f>D169*'Exchange Rates'!$B78</f>
        <v>591.99508000000003</v>
      </c>
      <c r="T169" s="200">
        <f>E169*'Exchange Rates'!$B78</f>
        <v>526.05320000000006</v>
      </c>
      <c r="U169" s="200">
        <f>F169*'Exchange Rates'!$B78</f>
        <v>589.03139999999996</v>
      </c>
      <c r="V169" s="200">
        <f>G169*'Exchange Rates'!$B78</f>
        <v>613.48176000000001</v>
      </c>
      <c r="W169" s="200">
        <f>H169*'Exchange Rates'!$B78</f>
        <v>463.07499999999999</v>
      </c>
      <c r="X169" s="200">
        <f>I169*'Exchange Rates'!$B78</f>
        <v>465.29776000000004</v>
      </c>
      <c r="Y169" s="200">
        <f>J169*'Exchange Rates'!$B78</f>
        <v>677.94180000000006</v>
      </c>
      <c r="Z169" s="200">
        <f>K169*'Exchange Rates'!$B78</f>
        <v>2709.5444400000001</v>
      </c>
      <c r="AA169" s="200">
        <f>L169*'Exchange Rates'!$B78</f>
        <v>50.123238000000008</v>
      </c>
      <c r="AE169" s="200">
        <f t="shared" si="11"/>
        <v>96.12625538020086</v>
      </c>
      <c r="AF169" s="200">
        <f t="shared" si="12"/>
        <v>105.00695410292072</v>
      </c>
      <c r="AG169" s="200">
        <f t="shared" si="13"/>
        <v>97.67726161369194</v>
      </c>
      <c r="AH169" s="200">
        <f t="shared" si="20"/>
        <v>118.53088480801335</v>
      </c>
      <c r="AI169" s="200">
        <f t="shared" si="14"/>
        <v>121.74578866768759</v>
      </c>
      <c r="AJ169" s="200">
        <f t="shared" si="15"/>
        <v>113.26949384404925</v>
      </c>
      <c r="AK169" s="200">
        <f t="shared" si="16"/>
        <v>110.61946902654867</v>
      </c>
      <c r="AL169" s="200">
        <f t="shared" si="17"/>
        <v>112.14285714285714</v>
      </c>
      <c r="AM169" s="200">
        <f t="shared" si="18"/>
        <v>105.78034682080926</v>
      </c>
      <c r="AN169" s="200">
        <f t="shared" si="19"/>
        <v>112.6964560862866</v>
      </c>
      <c r="AQ169" s="200">
        <f>('Main dataset'!D8/'Main dataset'!D$5)*100</f>
        <v>105.34230312623664</v>
      </c>
    </row>
    <row r="170" spans="1:43" x14ac:dyDescent="0.2">
      <c r="A170" s="189">
        <v>39203</v>
      </c>
      <c r="B170" s="190">
        <v>735</v>
      </c>
      <c r="C170" s="190">
        <v>831</v>
      </c>
      <c r="D170" s="190">
        <v>825</v>
      </c>
      <c r="E170" s="190">
        <v>772</v>
      </c>
      <c r="F170" s="190">
        <v>863</v>
      </c>
      <c r="G170" s="190">
        <v>894</v>
      </c>
      <c r="H170" s="190">
        <v>724</v>
      </c>
      <c r="I170" s="190">
        <v>737</v>
      </c>
      <c r="J170" s="190">
        <v>916</v>
      </c>
      <c r="K170" s="199">
        <v>3448</v>
      </c>
      <c r="L170" s="190">
        <v>68.040000000000006</v>
      </c>
      <c r="M170" s="190"/>
      <c r="N170" s="188">
        <f t="shared" si="7"/>
        <v>53</v>
      </c>
      <c r="O170" s="188">
        <f t="shared" si="6"/>
        <v>90</v>
      </c>
      <c r="Q170" s="200">
        <f>B170*'Exchange Rates'!$B79</f>
        <v>543.61334999999997</v>
      </c>
      <c r="R170" s="200">
        <f>C170*'Exchange Rates'!$B79</f>
        <v>614.61590999999999</v>
      </c>
      <c r="S170" s="200">
        <f>D170*'Exchange Rates'!$B79</f>
        <v>610.17825000000005</v>
      </c>
      <c r="T170" s="200">
        <f>E170*'Exchange Rates'!$B79</f>
        <v>570.97892000000002</v>
      </c>
      <c r="U170" s="200">
        <f>F170*'Exchange Rates'!$B79</f>
        <v>638.28342999999995</v>
      </c>
      <c r="V170" s="200">
        <f>G170*'Exchange Rates'!$B79</f>
        <v>661.21133999999995</v>
      </c>
      <c r="W170" s="200">
        <f>H170*'Exchange Rates'!$B79</f>
        <v>535.47763999999995</v>
      </c>
      <c r="X170" s="200">
        <f>I170*'Exchange Rates'!$B79</f>
        <v>545.09257000000002</v>
      </c>
      <c r="Y170" s="200">
        <f>J170*'Exchange Rates'!$B79</f>
        <v>677.48275999999998</v>
      </c>
      <c r="Z170" s="200">
        <f>K170*'Exchange Rates'!$B79</f>
        <v>2550.1752799999999</v>
      </c>
      <c r="AA170" s="200">
        <f>L170*'Exchange Rates'!$B79</f>
        <v>50.323064400000007</v>
      </c>
      <c r="AE170" s="209">
        <f t="shared" si="11"/>
        <v>105.45193687230989</v>
      </c>
      <c r="AF170" s="200">
        <f t="shared" si="12"/>
        <v>115.57719054242004</v>
      </c>
      <c r="AG170" s="200">
        <f t="shared" si="13"/>
        <v>100.85574572127139</v>
      </c>
      <c r="AH170" s="200">
        <f t="shared" si="20"/>
        <v>128.88146911519198</v>
      </c>
      <c r="AI170" s="200">
        <f t="shared" si="14"/>
        <v>132.15926493108731</v>
      </c>
      <c r="AJ170" s="200">
        <f t="shared" si="15"/>
        <v>122.29822161422707</v>
      </c>
      <c r="AK170" s="200">
        <f t="shared" si="16"/>
        <v>128.14159292035399</v>
      </c>
      <c r="AL170" s="200">
        <f t="shared" si="17"/>
        <v>131.60714285714286</v>
      </c>
      <c r="AM170" s="200">
        <f t="shared" si="18"/>
        <v>105.89595375722543</v>
      </c>
      <c r="AN170" s="200">
        <f t="shared" si="19"/>
        <v>106.2557781201849</v>
      </c>
      <c r="AQ170" s="200">
        <f>('Main dataset'!D9/'Main dataset'!D$5)*100</f>
        <v>110.72417886822319</v>
      </c>
    </row>
    <row r="171" spans="1:43" x14ac:dyDescent="0.2">
      <c r="A171" s="189">
        <v>39234</v>
      </c>
      <c r="B171" s="190">
        <v>833</v>
      </c>
      <c r="C171" s="190">
        <v>916</v>
      </c>
      <c r="D171" s="190">
        <v>860</v>
      </c>
      <c r="E171" s="190">
        <v>805</v>
      </c>
      <c r="F171" s="190">
        <v>969</v>
      </c>
      <c r="G171" s="190">
        <v>979</v>
      </c>
      <c r="H171" s="190">
        <v>821</v>
      </c>
      <c r="I171" s="190">
        <v>823</v>
      </c>
      <c r="J171" s="190">
        <v>893</v>
      </c>
      <c r="K171" s="199">
        <v>3218</v>
      </c>
      <c r="L171" s="190">
        <v>71.41</v>
      </c>
      <c r="M171" s="190"/>
      <c r="N171" s="188">
        <f t="shared" si="7"/>
        <v>55</v>
      </c>
      <c r="O171" s="188">
        <f t="shared" si="6"/>
        <v>27</v>
      </c>
      <c r="Q171" s="200">
        <f>B171*'Exchange Rates'!$B80</f>
        <v>620.84323000000006</v>
      </c>
      <c r="R171" s="200">
        <f>C171*'Exchange Rates'!$B80</f>
        <v>682.70396000000005</v>
      </c>
      <c r="S171" s="200">
        <f>D171*'Exchange Rates'!$B80</f>
        <v>640.96659999999997</v>
      </c>
      <c r="T171" s="200">
        <f>E171*'Exchange Rates'!$B80</f>
        <v>599.97455000000002</v>
      </c>
      <c r="U171" s="200">
        <f>F171*'Exchange Rates'!$B80</f>
        <v>722.20539000000008</v>
      </c>
      <c r="V171" s="200">
        <f>G171*'Exchange Rates'!$B80</f>
        <v>729.65849000000003</v>
      </c>
      <c r="W171" s="200">
        <f>H171*'Exchange Rates'!$B80</f>
        <v>611.89951000000008</v>
      </c>
      <c r="X171" s="200">
        <f>I171*'Exchange Rates'!$B80</f>
        <v>613.39013</v>
      </c>
      <c r="Y171" s="200">
        <f>J171*'Exchange Rates'!$B80</f>
        <v>665.56182999999999</v>
      </c>
      <c r="Z171" s="200">
        <f>K171*'Exchange Rates'!$B80</f>
        <v>2398.4075800000001</v>
      </c>
      <c r="AA171" s="200">
        <f>L171*'Exchange Rates'!$B80</f>
        <v>53.222587099999998</v>
      </c>
      <c r="AE171" s="200">
        <f t="shared" si="11"/>
        <v>119.51219512195121</v>
      </c>
      <c r="AF171" s="200">
        <f t="shared" si="12"/>
        <v>127.39916550764951</v>
      </c>
      <c r="AG171" s="200">
        <f t="shared" si="13"/>
        <v>105.13447432762837</v>
      </c>
      <c r="AH171" s="200">
        <f t="shared" si="20"/>
        <v>134.39065108514191</v>
      </c>
      <c r="AI171" s="200">
        <f t="shared" si="14"/>
        <v>148.39203675344564</v>
      </c>
      <c r="AJ171" s="200">
        <f t="shared" si="15"/>
        <v>133.92612859097127</v>
      </c>
      <c r="AK171" s="200">
        <f t="shared" si="16"/>
        <v>145.30973451327435</v>
      </c>
      <c r="AL171" s="200">
        <f t="shared" si="17"/>
        <v>146.96428571428572</v>
      </c>
      <c r="AM171" s="200">
        <f t="shared" si="18"/>
        <v>103.23699421965318</v>
      </c>
      <c r="AN171" s="200">
        <f t="shared" si="19"/>
        <v>99.167950693374422</v>
      </c>
      <c r="AQ171" s="200">
        <f>('Main dataset'!D10/'Main dataset'!D$5)*100</f>
        <v>119.31143648595173</v>
      </c>
    </row>
    <row r="172" spans="1:43" x14ac:dyDescent="0.2">
      <c r="A172" s="189">
        <v>39264</v>
      </c>
      <c r="B172" s="190">
        <v>885</v>
      </c>
      <c r="C172" s="190">
        <v>999</v>
      </c>
      <c r="D172" s="190">
        <v>921</v>
      </c>
      <c r="E172" s="190">
        <v>811</v>
      </c>
      <c r="F172" s="190">
        <v>924</v>
      </c>
      <c r="G172" s="190">
        <v>929</v>
      </c>
      <c r="H172" s="190">
        <v>793</v>
      </c>
      <c r="I172" s="190">
        <v>808</v>
      </c>
      <c r="J172" s="190">
        <v>905</v>
      </c>
      <c r="K172" s="199">
        <v>3258</v>
      </c>
      <c r="L172" s="190">
        <v>77.05</v>
      </c>
      <c r="M172" s="190"/>
      <c r="N172" s="188">
        <f t="shared" si="7"/>
        <v>110</v>
      </c>
      <c r="O172" s="188">
        <f t="shared" si="6"/>
        <v>36</v>
      </c>
      <c r="Q172" s="200">
        <f>B172*'Exchange Rates'!$B81</f>
        <v>645.82875000000001</v>
      </c>
      <c r="R172" s="200">
        <f>C172*'Exchange Rates'!$B81</f>
        <v>729.02025000000003</v>
      </c>
      <c r="S172" s="200">
        <f>D172*'Exchange Rates'!$B81</f>
        <v>672.09974999999997</v>
      </c>
      <c r="T172" s="200">
        <f>E172*'Exchange Rates'!$B81</f>
        <v>591.82725000000005</v>
      </c>
      <c r="U172" s="200">
        <f>F172*'Exchange Rates'!$B81</f>
        <v>674.28899999999999</v>
      </c>
      <c r="V172" s="200">
        <f>G172*'Exchange Rates'!$B81</f>
        <v>677.93775000000005</v>
      </c>
      <c r="W172" s="200">
        <f>H172*'Exchange Rates'!$B81</f>
        <v>578.69174999999996</v>
      </c>
      <c r="X172" s="200">
        <f>I172*'Exchange Rates'!$B81</f>
        <v>589.63800000000003</v>
      </c>
      <c r="Y172" s="200">
        <f>J172*'Exchange Rates'!$B81</f>
        <v>660.42375000000004</v>
      </c>
      <c r="Z172" s="200">
        <f>K172*'Exchange Rates'!$B81</f>
        <v>2377.5255000000002</v>
      </c>
      <c r="AA172" s="200">
        <f>L172*'Exchange Rates'!$B81</f>
        <v>56.227237500000001</v>
      </c>
      <c r="AE172" s="200">
        <f t="shared" si="11"/>
        <v>126.97274031563846</v>
      </c>
      <c r="AF172" s="200">
        <f t="shared" si="12"/>
        <v>138.94297635605005</v>
      </c>
      <c r="AG172" s="200">
        <f t="shared" si="13"/>
        <v>112.5916870415648</v>
      </c>
      <c r="AH172" s="200">
        <f t="shared" si="20"/>
        <v>135.3923205342237</v>
      </c>
      <c r="AI172" s="200">
        <f t="shared" si="14"/>
        <v>141.50076569678407</v>
      </c>
      <c r="AJ172" s="200">
        <f t="shared" si="15"/>
        <v>127.08618331053351</v>
      </c>
      <c r="AK172" s="200">
        <f t="shared" si="16"/>
        <v>140.35398230088495</v>
      </c>
      <c r="AL172" s="200">
        <f t="shared" si="17"/>
        <v>144.28571428571428</v>
      </c>
      <c r="AM172" s="200">
        <f t="shared" si="18"/>
        <v>104.62427745664739</v>
      </c>
      <c r="AN172" s="200">
        <f t="shared" si="19"/>
        <v>100.40061633281971</v>
      </c>
      <c r="AQ172" s="200">
        <f>('Main dataset'!D11/'Main dataset'!D$5)*100</f>
        <v>135.57578155916104</v>
      </c>
    </row>
    <row r="173" spans="1:43" x14ac:dyDescent="0.2">
      <c r="A173" s="189">
        <v>39295</v>
      </c>
      <c r="B173" s="190">
        <v>908</v>
      </c>
      <c r="C173" s="190">
        <v>1114</v>
      </c>
      <c r="D173" s="190">
        <v>955</v>
      </c>
      <c r="E173" s="190">
        <v>821</v>
      </c>
      <c r="F173" s="190">
        <v>904</v>
      </c>
      <c r="G173" s="190">
        <v>910</v>
      </c>
      <c r="H173" s="190">
        <v>749</v>
      </c>
      <c r="I173" s="190">
        <v>731</v>
      </c>
      <c r="J173" s="190">
        <v>938</v>
      </c>
      <c r="K173" s="199">
        <v>3202</v>
      </c>
      <c r="L173" s="190">
        <v>72.69</v>
      </c>
      <c r="N173" s="188">
        <f t="shared" si="7"/>
        <v>134</v>
      </c>
      <c r="O173" s="188">
        <f t="shared" si="6"/>
        <v>47</v>
      </c>
      <c r="Q173" s="200">
        <f>B173*'Exchange Rates'!$B82</f>
        <v>666.21776</v>
      </c>
      <c r="R173" s="200">
        <f>C173*'Exchange Rates'!$B82</f>
        <v>817.36408000000006</v>
      </c>
      <c r="S173" s="200">
        <f>D173*'Exchange Rates'!$B82</f>
        <v>700.70260000000007</v>
      </c>
      <c r="T173" s="200">
        <f>E173*'Exchange Rates'!$B82</f>
        <v>602.38412000000005</v>
      </c>
      <c r="U173" s="200">
        <f>F173*'Exchange Rates'!$B82</f>
        <v>663.28288000000009</v>
      </c>
      <c r="V173" s="200">
        <f>G173*'Exchange Rates'!$B82</f>
        <v>667.68520000000001</v>
      </c>
      <c r="W173" s="200">
        <f>H173*'Exchange Rates'!$B82</f>
        <v>549.55628000000002</v>
      </c>
      <c r="X173" s="200">
        <f>I173*'Exchange Rates'!$B82</f>
        <v>536.34932000000003</v>
      </c>
      <c r="Y173" s="200">
        <f>J173*'Exchange Rates'!$B82</f>
        <v>688.22936000000004</v>
      </c>
      <c r="Z173" s="200">
        <f>K173*'Exchange Rates'!$B82</f>
        <v>2349.3714400000003</v>
      </c>
      <c r="AA173" s="200">
        <f>L173*'Exchange Rates'!$B82</f>
        <v>53.334106800000001</v>
      </c>
      <c r="AE173" s="200">
        <f t="shared" si="11"/>
        <v>130.2725968436155</v>
      </c>
      <c r="AF173" s="200">
        <f t="shared" si="12"/>
        <v>154.93741307371349</v>
      </c>
      <c r="AG173" s="200">
        <f t="shared" si="13"/>
        <v>116.74816625916871</v>
      </c>
      <c r="AH173" s="200">
        <f t="shared" si="20"/>
        <v>137.06176961602671</v>
      </c>
      <c r="AI173" s="200">
        <f t="shared" si="14"/>
        <v>138.43797856049005</v>
      </c>
      <c r="AJ173" s="200">
        <f t="shared" si="15"/>
        <v>124.48700410396715</v>
      </c>
      <c r="AK173" s="200">
        <f t="shared" si="16"/>
        <v>132.56637168141594</v>
      </c>
      <c r="AL173" s="200">
        <f t="shared" si="17"/>
        <v>130.53571428571428</v>
      </c>
      <c r="AM173" s="200">
        <f t="shared" si="18"/>
        <v>108.4393063583815</v>
      </c>
      <c r="AN173" s="200">
        <f t="shared" si="19"/>
        <v>98.674884437596305</v>
      </c>
      <c r="AQ173" s="200">
        <f>('Main dataset'!D12/'Main dataset'!D$5)*100</f>
        <v>153.54174910961615</v>
      </c>
    </row>
    <row r="174" spans="1:43" x14ac:dyDescent="0.2">
      <c r="A174" s="189">
        <v>39326</v>
      </c>
      <c r="B174" s="190">
        <v>959</v>
      </c>
      <c r="C174" s="190">
        <v>1279</v>
      </c>
      <c r="D174" s="190">
        <v>1051</v>
      </c>
      <c r="E174" s="190">
        <v>835</v>
      </c>
      <c r="F174" s="190">
        <v>923</v>
      </c>
      <c r="G174" s="190">
        <v>930</v>
      </c>
      <c r="H174" s="190">
        <v>754</v>
      </c>
      <c r="I174" s="190">
        <v>736</v>
      </c>
      <c r="J174" s="190">
        <v>966</v>
      </c>
      <c r="K174" s="199">
        <v>3355</v>
      </c>
      <c r="L174" s="190">
        <v>79.17</v>
      </c>
      <c r="N174" s="188">
        <f t="shared" si="7"/>
        <v>216</v>
      </c>
      <c r="O174" s="188">
        <f t="shared" si="6"/>
        <v>92</v>
      </c>
      <c r="Q174" s="200">
        <f>B174*'Exchange Rates'!$B83</f>
        <v>690.88277999999991</v>
      </c>
      <c r="R174" s="200">
        <f>C174*'Exchange Rates'!$B83</f>
        <v>921.41717999999992</v>
      </c>
      <c r="S174" s="200">
        <f>D174*'Exchange Rates'!$B83</f>
        <v>757.16141999999991</v>
      </c>
      <c r="T174" s="200">
        <f>E174*'Exchange Rates'!$B83</f>
        <v>601.55070000000001</v>
      </c>
      <c r="U174" s="200">
        <f>F174*'Exchange Rates'!$B83</f>
        <v>664.94765999999993</v>
      </c>
      <c r="V174" s="200">
        <f>G174*'Exchange Rates'!$B83</f>
        <v>669.99059999999997</v>
      </c>
      <c r="W174" s="200">
        <f>H174*'Exchange Rates'!$B83</f>
        <v>543.19668000000001</v>
      </c>
      <c r="X174" s="200">
        <f>I174*'Exchange Rates'!$B83</f>
        <v>530.22911999999997</v>
      </c>
      <c r="Y174" s="200">
        <f>J174*'Exchange Rates'!$B83</f>
        <v>695.92571999999996</v>
      </c>
      <c r="Z174" s="200">
        <f>K174*'Exchange Rates'!$B83</f>
        <v>2417.0090999999998</v>
      </c>
      <c r="AA174" s="200">
        <f>L174*'Exchange Rates'!$B83</f>
        <v>57.035651399999999</v>
      </c>
      <c r="AE174" s="200">
        <f t="shared" si="11"/>
        <v>137.58967001434721</v>
      </c>
      <c r="AF174" s="200">
        <f t="shared" si="12"/>
        <v>177.88595271210013</v>
      </c>
      <c r="AG174" s="200">
        <f t="shared" si="13"/>
        <v>128.48410757946209</v>
      </c>
      <c r="AH174" s="200">
        <f t="shared" si="20"/>
        <v>139.39899833055091</v>
      </c>
      <c r="AI174" s="200">
        <f t="shared" si="14"/>
        <v>141.34762633996937</v>
      </c>
      <c r="AJ174" s="200">
        <f t="shared" si="15"/>
        <v>127.22298221614227</v>
      </c>
      <c r="AK174" s="200">
        <f t="shared" si="16"/>
        <v>133.45132743362831</v>
      </c>
      <c r="AL174" s="200">
        <f t="shared" si="17"/>
        <v>131.42857142857142</v>
      </c>
      <c r="AM174" s="200">
        <f t="shared" si="18"/>
        <v>111.67630057803468</v>
      </c>
      <c r="AN174" s="200">
        <f t="shared" si="19"/>
        <v>103.38983050847457</v>
      </c>
      <c r="AQ174" s="200">
        <f>('Main dataset'!D13/'Main dataset'!D$5)*100</f>
        <v>161.45627225959635</v>
      </c>
    </row>
    <row r="175" spans="1:43" x14ac:dyDescent="0.2">
      <c r="A175" s="189">
        <v>39356</v>
      </c>
      <c r="B175" s="190">
        <v>1012</v>
      </c>
      <c r="C175" s="190">
        <v>1358</v>
      </c>
      <c r="D175" s="190">
        <v>1195</v>
      </c>
      <c r="E175" s="190">
        <v>881</v>
      </c>
      <c r="F175" s="190">
        <v>1001</v>
      </c>
      <c r="G175" s="190">
        <v>1010</v>
      </c>
      <c r="H175" s="190">
        <v>781</v>
      </c>
      <c r="I175" s="190">
        <v>783</v>
      </c>
      <c r="J175" s="190">
        <v>1083</v>
      </c>
      <c r="K175" s="199">
        <v>3459</v>
      </c>
      <c r="L175" s="190">
        <v>90.63</v>
      </c>
      <c r="N175" s="188">
        <f t="shared" si="7"/>
        <v>314</v>
      </c>
      <c r="O175" s="188">
        <f t="shared" si="6"/>
        <v>183</v>
      </c>
      <c r="Q175" s="200">
        <f>B175*'Exchange Rates'!$B84</f>
        <v>711.44612000000006</v>
      </c>
      <c r="R175" s="200">
        <f>C175*'Exchange Rates'!$B84</f>
        <v>954.68758000000003</v>
      </c>
      <c r="S175" s="200">
        <f>D175*'Exchange Rates'!$B84</f>
        <v>840.09694999999999</v>
      </c>
      <c r="T175" s="200">
        <f>E175*'Exchange Rates'!$B84</f>
        <v>619.35181</v>
      </c>
      <c r="U175" s="200">
        <f>F175*'Exchange Rates'!$B84</f>
        <v>703.71301000000005</v>
      </c>
      <c r="V175" s="200">
        <f>G175*'Exchange Rates'!$B84</f>
        <v>710.04010000000005</v>
      </c>
      <c r="W175" s="200">
        <f>H175*'Exchange Rates'!$B84</f>
        <v>549.05081000000007</v>
      </c>
      <c r="X175" s="200">
        <f>I175*'Exchange Rates'!$B84</f>
        <v>550.45682999999997</v>
      </c>
      <c r="Y175" s="200">
        <f>J175*'Exchange Rates'!$B84</f>
        <v>761.35982999999999</v>
      </c>
      <c r="Z175" s="200">
        <f>K175*'Exchange Rates'!$B84</f>
        <v>2431.7115899999999</v>
      </c>
      <c r="AA175" s="200">
        <f>L175*'Exchange Rates'!$B84</f>
        <v>63.713796299999998</v>
      </c>
      <c r="AE175" s="200">
        <f t="shared" si="11"/>
        <v>145.19368723098995</v>
      </c>
      <c r="AF175" s="200">
        <f t="shared" si="12"/>
        <v>188.87343532684284</v>
      </c>
      <c r="AG175" s="200">
        <f t="shared" si="13"/>
        <v>146.08801955990219</v>
      </c>
      <c r="AH175" s="200">
        <f t="shared" si="20"/>
        <v>147.07846410684473</v>
      </c>
      <c r="AI175" s="200">
        <f t="shared" si="14"/>
        <v>153.29249617151609</v>
      </c>
      <c r="AJ175" s="200">
        <f t="shared" si="15"/>
        <v>138.16689466484269</v>
      </c>
      <c r="AK175" s="200">
        <f t="shared" si="16"/>
        <v>138.23008849557525</v>
      </c>
      <c r="AL175" s="200">
        <f t="shared" si="17"/>
        <v>139.82142857142856</v>
      </c>
      <c r="AM175" s="200">
        <f t="shared" si="18"/>
        <v>125.20231213872832</v>
      </c>
      <c r="AN175" s="200">
        <f t="shared" si="19"/>
        <v>106.59476117103235</v>
      </c>
      <c r="AQ175" s="200">
        <f>('Main dataset'!D14/'Main dataset'!D$5)*100</f>
        <v>164.93866244558765</v>
      </c>
    </row>
    <row r="176" spans="1:43" x14ac:dyDescent="0.2">
      <c r="A176" s="189">
        <v>39387</v>
      </c>
      <c r="B176" s="190">
        <v>1138</v>
      </c>
      <c r="C176" s="190">
        <v>1401</v>
      </c>
      <c r="D176" s="190">
        <v>1273</v>
      </c>
      <c r="E176" s="190">
        <v>952</v>
      </c>
      <c r="F176" s="190">
        <v>1116</v>
      </c>
      <c r="G176" s="190">
        <v>1131</v>
      </c>
      <c r="H176" s="190">
        <v>840</v>
      </c>
      <c r="I176" s="190">
        <v>822</v>
      </c>
      <c r="J176" s="190">
        <v>1295</v>
      </c>
      <c r="K176" s="199">
        <v>3880</v>
      </c>
      <c r="L176" s="190">
        <v>88.26</v>
      </c>
      <c r="N176" s="188">
        <f t="shared" si="7"/>
        <v>321</v>
      </c>
      <c r="O176" s="188">
        <f t="shared" si="6"/>
        <v>135</v>
      </c>
      <c r="Q176" s="200">
        <f>B176*'Exchange Rates'!$B85</f>
        <v>776.0021999999999</v>
      </c>
      <c r="R176" s="200">
        <f>C176*'Exchange Rates'!$B85</f>
        <v>955.3418999999999</v>
      </c>
      <c r="S176" s="200">
        <f>D176*'Exchange Rates'!$B85</f>
        <v>868.05869999999993</v>
      </c>
      <c r="T176" s="200">
        <f>E176*'Exchange Rates'!$B85</f>
        <v>649.16879999999992</v>
      </c>
      <c r="U176" s="200">
        <f>F176*'Exchange Rates'!$B85</f>
        <v>761.0003999999999</v>
      </c>
      <c r="V176" s="200">
        <f>G176*'Exchange Rates'!$B85</f>
        <v>771.22889999999995</v>
      </c>
      <c r="W176" s="200">
        <f>H176*'Exchange Rates'!$B85</f>
        <v>572.79599999999994</v>
      </c>
      <c r="X176" s="200">
        <f>I176*'Exchange Rates'!$B85</f>
        <v>560.52179999999998</v>
      </c>
      <c r="Y176" s="200">
        <f>J176*'Exchange Rates'!$B85</f>
        <v>883.06049999999993</v>
      </c>
      <c r="Z176" s="200">
        <f>K176*'Exchange Rates'!$B85</f>
        <v>2645.7719999999999</v>
      </c>
      <c r="AA176" s="200">
        <f>L176*'Exchange Rates'!$B85</f>
        <v>60.184494000000001</v>
      </c>
      <c r="AE176" s="200">
        <f t="shared" si="11"/>
        <v>163.27116212338595</v>
      </c>
      <c r="AF176" s="200">
        <f t="shared" si="12"/>
        <v>194.85396383866481</v>
      </c>
      <c r="AG176" s="200">
        <f t="shared" si="13"/>
        <v>155.62347188264059</v>
      </c>
      <c r="AH176" s="200">
        <f t="shared" si="20"/>
        <v>158.93155258764608</v>
      </c>
      <c r="AI176" s="200">
        <f t="shared" si="14"/>
        <v>170.90352220520674</v>
      </c>
      <c r="AJ176" s="200">
        <f t="shared" si="15"/>
        <v>154.71956224350205</v>
      </c>
      <c r="AK176" s="200">
        <f t="shared" si="16"/>
        <v>148.67256637168143</v>
      </c>
      <c r="AL176" s="200">
        <f t="shared" si="17"/>
        <v>146.78571428571428</v>
      </c>
      <c r="AM176" s="200">
        <f t="shared" si="18"/>
        <v>149.71098265895955</v>
      </c>
      <c r="AN176" s="200">
        <f t="shared" si="19"/>
        <v>119.56856702619415</v>
      </c>
      <c r="AQ176" s="200">
        <f>('Main dataset'!D15/'Main dataset'!D$5)*100</f>
        <v>156.90542144835774</v>
      </c>
    </row>
    <row r="177" spans="1:43" x14ac:dyDescent="0.2">
      <c r="A177" s="189">
        <v>39417</v>
      </c>
      <c r="B177" s="190">
        <v>1164</v>
      </c>
      <c r="C177" s="190">
        <v>1469</v>
      </c>
      <c r="D177" s="190">
        <v>1386</v>
      </c>
      <c r="E177" s="190">
        <v>950</v>
      </c>
      <c r="F177" s="190">
        <v>1134</v>
      </c>
      <c r="G177" s="190">
        <v>1153</v>
      </c>
      <c r="H177" s="190">
        <v>825</v>
      </c>
      <c r="I177" s="190">
        <v>758</v>
      </c>
      <c r="J177" s="190">
        <v>1463</v>
      </c>
      <c r="K177" s="199">
        <v>3834</v>
      </c>
      <c r="L177" s="190">
        <v>93.85</v>
      </c>
      <c r="N177" s="188">
        <f t="shared" si="7"/>
        <v>436</v>
      </c>
      <c r="O177" s="188">
        <f t="shared" si="6"/>
        <v>222</v>
      </c>
      <c r="Q177" s="200">
        <f>B177*'Exchange Rates'!$B86</f>
        <v>799.64472000000001</v>
      </c>
      <c r="R177" s="200">
        <f>C177*'Exchange Rates'!$B86</f>
        <v>1009.17362</v>
      </c>
      <c r="S177" s="200">
        <f>D177*'Exchange Rates'!$B86</f>
        <v>952.15428000000009</v>
      </c>
      <c r="T177" s="200">
        <f>E177*'Exchange Rates'!$B86</f>
        <v>652.63100000000009</v>
      </c>
      <c r="U177" s="200">
        <f>F177*'Exchange Rates'!$B86</f>
        <v>779.03532000000007</v>
      </c>
      <c r="V177" s="200">
        <f>G177*'Exchange Rates'!$B86</f>
        <v>792.08794</v>
      </c>
      <c r="W177" s="200">
        <f>H177*'Exchange Rates'!$B86</f>
        <v>566.75850000000003</v>
      </c>
      <c r="X177" s="200">
        <f>I177*'Exchange Rates'!$B86</f>
        <v>520.73084000000006</v>
      </c>
      <c r="Y177" s="200">
        <f>J177*'Exchange Rates'!$B86</f>
        <v>1005.05174</v>
      </c>
      <c r="Z177" s="200">
        <f>K177*'Exchange Rates'!$B86</f>
        <v>2633.88132</v>
      </c>
      <c r="AA177" s="200">
        <f>L177*'Exchange Rates'!$B86</f>
        <v>64.473072999999999</v>
      </c>
      <c r="AE177" s="200">
        <f t="shared" si="11"/>
        <v>167.00143472022955</v>
      </c>
      <c r="AF177" s="200">
        <f t="shared" si="12"/>
        <v>204.31154381084841</v>
      </c>
      <c r="AG177" s="200">
        <f t="shared" si="13"/>
        <v>169.43765281173594</v>
      </c>
      <c r="AH177" s="200">
        <f t="shared" si="20"/>
        <v>158.59766277128548</v>
      </c>
      <c r="AI177" s="200">
        <f t="shared" si="14"/>
        <v>173.66003062787138</v>
      </c>
      <c r="AJ177" s="200">
        <f t="shared" si="15"/>
        <v>157.72913816689467</v>
      </c>
      <c r="AK177" s="200">
        <f t="shared" si="16"/>
        <v>146.01769911504425</v>
      </c>
      <c r="AL177" s="200">
        <f t="shared" si="17"/>
        <v>135.35714285714286</v>
      </c>
      <c r="AM177" s="200">
        <f t="shared" si="18"/>
        <v>169.1329479768786</v>
      </c>
      <c r="AN177" s="200">
        <f t="shared" si="19"/>
        <v>118.15100154083204</v>
      </c>
      <c r="AQ177" s="200">
        <f>('Main dataset'!D16/'Main dataset'!D$5)*100</f>
        <v>135.73407202216066</v>
      </c>
    </row>
    <row r="178" spans="1:43" x14ac:dyDescent="0.2">
      <c r="A178" s="189">
        <v>39448</v>
      </c>
      <c r="B178" s="190">
        <v>1276</v>
      </c>
      <c r="C178" s="190">
        <v>1709</v>
      </c>
      <c r="D178" s="190">
        <v>1428</v>
      </c>
      <c r="E178" s="190">
        <v>1059</v>
      </c>
      <c r="F178" s="190">
        <v>1277</v>
      </c>
      <c r="G178" s="190">
        <v>1285</v>
      </c>
      <c r="H178" s="190">
        <v>914</v>
      </c>
      <c r="I178" s="190">
        <v>852</v>
      </c>
      <c r="J178" s="190">
        <v>1550</v>
      </c>
      <c r="K178" s="199">
        <v>3894</v>
      </c>
      <c r="L178" s="190">
        <v>92.21</v>
      </c>
      <c r="N178" s="188">
        <f t="shared" si="7"/>
        <v>369</v>
      </c>
      <c r="O178" s="188">
        <f t="shared" si="6"/>
        <v>152</v>
      </c>
      <c r="Q178" s="200">
        <f>B178*'Exchange Rates'!$B87</f>
        <v>868.10108000000002</v>
      </c>
      <c r="R178" s="200">
        <f>C178*'Exchange Rates'!$B87</f>
        <v>1162.68397</v>
      </c>
      <c r="S178" s="200">
        <f>D178*'Exchange Rates'!$B87</f>
        <v>971.51123999999993</v>
      </c>
      <c r="T178" s="200">
        <f>E178*'Exchange Rates'!$B87</f>
        <v>720.46947</v>
      </c>
      <c r="U178" s="200">
        <f>F178*'Exchange Rates'!$B87</f>
        <v>868.78140999999994</v>
      </c>
      <c r="V178" s="200">
        <f>G178*'Exchange Rates'!$B87</f>
        <v>874.22405000000003</v>
      </c>
      <c r="W178" s="200">
        <f>H178*'Exchange Rates'!$B87</f>
        <v>621.82161999999994</v>
      </c>
      <c r="X178" s="200">
        <f>I178*'Exchange Rates'!$B87</f>
        <v>579.64116000000001</v>
      </c>
      <c r="Y178" s="200">
        <f>J178*'Exchange Rates'!$B87</f>
        <v>1054.5115000000001</v>
      </c>
      <c r="Z178" s="200">
        <f>K178*'Exchange Rates'!$B87</f>
        <v>2649.2050199999999</v>
      </c>
      <c r="AA178" s="200">
        <f>L178*'Exchange Rates'!$B87</f>
        <v>62.733229299999998</v>
      </c>
      <c r="AE178" s="200">
        <f t="shared" si="11"/>
        <v>183.07030129124823</v>
      </c>
      <c r="AF178" s="200">
        <f t="shared" si="12"/>
        <v>237.69123783031989</v>
      </c>
      <c r="AG178" s="200">
        <f t="shared" si="13"/>
        <v>174.57212713936428</v>
      </c>
      <c r="AH178" s="200">
        <f t="shared" si="20"/>
        <v>176.79465776293824</v>
      </c>
      <c r="AI178" s="200">
        <f t="shared" si="14"/>
        <v>195.55895865237366</v>
      </c>
      <c r="AJ178" s="200">
        <f t="shared" si="15"/>
        <v>175.78659370725035</v>
      </c>
      <c r="AK178" s="200">
        <f t="shared" si="16"/>
        <v>161.76991150442475</v>
      </c>
      <c r="AL178" s="200">
        <f t="shared" si="17"/>
        <v>152.14285714285714</v>
      </c>
      <c r="AM178" s="200">
        <f t="shared" si="18"/>
        <v>179.1907514450867</v>
      </c>
      <c r="AN178" s="200">
        <f t="shared" si="19"/>
        <v>120</v>
      </c>
      <c r="AQ178" s="200">
        <f>('Main dataset'!D17/'Main dataset'!D$5)*100</f>
        <v>116.54135338345866</v>
      </c>
    </row>
    <row r="179" spans="1:43" x14ac:dyDescent="0.2">
      <c r="A179" s="189">
        <v>39479</v>
      </c>
      <c r="B179" s="190">
        <v>1400</v>
      </c>
      <c r="C179" s="190">
        <v>1839</v>
      </c>
      <c r="D179" s="190">
        <v>1434</v>
      </c>
      <c r="E179" s="190">
        <v>1160</v>
      </c>
      <c r="F179" s="190">
        <v>1386</v>
      </c>
      <c r="G179" s="190">
        <v>1382</v>
      </c>
      <c r="H179" s="190">
        <v>1020</v>
      </c>
      <c r="I179" s="190">
        <v>935</v>
      </c>
      <c r="J179" s="190">
        <v>1588</v>
      </c>
      <c r="K179" s="199">
        <v>3883</v>
      </c>
      <c r="L179" s="190">
        <v>100.1</v>
      </c>
      <c r="N179" s="188">
        <f t="shared" si="7"/>
        <v>274</v>
      </c>
      <c r="O179" s="188">
        <f t="shared" si="6"/>
        <v>34</v>
      </c>
      <c r="Q179" s="200">
        <f>B179*'Exchange Rates'!$B88</f>
        <v>951.07600000000002</v>
      </c>
      <c r="R179" s="200">
        <f>C179*'Exchange Rates'!$B88</f>
        <v>1249.3062600000001</v>
      </c>
      <c r="S179" s="200">
        <f>D179*'Exchange Rates'!$B88</f>
        <v>974.17356000000007</v>
      </c>
      <c r="T179" s="200">
        <f>E179*'Exchange Rates'!$B88</f>
        <v>788.03440000000012</v>
      </c>
      <c r="U179" s="200">
        <f>F179*'Exchange Rates'!$B88</f>
        <v>941.56524000000013</v>
      </c>
      <c r="V179" s="200">
        <f>G179*'Exchange Rates'!$B88</f>
        <v>938.84788000000003</v>
      </c>
      <c r="W179" s="200">
        <f>H179*'Exchange Rates'!$B88</f>
        <v>692.92680000000007</v>
      </c>
      <c r="X179" s="200">
        <f>I179*'Exchange Rates'!$B88</f>
        <v>635.18290000000002</v>
      </c>
      <c r="Y179" s="200">
        <f>J179*'Exchange Rates'!$B88</f>
        <v>1078.7919200000001</v>
      </c>
      <c r="Z179" s="200">
        <f>K179*'Exchange Rates'!$B88</f>
        <v>2637.8772200000003</v>
      </c>
      <c r="AA179" s="200">
        <f>L179*'Exchange Rates'!$B88</f>
        <v>68.001934000000006</v>
      </c>
      <c r="AE179" s="200">
        <f t="shared" si="11"/>
        <v>200.86083213773315</v>
      </c>
      <c r="AF179" s="200">
        <f t="shared" si="12"/>
        <v>255.7719054242003</v>
      </c>
      <c r="AG179" s="200">
        <f t="shared" si="13"/>
        <v>175.30562347188263</v>
      </c>
      <c r="AH179" s="200">
        <f t="shared" si="20"/>
        <v>193.65609348914859</v>
      </c>
      <c r="AI179" s="200">
        <f t="shared" si="14"/>
        <v>212.25114854517614</v>
      </c>
      <c r="AJ179" s="200">
        <f t="shared" si="15"/>
        <v>189.05608755129958</v>
      </c>
      <c r="AK179" s="200">
        <f t="shared" si="16"/>
        <v>180.53097345132741</v>
      </c>
      <c r="AL179" s="200">
        <f t="shared" si="17"/>
        <v>166.96428571428572</v>
      </c>
      <c r="AM179" s="200">
        <f t="shared" si="18"/>
        <v>183.58381502890174</v>
      </c>
      <c r="AN179" s="200">
        <f t="shared" si="19"/>
        <v>119.66101694915254</v>
      </c>
      <c r="AQ179" s="200">
        <f>('Main dataset'!D18/'Main dataset'!D$5)*100</f>
        <v>116.46220815195885</v>
      </c>
    </row>
    <row r="180" spans="1:43" x14ac:dyDescent="0.2">
      <c r="A180" s="189">
        <v>39508</v>
      </c>
      <c r="B180" s="190">
        <v>1476</v>
      </c>
      <c r="C180" s="190">
        <v>1863</v>
      </c>
      <c r="D180" s="190">
        <v>1519</v>
      </c>
      <c r="E180" s="190">
        <v>1249</v>
      </c>
      <c r="F180" s="190">
        <v>1462</v>
      </c>
      <c r="G180" s="190">
        <v>1471</v>
      </c>
      <c r="H180" s="190">
        <v>1116</v>
      </c>
      <c r="I180" s="190">
        <v>1020</v>
      </c>
      <c r="J180" s="190">
        <v>1719</v>
      </c>
      <c r="K180" s="199">
        <v>4088</v>
      </c>
      <c r="L180" s="190">
        <v>100.3</v>
      </c>
      <c r="N180" s="188">
        <f t="shared" si="7"/>
        <v>270</v>
      </c>
      <c r="O180" s="188">
        <f t="shared" si="6"/>
        <v>43</v>
      </c>
      <c r="Q180" s="200">
        <f>B180*'Exchange Rates'!$B89</f>
        <v>953.40743999999995</v>
      </c>
      <c r="R180" s="200">
        <f>C180*'Exchange Rates'!$B89</f>
        <v>1203.3862199999999</v>
      </c>
      <c r="S180" s="200">
        <f>D180*'Exchange Rates'!$B89</f>
        <v>981.18285999999989</v>
      </c>
      <c r="T180" s="200">
        <f>E180*'Exchange Rates'!$B89</f>
        <v>806.77905999999996</v>
      </c>
      <c r="U180" s="200">
        <f>F180*'Exchange Rates'!$B89</f>
        <v>944.36427999999989</v>
      </c>
      <c r="V180" s="200">
        <f>G180*'Exchange Rates'!$B89</f>
        <v>950.17773999999997</v>
      </c>
      <c r="W180" s="200">
        <f>H180*'Exchange Rates'!$B89</f>
        <v>720.86903999999993</v>
      </c>
      <c r="X180" s="200">
        <f>I180*'Exchange Rates'!$B89</f>
        <v>658.85879999999997</v>
      </c>
      <c r="Y180" s="200">
        <f>J180*'Exchange Rates'!$B89</f>
        <v>1110.37086</v>
      </c>
      <c r="Z180" s="200">
        <f>K180*'Exchange Rates'!$B89</f>
        <v>2640.6027199999999</v>
      </c>
      <c r="AA180" s="200">
        <f>L180*'Exchange Rates'!$B89</f>
        <v>64.787781999999993</v>
      </c>
      <c r="AE180" s="200">
        <f t="shared" si="11"/>
        <v>211.76470588235296</v>
      </c>
      <c r="AF180" s="200">
        <f t="shared" si="12"/>
        <v>259.1098748261474</v>
      </c>
      <c r="AG180" s="200">
        <f t="shared" si="13"/>
        <v>185.69682151589242</v>
      </c>
      <c r="AH180" s="200">
        <f t="shared" si="20"/>
        <v>208.51419031719533</v>
      </c>
      <c r="AI180" s="200">
        <f t="shared" si="14"/>
        <v>223.88973966309339</v>
      </c>
      <c r="AJ180" s="200">
        <f t="shared" si="15"/>
        <v>201.23119015047882</v>
      </c>
      <c r="AK180" s="200">
        <f t="shared" si="16"/>
        <v>197.52212389380531</v>
      </c>
      <c r="AL180" s="200">
        <f t="shared" si="17"/>
        <v>182.14285714285714</v>
      </c>
      <c r="AM180" s="200">
        <f t="shared" si="18"/>
        <v>198.72832369942196</v>
      </c>
      <c r="AN180" s="200">
        <f t="shared" si="19"/>
        <v>125.9784283513097</v>
      </c>
      <c r="AQ180" s="200">
        <f>('Main dataset'!D19/'Main dataset'!D$5)*100</f>
        <v>112.54451919271864</v>
      </c>
    </row>
    <row r="181" spans="1:43" x14ac:dyDescent="0.2">
      <c r="A181" s="189">
        <v>39539</v>
      </c>
      <c r="B181" s="190">
        <v>1425</v>
      </c>
      <c r="C181" s="190">
        <v>1838</v>
      </c>
      <c r="D181" s="190">
        <v>1469</v>
      </c>
      <c r="E181" s="190">
        <v>1174</v>
      </c>
      <c r="F181" s="190">
        <v>1428</v>
      </c>
      <c r="G181" s="190">
        <v>1443</v>
      </c>
      <c r="H181" s="190">
        <v>1026</v>
      </c>
      <c r="I181" s="190">
        <v>992</v>
      </c>
      <c r="J181" s="190">
        <v>1800</v>
      </c>
      <c r="K181" s="199">
        <v>3936</v>
      </c>
      <c r="L181" s="190">
        <v>111.36</v>
      </c>
      <c r="N181" s="188">
        <f t="shared" si="7"/>
        <v>295</v>
      </c>
      <c r="O181" s="188">
        <f t="shared" si="6"/>
        <v>44</v>
      </c>
      <c r="Q181" s="200">
        <f>B181*'Exchange Rates'!$B90</f>
        <v>904.16249999999991</v>
      </c>
      <c r="R181" s="200">
        <f>C181*'Exchange Rates'!$B90</f>
        <v>1166.211</v>
      </c>
      <c r="S181" s="200">
        <f>D181*'Exchange Rates'!$B90</f>
        <v>932.08049999999992</v>
      </c>
      <c r="T181" s="200">
        <f>E181*'Exchange Rates'!$B90</f>
        <v>744.90299999999991</v>
      </c>
      <c r="U181" s="200">
        <f>F181*'Exchange Rates'!$B90</f>
        <v>906.06599999999992</v>
      </c>
      <c r="V181" s="200">
        <f>G181*'Exchange Rates'!$B90</f>
        <v>915.58349999999996</v>
      </c>
      <c r="W181" s="200">
        <f>H181*'Exchange Rates'!$B90</f>
        <v>650.99699999999996</v>
      </c>
      <c r="X181" s="200">
        <f>I181*'Exchange Rates'!$B90</f>
        <v>629.42399999999998</v>
      </c>
      <c r="Y181" s="200">
        <f>J181*'Exchange Rates'!$B90</f>
        <v>1142.0999999999999</v>
      </c>
      <c r="Z181" s="200">
        <f>K181*'Exchange Rates'!$B90</f>
        <v>2497.3919999999998</v>
      </c>
      <c r="AA181" s="200">
        <f>L181*'Exchange Rates'!$B90</f>
        <v>70.65791999999999</v>
      </c>
      <c r="AE181" s="200">
        <f t="shared" si="11"/>
        <v>204.44763271162122</v>
      </c>
      <c r="AF181" s="200">
        <f t="shared" si="12"/>
        <v>255.63282336578581</v>
      </c>
      <c r="AG181" s="200">
        <f t="shared" si="13"/>
        <v>179.58435207823962</v>
      </c>
      <c r="AH181" s="200">
        <f t="shared" si="20"/>
        <v>195.99332220367279</v>
      </c>
      <c r="AI181" s="200">
        <f t="shared" si="14"/>
        <v>218.68300153139356</v>
      </c>
      <c r="AJ181" s="200">
        <f t="shared" si="15"/>
        <v>197.40082079343367</v>
      </c>
      <c r="AK181" s="200">
        <f t="shared" si="16"/>
        <v>181.59292035398229</v>
      </c>
      <c r="AL181" s="200">
        <f t="shared" si="17"/>
        <v>177.14285714285714</v>
      </c>
      <c r="AM181" s="200">
        <f t="shared" si="18"/>
        <v>208.09248554913293</v>
      </c>
      <c r="AN181" s="200">
        <f t="shared" si="19"/>
        <v>121.29429892141756</v>
      </c>
      <c r="AQ181" s="200">
        <f>('Main dataset'!D20/'Main dataset'!D$5)*100</f>
        <v>108.15195884447961</v>
      </c>
    </row>
    <row r="182" spans="1:43" x14ac:dyDescent="0.2">
      <c r="A182" s="189">
        <v>39569</v>
      </c>
      <c r="B182" s="190">
        <v>1436</v>
      </c>
      <c r="C182" s="190">
        <v>1962</v>
      </c>
      <c r="D182" s="190">
        <v>1510</v>
      </c>
      <c r="E182" s="190">
        <v>1208</v>
      </c>
      <c r="F182" s="190">
        <v>1434</v>
      </c>
      <c r="G182" s="190">
        <v>1502</v>
      </c>
      <c r="H182" s="190">
        <v>1011</v>
      </c>
      <c r="I182" s="190">
        <v>1039</v>
      </c>
      <c r="J182" s="190">
        <v>1781</v>
      </c>
      <c r="K182" s="199">
        <v>3718</v>
      </c>
      <c r="L182" s="190">
        <v>127.78</v>
      </c>
      <c r="N182" s="188">
        <f t="shared" si="7"/>
        <v>302</v>
      </c>
      <c r="O182" s="188">
        <f t="shared" si="6"/>
        <v>74</v>
      </c>
      <c r="Q182" s="200">
        <f>B182*'Exchange Rates'!$B91</f>
        <v>922.96028000000001</v>
      </c>
      <c r="R182" s="200">
        <f>C182*'Exchange Rates'!$B91</f>
        <v>1261.0362600000001</v>
      </c>
      <c r="S182" s="200">
        <f>D182*'Exchange Rates'!$B91</f>
        <v>970.52230000000009</v>
      </c>
      <c r="T182" s="200">
        <f>E182*'Exchange Rates'!$B91</f>
        <v>776.41784000000007</v>
      </c>
      <c r="U182" s="200">
        <f>F182*'Exchange Rates'!$B91</f>
        <v>921.67482000000007</v>
      </c>
      <c r="V182" s="200">
        <f>G182*'Exchange Rates'!$B91</f>
        <v>965.38046000000008</v>
      </c>
      <c r="W182" s="200">
        <f>H182*'Exchange Rates'!$B91</f>
        <v>649.80002999999999</v>
      </c>
      <c r="X182" s="200">
        <f>I182*'Exchange Rates'!$B91</f>
        <v>667.79647</v>
      </c>
      <c r="Y182" s="200">
        <f>J182*'Exchange Rates'!$B91</f>
        <v>1144.7021300000001</v>
      </c>
      <c r="Z182" s="200">
        <f>K182*'Exchange Rates'!$B91</f>
        <v>2389.6701400000002</v>
      </c>
      <c r="AA182" s="200">
        <f>L182*'Exchange Rates'!$B91</f>
        <v>82.128039400000006</v>
      </c>
      <c r="AE182" s="200">
        <f t="shared" si="11"/>
        <v>206.02582496413197</v>
      </c>
      <c r="AF182" s="200">
        <f t="shared" si="12"/>
        <v>272.87899860917946</v>
      </c>
      <c r="AG182" s="200">
        <f t="shared" si="13"/>
        <v>184.59657701711492</v>
      </c>
      <c r="AH182" s="200">
        <f t="shared" si="20"/>
        <v>201.66944908180301</v>
      </c>
      <c r="AI182" s="200">
        <f t="shared" si="14"/>
        <v>219.60183767228179</v>
      </c>
      <c r="AJ182" s="200">
        <f t="shared" si="15"/>
        <v>205.47195622435021</v>
      </c>
      <c r="AK182" s="200">
        <f t="shared" si="16"/>
        <v>178.93805309734515</v>
      </c>
      <c r="AL182" s="200">
        <f t="shared" si="17"/>
        <v>185.53571428571431</v>
      </c>
      <c r="AM182" s="200">
        <f t="shared" si="18"/>
        <v>205.89595375722544</v>
      </c>
      <c r="AN182" s="200">
        <f t="shared" si="19"/>
        <v>114.57627118644066</v>
      </c>
      <c r="AQ182" s="200">
        <f>('Main dataset'!D21/'Main dataset'!D$5)*100</f>
        <v>107.04392560348239</v>
      </c>
    </row>
    <row r="183" spans="1:43" x14ac:dyDescent="0.2">
      <c r="A183" s="189">
        <v>39600</v>
      </c>
      <c r="B183" s="190">
        <v>1537</v>
      </c>
      <c r="C183" s="190">
        <v>2045</v>
      </c>
      <c r="D183" s="190">
        <v>1577</v>
      </c>
      <c r="E183" s="190">
        <v>1213</v>
      </c>
      <c r="F183" s="190">
        <v>1397</v>
      </c>
      <c r="G183" s="190">
        <v>1551</v>
      </c>
      <c r="H183" s="190">
        <v>1125</v>
      </c>
      <c r="I183" s="190">
        <v>1118</v>
      </c>
      <c r="J183" s="190">
        <v>1808</v>
      </c>
      <c r="K183" s="199">
        <v>3697</v>
      </c>
      <c r="L183" s="190">
        <v>139.83000000000001</v>
      </c>
      <c r="N183" s="188">
        <f t="shared" si="7"/>
        <v>364</v>
      </c>
      <c r="O183" s="188">
        <f t="shared" si="6"/>
        <v>40</v>
      </c>
      <c r="Q183" s="200">
        <f>B183*'Exchange Rates'!$B92</f>
        <v>987.19973000000005</v>
      </c>
      <c r="R183" s="200">
        <f>C183*'Exchange Rates'!$B92</f>
        <v>1313.48305</v>
      </c>
      <c r="S183" s="200">
        <f>D183*'Exchange Rates'!$B92</f>
        <v>1012.89133</v>
      </c>
      <c r="T183" s="200">
        <f>E183*'Exchange Rates'!$B92</f>
        <v>779.09777000000008</v>
      </c>
      <c r="U183" s="200">
        <f>F183*'Exchange Rates'!$B92</f>
        <v>897.27913000000001</v>
      </c>
      <c r="V183" s="200">
        <f>G183*'Exchange Rates'!$B92</f>
        <v>996.19179000000008</v>
      </c>
      <c r="W183" s="200">
        <f>H183*'Exchange Rates'!$B92</f>
        <v>722.57625000000007</v>
      </c>
      <c r="X183" s="200">
        <f>I183*'Exchange Rates'!$B92</f>
        <v>718.08022000000005</v>
      </c>
      <c r="Y183" s="200">
        <f>J183*'Exchange Rates'!$B92</f>
        <v>1161.2603200000001</v>
      </c>
      <c r="Z183" s="200">
        <f>K183*'Exchange Rates'!$B92</f>
        <v>2374.5461300000002</v>
      </c>
      <c r="AA183" s="200">
        <f>L183*'Exchange Rates'!$B92</f>
        <v>89.81141070000001</v>
      </c>
      <c r="AE183" s="200">
        <f t="shared" si="11"/>
        <v>220.51649928263987</v>
      </c>
      <c r="AF183" s="200">
        <f t="shared" si="12"/>
        <v>284.42280945758</v>
      </c>
      <c r="AG183" s="200">
        <f t="shared" si="13"/>
        <v>192.78728606356967</v>
      </c>
      <c r="AH183" s="200">
        <f t="shared" si="20"/>
        <v>202.50417362270449</v>
      </c>
      <c r="AI183" s="200">
        <f t="shared" si="14"/>
        <v>213.93568147013781</v>
      </c>
      <c r="AJ183" s="200">
        <f t="shared" si="15"/>
        <v>212.17510259917921</v>
      </c>
      <c r="AK183" s="200">
        <f t="shared" si="16"/>
        <v>199.11504424778761</v>
      </c>
      <c r="AL183" s="200">
        <f t="shared" si="17"/>
        <v>199.64285714285714</v>
      </c>
      <c r="AM183" s="200">
        <f t="shared" si="18"/>
        <v>209.01734104046241</v>
      </c>
      <c r="AN183" s="200">
        <f t="shared" si="19"/>
        <v>113.92912172573189</v>
      </c>
      <c r="AQ183" s="200">
        <f>('Main dataset'!D22/'Main dataset'!D$5)*100</f>
        <v>109.77443609022556</v>
      </c>
    </row>
    <row r="184" spans="1:43" x14ac:dyDescent="0.2">
      <c r="A184" s="189">
        <v>39630</v>
      </c>
      <c r="B184" s="190">
        <v>1511</v>
      </c>
      <c r="C184" s="190">
        <v>1692</v>
      </c>
      <c r="D184" s="190">
        <v>1540</v>
      </c>
      <c r="E184" s="190">
        <v>1128</v>
      </c>
      <c r="F184" s="190">
        <v>1272</v>
      </c>
      <c r="G184" s="190">
        <v>1436</v>
      </c>
      <c r="H184" s="190">
        <v>1164</v>
      </c>
      <c r="I184" s="190">
        <v>1137</v>
      </c>
      <c r="J184" s="190">
        <v>1815</v>
      </c>
      <c r="K184" s="199">
        <v>3704</v>
      </c>
      <c r="L184" s="190">
        <v>123.98</v>
      </c>
      <c r="N184" s="188">
        <f t="shared" si="7"/>
        <v>412</v>
      </c>
      <c r="O184" s="188">
        <f t="shared" si="6"/>
        <v>29</v>
      </c>
      <c r="Q184" s="200">
        <f>B184*'Exchange Rates'!$B93</f>
        <v>957.56603000000007</v>
      </c>
      <c r="R184" s="200">
        <f>C184*'Exchange Rates'!$B93</f>
        <v>1072.27116</v>
      </c>
      <c r="S184" s="200">
        <f>D184*'Exchange Rates'!$B93</f>
        <v>975.94420000000002</v>
      </c>
      <c r="T184" s="200">
        <f>E184*'Exchange Rates'!$B93</f>
        <v>714.84744000000001</v>
      </c>
      <c r="U184" s="200">
        <f>F184*'Exchange Rates'!$B93</f>
        <v>806.10455999999999</v>
      </c>
      <c r="V184" s="200">
        <f>G184*'Exchange Rates'!$B93</f>
        <v>910.03628000000003</v>
      </c>
      <c r="W184" s="200">
        <f>H184*'Exchange Rates'!$B93</f>
        <v>737.66172000000006</v>
      </c>
      <c r="X184" s="200">
        <f>I184*'Exchange Rates'!$B93</f>
        <v>720.55101000000002</v>
      </c>
      <c r="Y184" s="200">
        <f>J184*'Exchange Rates'!$B93</f>
        <v>1150.2199499999999</v>
      </c>
      <c r="Z184" s="200">
        <f>K184*'Exchange Rates'!$B93</f>
        <v>2347.33592</v>
      </c>
      <c r="AA184" s="200">
        <f>L184*'Exchange Rates'!$B93</f>
        <v>78.569845400000005</v>
      </c>
      <c r="AE184" s="200">
        <f t="shared" si="11"/>
        <v>216.78622668579629</v>
      </c>
      <c r="AF184" s="200">
        <f t="shared" si="12"/>
        <v>235.326842837274</v>
      </c>
      <c r="AG184" s="200">
        <f t="shared" si="13"/>
        <v>188.26405867970658</v>
      </c>
      <c r="AH184" s="200">
        <f t="shared" si="20"/>
        <v>188.31385642737897</v>
      </c>
      <c r="AI184" s="200">
        <f t="shared" si="14"/>
        <v>194.79326186830014</v>
      </c>
      <c r="AJ184" s="200">
        <f t="shared" si="15"/>
        <v>196.44322845417236</v>
      </c>
      <c r="AK184" s="200">
        <f t="shared" si="16"/>
        <v>206.01769911504425</v>
      </c>
      <c r="AL184" s="200">
        <f t="shared" si="17"/>
        <v>203.03571428571431</v>
      </c>
      <c r="AM184" s="200">
        <f t="shared" si="18"/>
        <v>209.82658959537571</v>
      </c>
      <c r="AN184" s="200">
        <f t="shared" si="19"/>
        <v>114.14483821263481</v>
      </c>
      <c r="AQ184" s="200">
        <f>('Main dataset'!D23/'Main dataset'!D$5)*100</f>
        <v>114.7605856747131</v>
      </c>
    </row>
    <row r="185" spans="1:43" x14ac:dyDescent="0.2">
      <c r="A185" s="189">
        <v>39661</v>
      </c>
      <c r="B185" s="190">
        <v>1322</v>
      </c>
      <c r="C185" s="190">
        <v>1319</v>
      </c>
      <c r="D185" s="190">
        <v>1355</v>
      </c>
      <c r="E185" s="190">
        <v>885</v>
      </c>
      <c r="F185" s="190">
        <v>1072</v>
      </c>
      <c r="G185" s="190">
        <v>1193</v>
      </c>
      <c r="H185" s="190">
        <v>968</v>
      </c>
      <c r="I185" s="190">
        <v>960</v>
      </c>
      <c r="J185" s="190">
        <v>1775</v>
      </c>
      <c r="K185" s="199">
        <v>3503</v>
      </c>
      <c r="L185" s="190">
        <v>114.05</v>
      </c>
      <c r="N185" s="188">
        <f t="shared" si="7"/>
        <v>470</v>
      </c>
      <c r="O185" s="188">
        <f t="shared" si="6"/>
        <v>33</v>
      </c>
      <c r="Q185" s="200">
        <f>B185*'Exchange Rates'!$B94</f>
        <v>882.10450000000003</v>
      </c>
      <c r="R185" s="200">
        <f>C185*'Exchange Rates'!$B94</f>
        <v>880.10275000000001</v>
      </c>
      <c r="S185" s="200">
        <f>D185*'Exchange Rates'!$B94</f>
        <v>904.12374999999997</v>
      </c>
      <c r="T185" s="200">
        <f>E185*'Exchange Rates'!$B94</f>
        <v>590.51625000000001</v>
      </c>
      <c r="U185" s="200">
        <f>F185*'Exchange Rates'!$B94</f>
        <v>715.29200000000003</v>
      </c>
      <c r="V185" s="200">
        <f>G185*'Exchange Rates'!$B94</f>
        <v>796.02925000000005</v>
      </c>
      <c r="W185" s="200">
        <f>H185*'Exchange Rates'!$B94</f>
        <v>645.89800000000002</v>
      </c>
      <c r="X185" s="200">
        <f>I185*'Exchange Rates'!$B94</f>
        <v>640.56000000000006</v>
      </c>
      <c r="Y185" s="200">
        <f>J185*'Exchange Rates'!$B94</f>
        <v>1184.3687500000001</v>
      </c>
      <c r="Z185" s="200">
        <f>K185*'Exchange Rates'!$B94</f>
        <v>2337.3767499999999</v>
      </c>
      <c r="AA185" s="200">
        <f>L185*'Exchange Rates'!$B94</f>
        <v>76.0998625</v>
      </c>
      <c r="AE185" s="200">
        <f t="shared" si="11"/>
        <v>189.67001434720231</v>
      </c>
      <c r="AF185" s="200">
        <f t="shared" si="12"/>
        <v>183.4492350486787</v>
      </c>
      <c r="AG185" s="200">
        <f t="shared" si="13"/>
        <v>165.6479217603912</v>
      </c>
      <c r="AH185" s="200">
        <f t="shared" si="20"/>
        <v>147.74624373956595</v>
      </c>
      <c r="AI185" s="200">
        <f t="shared" si="14"/>
        <v>164.16539050535988</v>
      </c>
      <c r="AJ185" s="200">
        <f t="shared" si="15"/>
        <v>163.20109439124485</v>
      </c>
      <c r="AK185" s="200">
        <f t="shared" si="16"/>
        <v>171.3274336283186</v>
      </c>
      <c r="AL185" s="200">
        <f t="shared" si="17"/>
        <v>171.42857142857142</v>
      </c>
      <c r="AM185" s="200">
        <f t="shared" si="18"/>
        <v>205.2023121387283</v>
      </c>
      <c r="AN185" s="200">
        <f t="shared" si="19"/>
        <v>107.95069337442217</v>
      </c>
      <c r="AQ185" s="200">
        <f>('Main dataset'!D24/'Main dataset'!D$5)*100</f>
        <v>111.1199050257222</v>
      </c>
    </row>
    <row r="186" spans="1:43" x14ac:dyDescent="0.2">
      <c r="A186" s="189">
        <v>39692</v>
      </c>
      <c r="B186" s="190">
        <v>1226</v>
      </c>
      <c r="C186" s="190">
        <v>1176</v>
      </c>
      <c r="D186" s="190">
        <v>1238</v>
      </c>
      <c r="E186" s="190">
        <v>771</v>
      </c>
      <c r="F186" s="190">
        <v>999</v>
      </c>
      <c r="G186" s="190">
        <v>1110</v>
      </c>
      <c r="H186" s="190">
        <v>968</v>
      </c>
      <c r="I186" s="190">
        <v>938</v>
      </c>
      <c r="J186" s="190">
        <v>1663</v>
      </c>
      <c r="K186" s="199">
        <v>3322</v>
      </c>
      <c r="L186" s="190">
        <v>98.17</v>
      </c>
      <c r="N186" s="188">
        <f t="shared" si="7"/>
        <v>467</v>
      </c>
      <c r="O186" s="188">
        <f t="shared" si="6"/>
        <v>12</v>
      </c>
      <c r="Q186" s="200">
        <f>B186*'Exchange Rates'!$B95</f>
        <v>851.9473999999999</v>
      </c>
      <c r="R186" s="200">
        <f>C186*'Exchange Rates'!$B95</f>
        <v>817.20240000000001</v>
      </c>
      <c r="S186" s="200">
        <f>D186*'Exchange Rates'!$B95</f>
        <v>860.28620000000001</v>
      </c>
      <c r="T186" s="200">
        <f>E186*'Exchange Rates'!$B95</f>
        <v>535.76789999999994</v>
      </c>
      <c r="U186" s="200">
        <f>F186*'Exchange Rates'!$B95</f>
        <v>694.20510000000002</v>
      </c>
      <c r="V186" s="200">
        <f>G186*'Exchange Rates'!$B95</f>
        <v>771.33899999999994</v>
      </c>
      <c r="W186" s="200">
        <f>H186*'Exchange Rates'!$B95</f>
        <v>672.66319999999996</v>
      </c>
      <c r="X186" s="200">
        <f>I186*'Exchange Rates'!$B95</f>
        <v>651.81619999999998</v>
      </c>
      <c r="Y186" s="200">
        <f>J186*'Exchange Rates'!$B95</f>
        <v>1155.6187</v>
      </c>
      <c r="Z186" s="200">
        <f>K186*'Exchange Rates'!$B95</f>
        <v>2308.4577999999997</v>
      </c>
      <c r="AA186" s="200">
        <f>L186*'Exchange Rates'!$B95</f>
        <v>68.218333000000001</v>
      </c>
      <c r="AE186" s="200">
        <f t="shared" si="11"/>
        <v>175.89670014347203</v>
      </c>
      <c r="AF186" s="200">
        <f t="shared" si="12"/>
        <v>163.56050069541027</v>
      </c>
      <c r="AG186" s="200">
        <f t="shared" si="13"/>
        <v>151.34474327628362</v>
      </c>
      <c r="AH186" s="200">
        <f t="shared" si="20"/>
        <v>128.71452420701169</v>
      </c>
      <c r="AI186" s="200">
        <f t="shared" si="14"/>
        <v>152.98621745788668</v>
      </c>
      <c r="AJ186" s="200">
        <f t="shared" si="15"/>
        <v>151.84678522571821</v>
      </c>
      <c r="AK186" s="200">
        <f t="shared" si="16"/>
        <v>171.3274336283186</v>
      </c>
      <c r="AL186" s="200">
        <f t="shared" si="17"/>
        <v>167.5</v>
      </c>
      <c r="AM186" s="200">
        <f t="shared" si="18"/>
        <v>192.25433526011562</v>
      </c>
      <c r="AN186" s="200">
        <f t="shared" si="19"/>
        <v>102.37288135593221</v>
      </c>
      <c r="AQ186" s="200">
        <f>('Main dataset'!D25/'Main dataset'!D$5)*100</f>
        <v>104.98614958448753</v>
      </c>
    </row>
    <row r="187" spans="1:43" x14ac:dyDescent="0.2">
      <c r="A187" s="189">
        <v>39722</v>
      </c>
      <c r="B187" s="190">
        <v>928</v>
      </c>
      <c r="C187" s="190">
        <v>950</v>
      </c>
      <c r="D187" s="190">
        <v>1053</v>
      </c>
      <c r="E187" s="190">
        <v>545</v>
      </c>
      <c r="F187" s="190">
        <v>746</v>
      </c>
      <c r="G187" s="190">
        <v>856</v>
      </c>
      <c r="H187" s="190">
        <v>712</v>
      </c>
      <c r="I187" s="190">
        <v>708</v>
      </c>
      <c r="J187" s="190">
        <v>1320</v>
      </c>
      <c r="K187" s="199">
        <v>3047</v>
      </c>
      <c r="L187" s="190">
        <v>65.319999999999993</v>
      </c>
      <c r="N187" s="188">
        <f t="shared" si="7"/>
        <v>508</v>
      </c>
      <c r="O187" s="188">
        <f t="shared" si="6"/>
        <v>125</v>
      </c>
      <c r="Q187" s="200">
        <f>B187*'Exchange Rates'!$B96</f>
        <v>695.43391999999994</v>
      </c>
      <c r="R187" s="200">
        <f>C187*'Exchange Rates'!$B96</f>
        <v>711.92049999999995</v>
      </c>
      <c r="S187" s="200">
        <f>D187*'Exchange Rates'!$B96</f>
        <v>789.10766999999998</v>
      </c>
      <c r="T187" s="200">
        <f>E187*'Exchange Rates'!$B96</f>
        <v>408.41755000000001</v>
      </c>
      <c r="U187" s="200">
        <f>F187*'Exchange Rates'!$B96</f>
        <v>559.04494</v>
      </c>
      <c r="V187" s="200">
        <f>G187*'Exchange Rates'!$B96</f>
        <v>641.47784000000001</v>
      </c>
      <c r="W187" s="200">
        <f>H187*'Exchange Rates'!$B96</f>
        <v>533.56568000000004</v>
      </c>
      <c r="X187" s="200">
        <f>I187*'Exchange Rates'!$B96</f>
        <v>530.56812000000002</v>
      </c>
      <c r="Y187" s="200">
        <f>J187*'Exchange Rates'!$B96</f>
        <v>989.19479999999999</v>
      </c>
      <c r="Z187" s="200">
        <f>K187*'Exchange Rates'!$B96</f>
        <v>2283.3913299999999</v>
      </c>
      <c r="AA187" s="200">
        <f>L187*'Exchange Rates'!$B96</f>
        <v>48.950154799999993</v>
      </c>
      <c r="AE187" s="200">
        <f t="shared" si="11"/>
        <v>133.14203730272595</v>
      </c>
      <c r="AF187" s="200">
        <f t="shared" si="12"/>
        <v>132.1279554937413</v>
      </c>
      <c r="AG187" s="200">
        <f t="shared" si="13"/>
        <v>128.72860635696821</v>
      </c>
      <c r="AH187" s="200">
        <f t="shared" si="20"/>
        <v>90.984974958263777</v>
      </c>
      <c r="AI187" s="200">
        <f t="shared" si="14"/>
        <v>114.24196018376722</v>
      </c>
      <c r="AJ187" s="200">
        <f t="shared" si="15"/>
        <v>117.09986320109439</v>
      </c>
      <c r="AK187" s="200">
        <f t="shared" si="16"/>
        <v>126.01769911504425</v>
      </c>
      <c r="AL187" s="200">
        <f t="shared" si="17"/>
        <v>126.42857142857142</v>
      </c>
      <c r="AM187" s="200">
        <f t="shared" si="18"/>
        <v>152.60115606936415</v>
      </c>
      <c r="AN187" s="200">
        <f t="shared" si="19"/>
        <v>93.898305084745758</v>
      </c>
      <c r="AQ187" s="200">
        <f>('Main dataset'!D26/'Main dataset'!D$5)*100</f>
        <v>98.258804907004347</v>
      </c>
    </row>
    <row r="188" spans="1:43" x14ac:dyDescent="0.2">
      <c r="A188" s="189">
        <v>39753</v>
      </c>
      <c r="B188" s="190">
        <v>824</v>
      </c>
      <c r="C188" s="190">
        <v>835</v>
      </c>
      <c r="D188" s="190">
        <v>991</v>
      </c>
      <c r="E188" s="190">
        <v>488</v>
      </c>
      <c r="F188" s="190">
        <v>527</v>
      </c>
      <c r="G188" s="190">
        <v>719</v>
      </c>
      <c r="H188" s="190">
        <v>475</v>
      </c>
      <c r="I188" s="190">
        <v>466</v>
      </c>
      <c r="J188" s="190">
        <v>1106</v>
      </c>
      <c r="K188" s="199">
        <v>2779</v>
      </c>
      <c r="L188" s="190">
        <v>53.49</v>
      </c>
      <c r="N188" s="188">
        <f t="shared" si="7"/>
        <v>503</v>
      </c>
      <c r="O188" s="188">
        <f t="shared" si="6"/>
        <v>167</v>
      </c>
      <c r="Q188" s="200">
        <f>B188*'Exchange Rates'!$B97</f>
        <v>648.48800000000006</v>
      </c>
      <c r="R188" s="200">
        <f>C188*'Exchange Rates'!$B97</f>
        <v>657.14499999999998</v>
      </c>
      <c r="S188" s="200">
        <f>D188*'Exchange Rates'!$B97</f>
        <v>779.91700000000003</v>
      </c>
      <c r="T188" s="200">
        <f>E188*'Exchange Rates'!$B97</f>
        <v>384.05600000000004</v>
      </c>
      <c r="U188" s="200">
        <f>F188*'Exchange Rates'!$B97</f>
        <v>414.74900000000002</v>
      </c>
      <c r="V188" s="200">
        <f>G188*'Exchange Rates'!$B97</f>
        <v>565.85300000000007</v>
      </c>
      <c r="W188" s="200">
        <f>H188*'Exchange Rates'!$B97</f>
        <v>373.82499999999999</v>
      </c>
      <c r="X188" s="200">
        <f>I188*'Exchange Rates'!$B97</f>
        <v>366.74200000000002</v>
      </c>
      <c r="Y188" s="200">
        <f>J188*'Exchange Rates'!$B97</f>
        <v>870.42200000000003</v>
      </c>
      <c r="Z188" s="200">
        <f>K188*'Exchange Rates'!$B97</f>
        <v>2187.0729999999999</v>
      </c>
      <c r="AA188" s="200">
        <f>L188*'Exchange Rates'!$B97</f>
        <v>42.096630000000005</v>
      </c>
      <c r="AE188" s="200">
        <f t="shared" si="11"/>
        <v>118.2209469153515</v>
      </c>
      <c r="AF188" s="200">
        <f t="shared" si="12"/>
        <v>116.13351877607789</v>
      </c>
      <c r="AG188" s="200">
        <f t="shared" si="13"/>
        <v>121.14914425427872</v>
      </c>
      <c r="AH188" s="200">
        <f t="shared" si="20"/>
        <v>81.469115191986646</v>
      </c>
      <c r="AI188" s="200">
        <f t="shared" si="14"/>
        <v>80.704441041347636</v>
      </c>
      <c r="AJ188" s="200">
        <f t="shared" si="15"/>
        <v>98.358413132694935</v>
      </c>
      <c r="AK188" s="200">
        <f t="shared" si="16"/>
        <v>84.070796460176993</v>
      </c>
      <c r="AL188" s="200">
        <f t="shared" si="17"/>
        <v>83.214285714285722</v>
      </c>
      <c r="AM188" s="200">
        <f t="shared" si="18"/>
        <v>127.86127167630057</v>
      </c>
      <c r="AN188" s="200">
        <f t="shared" si="19"/>
        <v>85.639445300462242</v>
      </c>
      <c r="AQ188" s="200">
        <f>('Main dataset'!D27/'Main dataset'!D$5)*100</f>
        <v>91.650178076770871</v>
      </c>
    </row>
    <row r="189" spans="1:43" x14ac:dyDescent="0.2">
      <c r="A189" s="189">
        <v>39783</v>
      </c>
      <c r="B189" s="190">
        <v>738</v>
      </c>
      <c r="C189" s="190">
        <v>759</v>
      </c>
      <c r="D189" s="190">
        <v>836</v>
      </c>
      <c r="E189" s="190">
        <v>503</v>
      </c>
      <c r="F189" s="190">
        <v>554</v>
      </c>
      <c r="G189" s="190">
        <v>740</v>
      </c>
      <c r="H189" s="190">
        <v>480</v>
      </c>
      <c r="I189" s="190">
        <v>456</v>
      </c>
      <c r="J189" s="190">
        <v>983</v>
      </c>
      <c r="K189" s="199">
        <v>2825</v>
      </c>
      <c r="L189" s="190">
        <v>45.59</v>
      </c>
      <c r="N189" s="188">
        <f t="shared" si="7"/>
        <v>333</v>
      </c>
      <c r="O189" s="188">
        <f t="shared" si="6"/>
        <v>98</v>
      </c>
      <c r="Q189" s="200">
        <f>B189*'Exchange Rates'!$B98</f>
        <v>549.09413999999992</v>
      </c>
      <c r="R189" s="200">
        <f>C189*'Exchange Rates'!$B98</f>
        <v>564.71876999999995</v>
      </c>
      <c r="S189" s="200">
        <f>D189*'Exchange Rates'!$B98</f>
        <v>622.00907999999993</v>
      </c>
      <c r="T189" s="200">
        <f>E189*'Exchange Rates'!$B98</f>
        <v>374.24708999999996</v>
      </c>
      <c r="U189" s="200">
        <f>F189*'Exchange Rates'!$B98</f>
        <v>412.19261999999998</v>
      </c>
      <c r="V189" s="200">
        <f>G189*'Exchange Rates'!$B98</f>
        <v>550.58219999999994</v>
      </c>
      <c r="W189" s="200">
        <f>H189*'Exchange Rates'!$B98</f>
        <v>357.13439999999997</v>
      </c>
      <c r="X189" s="200">
        <f>I189*'Exchange Rates'!$B98</f>
        <v>339.27767999999998</v>
      </c>
      <c r="Y189" s="200">
        <f>J189*'Exchange Rates'!$B98</f>
        <v>731.38148999999999</v>
      </c>
      <c r="Z189" s="200">
        <f>K189*'Exchange Rates'!$B98</f>
        <v>2101.8847499999997</v>
      </c>
      <c r="AA189" s="200">
        <f>L189*'Exchange Rates'!$B98</f>
        <v>33.920327700000001</v>
      </c>
      <c r="AE189" s="200">
        <f t="shared" si="11"/>
        <v>105.88235294117648</v>
      </c>
      <c r="AF189" s="200">
        <f t="shared" si="12"/>
        <v>105.5632823365786</v>
      </c>
      <c r="AG189" s="200">
        <f t="shared" si="13"/>
        <v>102.200488997555</v>
      </c>
      <c r="AH189" s="200">
        <f t="shared" si="20"/>
        <v>83.973288814691145</v>
      </c>
      <c r="AI189" s="200">
        <f t="shared" si="14"/>
        <v>84.839203675344564</v>
      </c>
      <c r="AJ189" s="200">
        <f t="shared" si="15"/>
        <v>101.2311901504788</v>
      </c>
      <c r="AK189" s="200">
        <f t="shared" si="16"/>
        <v>84.955752212389385</v>
      </c>
      <c r="AL189" s="200">
        <f t="shared" si="17"/>
        <v>81.428571428571431</v>
      </c>
      <c r="AM189" s="200">
        <f t="shared" si="18"/>
        <v>113.64161849710983</v>
      </c>
      <c r="AN189" s="200">
        <f t="shared" si="19"/>
        <v>87.057010785824346</v>
      </c>
      <c r="AQ189" s="200">
        <f>('Main dataset'!D28/'Main dataset'!D$5)*100</f>
        <v>89.434111594776411</v>
      </c>
    </row>
    <row r="190" spans="1:43" x14ac:dyDescent="0.2">
      <c r="A190" s="189">
        <v>39814</v>
      </c>
      <c r="B190" s="190">
        <v>789</v>
      </c>
      <c r="C190" s="190">
        <v>817</v>
      </c>
      <c r="D190" s="190">
        <v>817</v>
      </c>
      <c r="E190" s="190">
        <v>562</v>
      </c>
      <c r="F190" s="190">
        <v>570</v>
      </c>
      <c r="G190" s="190">
        <v>734</v>
      </c>
      <c r="H190" s="190">
        <v>604</v>
      </c>
      <c r="I190" s="190">
        <v>585</v>
      </c>
      <c r="J190" s="190">
        <v>910</v>
      </c>
      <c r="K190" s="199">
        <v>2609</v>
      </c>
      <c r="L190" s="190">
        <v>45.88</v>
      </c>
      <c r="N190" s="188">
        <f t="shared" si="7"/>
        <v>255</v>
      </c>
      <c r="O190" s="188">
        <f t="shared" si="6"/>
        <v>28</v>
      </c>
      <c r="Q190" s="200">
        <f>B190*'Exchange Rates'!$B99</f>
        <v>591.19769999999994</v>
      </c>
      <c r="R190" s="200">
        <f>C190*'Exchange Rates'!$B99</f>
        <v>612.17809999999997</v>
      </c>
      <c r="S190" s="200">
        <f>D190*'Exchange Rates'!$B99</f>
        <v>612.17809999999997</v>
      </c>
      <c r="T190" s="200">
        <f>E190*'Exchange Rates'!$B99</f>
        <v>421.10659999999996</v>
      </c>
      <c r="U190" s="200">
        <f>F190*'Exchange Rates'!$B99</f>
        <v>427.101</v>
      </c>
      <c r="V190" s="200">
        <f>G190*'Exchange Rates'!$B99</f>
        <v>549.98619999999994</v>
      </c>
      <c r="W190" s="200">
        <f>H190*'Exchange Rates'!$B99</f>
        <v>452.5772</v>
      </c>
      <c r="X190" s="200">
        <f>I190*'Exchange Rates'!$B99</f>
        <v>438.34049999999996</v>
      </c>
      <c r="Y190" s="200">
        <f>J190*'Exchange Rates'!$B99</f>
        <v>681.86299999999994</v>
      </c>
      <c r="Z190" s="200">
        <f>K190*'Exchange Rates'!$B99</f>
        <v>1954.9236999999998</v>
      </c>
      <c r="AA190" s="200">
        <f>L190*'Exchange Rates'!$B99</f>
        <v>34.377884000000002</v>
      </c>
      <c r="AE190" s="200">
        <f t="shared" si="11"/>
        <v>113.19942611190818</v>
      </c>
      <c r="AF190" s="200">
        <f t="shared" si="12"/>
        <v>113.63004172461753</v>
      </c>
      <c r="AG190" s="200">
        <f t="shared" si="13"/>
        <v>99.877750611246938</v>
      </c>
      <c r="AH190" s="200">
        <f t="shared" si="20"/>
        <v>93.823038397328887</v>
      </c>
      <c r="AI190" s="200">
        <f t="shared" si="14"/>
        <v>87.289433384379791</v>
      </c>
      <c r="AJ190" s="200">
        <f t="shared" si="15"/>
        <v>100.41039671682626</v>
      </c>
      <c r="AK190" s="200">
        <f t="shared" si="16"/>
        <v>106.90265486725663</v>
      </c>
      <c r="AL190" s="200">
        <f t="shared" si="17"/>
        <v>104.46428571428572</v>
      </c>
      <c r="AM190" s="200">
        <f t="shared" si="18"/>
        <v>105.20231213872833</v>
      </c>
      <c r="AN190" s="200">
        <f t="shared" si="19"/>
        <v>80.400616332819723</v>
      </c>
      <c r="AQ190" s="200">
        <f>('Main dataset'!D29/'Main dataset'!D$5)*100</f>
        <v>87.57419865453106</v>
      </c>
    </row>
    <row r="191" spans="1:43" x14ac:dyDescent="0.2">
      <c r="A191" s="189">
        <v>39845</v>
      </c>
      <c r="B191" s="190">
        <v>748</v>
      </c>
      <c r="C191" s="190">
        <v>805</v>
      </c>
      <c r="D191" s="190">
        <v>760</v>
      </c>
      <c r="E191" s="190">
        <v>572</v>
      </c>
      <c r="F191" s="190">
        <v>575</v>
      </c>
      <c r="G191" s="190">
        <v>673</v>
      </c>
      <c r="H191" s="190">
        <v>571</v>
      </c>
      <c r="I191" s="190">
        <v>551</v>
      </c>
      <c r="J191" s="190">
        <v>775</v>
      </c>
      <c r="K191" s="199">
        <v>2557</v>
      </c>
      <c r="L191" s="190">
        <v>46.35</v>
      </c>
      <c r="N191" s="188">
        <f t="shared" si="7"/>
        <v>188</v>
      </c>
      <c r="O191" s="188">
        <f t="shared" si="6"/>
        <v>12</v>
      </c>
      <c r="Q191" s="200">
        <f>B191*'Exchange Rates'!$B100</f>
        <v>583.81399999999996</v>
      </c>
      <c r="R191" s="200">
        <f>C191*'Exchange Rates'!$B100</f>
        <v>628.30250000000001</v>
      </c>
      <c r="S191" s="200">
        <f>D191*'Exchange Rates'!$B100</f>
        <v>593.17999999999995</v>
      </c>
      <c r="T191" s="200">
        <f>E191*'Exchange Rates'!$B100</f>
        <v>446.44599999999997</v>
      </c>
      <c r="U191" s="200">
        <f>F191*'Exchange Rates'!$B100</f>
        <v>448.78749999999997</v>
      </c>
      <c r="V191" s="200">
        <f>G191*'Exchange Rates'!$B100</f>
        <v>525.27649999999994</v>
      </c>
      <c r="W191" s="200">
        <f>H191*'Exchange Rates'!$B100</f>
        <v>445.66550000000001</v>
      </c>
      <c r="X191" s="200">
        <f>I191*'Exchange Rates'!$B100</f>
        <v>430.05549999999999</v>
      </c>
      <c r="Y191" s="200">
        <f>J191*'Exchange Rates'!$B100</f>
        <v>604.88749999999993</v>
      </c>
      <c r="Z191" s="200">
        <f>K191*'Exchange Rates'!$B100</f>
        <v>1995.7384999999999</v>
      </c>
      <c r="AA191" s="200">
        <f>L191*'Exchange Rates'!$B100</f>
        <v>36.176175000000001</v>
      </c>
      <c r="AE191" s="200">
        <f t="shared" si="11"/>
        <v>107.31707317073172</v>
      </c>
      <c r="AF191" s="200">
        <f t="shared" si="12"/>
        <v>111.96105702364395</v>
      </c>
      <c r="AG191" s="200">
        <f t="shared" si="13"/>
        <v>92.909535452322729</v>
      </c>
      <c r="AH191" s="200">
        <f t="shared" si="20"/>
        <v>95.492487479131881</v>
      </c>
      <c r="AI191" s="200">
        <f t="shared" si="14"/>
        <v>88.055130168453289</v>
      </c>
      <c r="AJ191" s="200">
        <f t="shared" si="15"/>
        <v>92.065663474692201</v>
      </c>
      <c r="AK191" s="200">
        <f t="shared" si="16"/>
        <v>101.06194690265487</v>
      </c>
      <c r="AL191" s="200">
        <f t="shared" si="17"/>
        <v>98.392857142857139</v>
      </c>
      <c r="AM191" s="200">
        <f t="shared" si="18"/>
        <v>89.595375722543352</v>
      </c>
      <c r="AN191" s="200">
        <f t="shared" si="19"/>
        <v>78.79815100154083</v>
      </c>
      <c r="AQ191" s="200">
        <f>('Main dataset'!D30/'Main dataset'!D$5)*100</f>
        <v>84.804115552037999</v>
      </c>
    </row>
    <row r="192" spans="1:43" x14ac:dyDescent="0.2">
      <c r="A192" s="189">
        <v>39873</v>
      </c>
      <c r="B192" s="190">
        <v>727</v>
      </c>
      <c r="C192" s="190">
        <v>757</v>
      </c>
      <c r="D192" s="190">
        <v>709</v>
      </c>
      <c r="E192" s="190">
        <v>598</v>
      </c>
      <c r="F192" s="190">
        <v>587</v>
      </c>
      <c r="G192" s="190">
        <v>625</v>
      </c>
      <c r="H192" s="190">
        <v>500</v>
      </c>
      <c r="I192" s="190">
        <v>480</v>
      </c>
      <c r="J192" s="190">
        <v>691</v>
      </c>
      <c r="K192" s="199">
        <v>2466</v>
      </c>
      <c r="L192" s="190">
        <v>49.23</v>
      </c>
      <c r="N192" s="188">
        <f t="shared" si="7"/>
        <v>111</v>
      </c>
      <c r="O192" s="188">
        <f t="shared" si="6"/>
        <v>-18</v>
      </c>
      <c r="Q192" s="200">
        <f>B192*'Exchange Rates'!$B101</f>
        <v>558.28511000000003</v>
      </c>
      <c r="R192" s="200">
        <f>C192*'Exchange Rates'!$B101</f>
        <v>581.32300999999995</v>
      </c>
      <c r="S192" s="200">
        <f>D192*'Exchange Rates'!$B101</f>
        <v>544.46236999999996</v>
      </c>
      <c r="T192" s="200">
        <f>E192*'Exchange Rates'!$B101</f>
        <v>459.22214000000002</v>
      </c>
      <c r="U192" s="200">
        <f>F192*'Exchange Rates'!$B101</f>
        <v>450.77490999999998</v>
      </c>
      <c r="V192" s="200">
        <f>G192*'Exchange Rates'!$B101</f>
        <v>479.95625000000001</v>
      </c>
      <c r="W192" s="200">
        <f>H192*'Exchange Rates'!$B101</f>
        <v>383.96499999999997</v>
      </c>
      <c r="X192" s="200">
        <f>I192*'Exchange Rates'!$B101</f>
        <v>368.60640000000001</v>
      </c>
      <c r="Y192" s="200">
        <f>J192*'Exchange Rates'!$B101</f>
        <v>530.63963000000001</v>
      </c>
      <c r="Z192" s="200">
        <f>K192*'Exchange Rates'!$B101</f>
        <v>1893.7153800000001</v>
      </c>
      <c r="AA192" s="200">
        <f>L192*'Exchange Rates'!$B101</f>
        <v>37.805193899999999</v>
      </c>
      <c r="AE192" s="200">
        <f t="shared" si="11"/>
        <v>104.3041606886657</v>
      </c>
      <c r="AF192" s="200">
        <f t="shared" si="12"/>
        <v>105.28511821974966</v>
      </c>
      <c r="AG192" s="200">
        <f t="shared" si="13"/>
        <v>86.674816625916876</v>
      </c>
      <c r="AH192" s="200">
        <f t="shared" si="20"/>
        <v>99.833055091819702</v>
      </c>
      <c r="AI192" s="200">
        <f t="shared" si="14"/>
        <v>89.892802450229709</v>
      </c>
      <c r="AJ192" s="200">
        <f t="shared" si="15"/>
        <v>85.499316005471954</v>
      </c>
      <c r="AK192" s="200">
        <f t="shared" si="16"/>
        <v>88.495575221238937</v>
      </c>
      <c r="AL192" s="200">
        <f t="shared" si="17"/>
        <v>85.714285714285708</v>
      </c>
      <c r="AM192" s="200">
        <f t="shared" si="18"/>
        <v>79.884393063583815</v>
      </c>
      <c r="AN192" s="200">
        <f t="shared" si="19"/>
        <v>75.993836671802768</v>
      </c>
      <c r="AQ192" s="200">
        <f>('Main dataset'!D31/'Main dataset'!D$5)*100</f>
        <v>84.843688167787889</v>
      </c>
    </row>
    <row r="193" spans="1:43" x14ac:dyDescent="0.2">
      <c r="A193" s="189">
        <v>39904</v>
      </c>
      <c r="B193" s="190">
        <v>801</v>
      </c>
      <c r="C193" s="190">
        <v>843</v>
      </c>
      <c r="D193" s="190">
        <v>807</v>
      </c>
      <c r="E193" s="190">
        <v>702</v>
      </c>
      <c r="F193" s="190">
        <v>717</v>
      </c>
      <c r="G193" s="190">
        <v>747</v>
      </c>
      <c r="H193" s="190">
        <v>620</v>
      </c>
      <c r="I193" s="190">
        <v>600</v>
      </c>
      <c r="J193" s="190">
        <v>620</v>
      </c>
      <c r="K193" s="199">
        <v>2411</v>
      </c>
      <c r="L193" s="190">
        <v>50.8</v>
      </c>
      <c r="N193" s="188">
        <f t="shared" si="7"/>
        <v>105</v>
      </c>
      <c r="O193" s="188">
        <f t="shared" si="6"/>
        <v>6</v>
      </c>
      <c r="Q193" s="200">
        <f>B193*'Exchange Rates'!$B102</f>
        <v>606.66939000000002</v>
      </c>
      <c r="R193" s="200">
        <f>C193*'Exchange Rates'!$B102</f>
        <v>638.47977000000003</v>
      </c>
      <c r="S193" s="200">
        <f>D193*'Exchange Rates'!$B102</f>
        <v>611.21373000000006</v>
      </c>
      <c r="T193" s="200">
        <f>E193*'Exchange Rates'!$B102</f>
        <v>531.68777999999998</v>
      </c>
      <c r="U193" s="200">
        <f>F193*'Exchange Rates'!$B102</f>
        <v>543.04863</v>
      </c>
      <c r="V193" s="200">
        <f>G193*'Exchange Rates'!$B102</f>
        <v>565.77033000000006</v>
      </c>
      <c r="W193" s="200">
        <f>H193*'Exchange Rates'!$B102</f>
        <v>469.58179999999999</v>
      </c>
      <c r="X193" s="200">
        <f>I193*'Exchange Rates'!$B102</f>
        <v>454.43400000000003</v>
      </c>
      <c r="Y193" s="200">
        <f>J193*'Exchange Rates'!$B102</f>
        <v>469.58179999999999</v>
      </c>
      <c r="Z193" s="200">
        <f>K193*'Exchange Rates'!$B102</f>
        <v>1826.06729</v>
      </c>
      <c r="AA193" s="200">
        <f>L193*'Exchange Rates'!$B102</f>
        <v>38.475411999999999</v>
      </c>
      <c r="AE193" s="200">
        <f t="shared" si="11"/>
        <v>114.92109038737446</v>
      </c>
      <c r="AF193" s="200">
        <f t="shared" si="12"/>
        <v>117.24617524339361</v>
      </c>
      <c r="AG193" s="200">
        <f t="shared" si="13"/>
        <v>98.655256723716377</v>
      </c>
      <c r="AH193" s="200">
        <f t="shared" si="20"/>
        <v>117.19532554257096</v>
      </c>
      <c r="AI193" s="200">
        <f t="shared" si="14"/>
        <v>109.80091883614089</v>
      </c>
      <c r="AJ193" s="200">
        <f t="shared" si="15"/>
        <v>102.18878248974008</v>
      </c>
      <c r="AK193" s="200">
        <f t="shared" si="16"/>
        <v>109.73451327433628</v>
      </c>
      <c r="AL193" s="200">
        <f t="shared" si="17"/>
        <v>107.14285714285714</v>
      </c>
      <c r="AM193" s="200">
        <f t="shared" si="18"/>
        <v>71.676300578034684</v>
      </c>
      <c r="AN193" s="200">
        <f t="shared" si="19"/>
        <v>74.298921417565495</v>
      </c>
      <c r="AQ193" s="200">
        <f>('Main dataset'!D32/'Main dataset'!D$5)*100</f>
        <v>86.189157103284529</v>
      </c>
    </row>
    <row r="194" spans="1:43" x14ac:dyDescent="0.2">
      <c r="A194" s="189">
        <v>39934</v>
      </c>
      <c r="B194" s="190">
        <v>892</v>
      </c>
      <c r="C194" s="190">
        <v>941</v>
      </c>
      <c r="D194" s="190">
        <v>933</v>
      </c>
      <c r="E194" s="190">
        <v>801</v>
      </c>
      <c r="F194" s="190">
        <v>830</v>
      </c>
      <c r="G194" s="190">
        <v>843</v>
      </c>
      <c r="H194" s="190">
        <v>750</v>
      </c>
      <c r="I194" s="190">
        <v>730</v>
      </c>
      <c r="J194" s="190">
        <v>681</v>
      </c>
      <c r="K194" s="199">
        <v>2397</v>
      </c>
      <c r="L194" s="190">
        <v>65.52</v>
      </c>
      <c r="N194" s="188">
        <f t="shared" si="7"/>
        <v>132</v>
      </c>
      <c r="O194" s="188">
        <f t="shared" si="6"/>
        <v>41</v>
      </c>
      <c r="Q194" s="200">
        <f>B194*'Exchange Rates'!$B103</f>
        <v>654.56744000000003</v>
      </c>
      <c r="R194" s="200">
        <f>C194*'Exchange Rates'!$B103</f>
        <v>690.52462000000003</v>
      </c>
      <c r="S194" s="200">
        <f>D194*'Exchange Rates'!$B103</f>
        <v>684.65406000000007</v>
      </c>
      <c r="T194" s="200">
        <f>E194*'Exchange Rates'!$B103</f>
        <v>587.78982000000008</v>
      </c>
      <c r="U194" s="200">
        <f>F194*'Exchange Rates'!$B103</f>
        <v>609.07060000000001</v>
      </c>
      <c r="V194" s="200">
        <f>G194*'Exchange Rates'!$B103</f>
        <v>618.61026000000004</v>
      </c>
      <c r="W194" s="200">
        <f>H194*'Exchange Rates'!$B103</f>
        <v>550.36500000000001</v>
      </c>
      <c r="X194" s="200">
        <f>I194*'Exchange Rates'!$B103</f>
        <v>535.68860000000006</v>
      </c>
      <c r="Y194" s="200">
        <f>J194*'Exchange Rates'!$B103</f>
        <v>499.73142000000001</v>
      </c>
      <c r="Z194" s="200">
        <f>K194*'Exchange Rates'!$B103</f>
        <v>1758.9665400000001</v>
      </c>
      <c r="AA194" s="200">
        <f>L194*'Exchange Rates'!$B103</f>
        <v>48.079886399999999</v>
      </c>
      <c r="AE194" s="200">
        <f t="shared" si="11"/>
        <v>127.97704447632712</v>
      </c>
      <c r="AF194" s="200">
        <f t="shared" si="12"/>
        <v>130.87621696801114</v>
      </c>
      <c r="AG194" s="200">
        <f t="shared" si="13"/>
        <v>114.05867970660147</v>
      </c>
      <c r="AH194" s="200">
        <f t="shared" si="20"/>
        <v>133.72287145242069</v>
      </c>
      <c r="AI194" s="200">
        <f t="shared" si="14"/>
        <v>127.10566615620213</v>
      </c>
      <c r="AJ194" s="200">
        <f t="shared" si="15"/>
        <v>115.32147742818057</v>
      </c>
      <c r="AK194" s="200">
        <f t="shared" si="16"/>
        <v>132.74336283185841</v>
      </c>
      <c r="AL194" s="200">
        <f t="shared" si="17"/>
        <v>130.35714285714286</v>
      </c>
      <c r="AM194" s="200">
        <f t="shared" si="18"/>
        <v>78.728323699421964</v>
      </c>
      <c r="AN194" s="200">
        <f t="shared" si="19"/>
        <v>73.867488443759626</v>
      </c>
      <c r="AQ194" s="200">
        <f>('Main dataset'!D33/'Main dataset'!D$5)*100</f>
        <v>86.426592797783925</v>
      </c>
    </row>
    <row r="195" spans="1:43" x14ac:dyDescent="0.2">
      <c r="A195" s="189">
        <v>39965</v>
      </c>
      <c r="B195" s="190">
        <v>896</v>
      </c>
      <c r="C195" s="190">
        <v>907</v>
      </c>
      <c r="D195" s="190">
        <v>920</v>
      </c>
      <c r="E195" s="190">
        <v>726</v>
      </c>
      <c r="F195" s="190">
        <v>741</v>
      </c>
      <c r="G195" s="190">
        <v>747</v>
      </c>
      <c r="H195" s="190">
        <v>763</v>
      </c>
      <c r="I195" s="190">
        <v>743</v>
      </c>
      <c r="J195" s="190">
        <v>794</v>
      </c>
      <c r="K195" s="199">
        <v>2621</v>
      </c>
      <c r="L195" s="199"/>
      <c r="N195" s="188">
        <f t="shared" si="7"/>
        <v>194</v>
      </c>
      <c r="O195" s="188">
        <f t="shared" ref="O195:O245" si="21">D195-B195</f>
        <v>24</v>
      </c>
      <c r="Q195" s="200">
        <f>B195*'Exchange Rates'!$B104</f>
        <v>639.47519999999997</v>
      </c>
      <c r="R195" s="200">
        <f>C195*'Exchange Rates'!$B104</f>
        <v>647.32590000000005</v>
      </c>
      <c r="S195" s="200">
        <f>D195*'Exchange Rates'!$B104</f>
        <v>656.60400000000004</v>
      </c>
      <c r="T195" s="200">
        <f>E195*'Exchange Rates'!$B104</f>
        <v>518.14620000000002</v>
      </c>
      <c r="U195" s="200">
        <f>F195*'Exchange Rates'!$B104</f>
        <v>528.85170000000005</v>
      </c>
      <c r="V195" s="200">
        <f>G195*'Exchange Rates'!$B104</f>
        <v>533.13390000000004</v>
      </c>
      <c r="W195" s="200">
        <f>H195*'Exchange Rates'!$B104</f>
        <v>544.55309999999997</v>
      </c>
      <c r="X195" s="200">
        <f>I195*'Exchange Rates'!$B104</f>
        <v>530.27909999999997</v>
      </c>
      <c r="Y195" s="200">
        <f>J195*'Exchange Rates'!$B104</f>
        <v>566.67780000000005</v>
      </c>
      <c r="Z195" s="200">
        <f>K195*'Exchange Rates'!$B104</f>
        <v>1870.6077</v>
      </c>
      <c r="AA195" s="200">
        <f>L195*'Exchange Rates'!$B104</f>
        <v>0</v>
      </c>
      <c r="AE195" s="200">
        <f t="shared" si="11"/>
        <v>128.55093256814919</v>
      </c>
      <c r="AF195" s="200">
        <f t="shared" si="12"/>
        <v>126.14742698191934</v>
      </c>
      <c r="AG195" s="200">
        <f t="shared" si="13"/>
        <v>112.46943765281175</v>
      </c>
      <c r="AH195" s="200">
        <f t="shared" si="20"/>
        <v>121.20200333889817</v>
      </c>
      <c r="AI195" s="200">
        <f t="shared" si="14"/>
        <v>113.47626339969372</v>
      </c>
      <c r="AJ195" s="200">
        <f t="shared" si="15"/>
        <v>102.18878248974008</v>
      </c>
      <c r="AK195" s="200">
        <f t="shared" si="16"/>
        <v>135.04424778761063</v>
      </c>
      <c r="AL195" s="200">
        <f t="shared" si="17"/>
        <v>132.67857142857142</v>
      </c>
      <c r="AM195" s="200">
        <f t="shared" si="18"/>
        <v>91.79190751445087</v>
      </c>
      <c r="AN195" s="200">
        <f t="shared" si="19"/>
        <v>80.770416024653315</v>
      </c>
      <c r="AQ195" s="200">
        <f>('Main dataset'!D34/'Main dataset'!D$5)*100</f>
        <v>87.178472497032061</v>
      </c>
    </row>
    <row r="196" spans="1:43" x14ac:dyDescent="0.2">
      <c r="A196" s="189">
        <v>39995</v>
      </c>
      <c r="B196" s="190">
        <v>837</v>
      </c>
      <c r="C196" s="190">
        <v>804</v>
      </c>
      <c r="D196" s="190">
        <v>846</v>
      </c>
      <c r="E196" s="190">
        <v>640</v>
      </c>
      <c r="F196" s="190">
        <v>666</v>
      </c>
      <c r="G196" s="190">
        <v>686</v>
      </c>
      <c r="H196" s="190">
        <v>684</v>
      </c>
      <c r="I196" s="190">
        <v>664</v>
      </c>
      <c r="J196" s="190">
        <v>792</v>
      </c>
      <c r="K196" s="199">
        <v>2810</v>
      </c>
      <c r="L196" s="199"/>
      <c r="N196" s="188">
        <f t="shared" ref="N196:N252" si="22">D196-E196</f>
        <v>206</v>
      </c>
      <c r="O196" s="188">
        <f t="shared" si="21"/>
        <v>9</v>
      </c>
      <c r="Q196" s="200">
        <f>B196*'Exchange Rates'!$B105</f>
        <v>594.91449</v>
      </c>
      <c r="R196" s="200">
        <f>C196*'Exchange Rates'!$B105</f>
        <v>571.45907999999997</v>
      </c>
      <c r="S196" s="200">
        <f>D196*'Exchange Rates'!$B105</f>
        <v>601.31142</v>
      </c>
      <c r="T196" s="200">
        <f>E196*'Exchange Rates'!$B105</f>
        <v>454.89280000000002</v>
      </c>
      <c r="U196" s="200">
        <f>F196*'Exchange Rates'!$B105</f>
        <v>473.37281999999999</v>
      </c>
      <c r="V196" s="200">
        <f>G196*'Exchange Rates'!$B105</f>
        <v>487.58822000000004</v>
      </c>
      <c r="W196" s="200">
        <f>H196*'Exchange Rates'!$B105</f>
        <v>486.16667999999999</v>
      </c>
      <c r="X196" s="200">
        <f>I196*'Exchange Rates'!$B105</f>
        <v>471.95128</v>
      </c>
      <c r="Y196" s="200">
        <f>J196*'Exchange Rates'!$B105</f>
        <v>562.92984000000001</v>
      </c>
      <c r="Z196" s="200">
        <f>K196*'Exchange Rates'!$B105</f>
        <v>1997.2637</v>
      </c>
      <c r="AA196" s="200">
        <f>L196*'Exchange Rates'!$B105</f>
        <v>0</v>
      </c>
      <c r="AE196" s="200">
        <f t="shared" si="11"/>
        <v>120.08608321377332</v>
      </c>
      <c r="AF196" s="200">
        <f t="shared" si="12"/>
        <v>111.82197496522947</v>
      </c>
      <c r="AG196" s="200">
        <f t="shared" si="13"/>
        <v>103.42298288508557</v>
      </c>
      <c r="AH196" s="200">
        <f t="shared" si="20"/>
        <v>106.84474123539232</v>
      </c>
      <c r="AI196" s="200">
        <f t="shared" si="14"/>
        <v>101.99081163859111</v>
      </c>
      <c r="AJ196" s="200">
        <f t="shared" si="15"/>
        <v>93.844049247606023</v>
      </c>
      <c r="AK196" s="200">
        <f t="shared" si="16"/>
        <v>121.06194690265485</v>
      </c>
      <c r="AL196" s="200">
        <f t="shared" si="17"/>
        <v>118.57142857142857</v>
      </c>
      <c r="AM196" s="200">
        <f t="shared" si="18"/>
        <v>91.560693641618499</v>
      </c>
      <c r="AN196" s="200">
        <f t="shared" si="19"/>
        <v>86.59476117103236</v>
      </c>
      <c r="AQ196" s="200">
        <f>('Main dataset'!D35/'Main dataset'!D$5)*100</f>
        <v>88.761377127028098</v>
      </c>
    </row>
    <row r="197" spans="1:43" x14ac:dyDescent="0.2">
      <c r="A197" s="189">
        <v>40026</v>
      </c>
      <c r="B197" s="190">
        <v>886</v>
      </c>
      <c r="C197" s="190">
        <v>820</v>
      </c>
      <c r="D197" s="190">
        <v>887</v>
      </c>
      <c r="E197" s="190">
        <v>723</v>
      </c>
      <c r="F197" s="190">
        <v>729</v>
      </c>
      <c r="G197" s="190">
        <v>747</v>
      </c>
      <c r="H197" s="190">
        <v>828</v>
      </c>
      <c r="I197" s="190">
        <v>808</v>
      </c>
      <c r="J197" s="190">
        <v>785</v>
      </c>
      <c r="K197" s="199">
        <v>3327</v>
      </c>
      <c r="L197" s="199"/>
      <c r="N197" s="188">
        <f t="shared" si="22"/>
        <v>164</v>
      </c>
      <c r="O197" s="188">
        <f t="shared" si="21"/>
        <v>1</v>
      </c>
      <c r="Q197" s="200">
        <f>B197*'Exchange Rates'!$B106</f>
        <v>621.61760000000004</v>
      </c>
      <c r="R197" s="200">
        <f>C197*'Exchange Rates'!$B106</f>
        <v>575.31200000000001</v>
      </c>
      <c r="S197" s="200">
        <f>D197*'Exchange Rates'!$B106</f>
        <v>622.31920000000002</v>
      </c>
      <c r="T197" s="200">
        <f>E197*'Exchange Rates'!$B106</f>
        <v>507.2568</v>
      </c>
      <c r="U197" s="200">
        <f>F197*'Exchange Rates'!$B106</f>
        <v>511.46640000000002</v>
      </c>
      <c r="V197" s="200">
        <f>G197*'Exchange Rates'!$B106</f>
        <v>524.09519999999998</v>
      </c>
      <c r="W197" s="200">
        <f>H197*'Exchange Rates'!$B106</f>
        <v>580.9248</v>
      </c>
      <c r="X197" s="200">
        <f>I197*'Exchange Rates'!$B106</f>
        <v>566.89279999999997</v>
      </c>
      <c r="Y197" s="200">
        <f>J197*'Exchange Rates'!$B106</f>
        <v>550.75599999999997</v>
      </c>
      <c r="Z197" s="200">
        <f>K197*'Exchange Rates'!$B106</f>
        <v>2334.2231999999999</v>
      </c>
      <c r="AA197" s="200">
        <f>L197*'Exchange Rates'!$B106</f>
        <v>0</v>
      </c>
      <c r="AE197" s="200">
        <f t="shared" si="11"/>
        <v>127.11621233859398</v>
      </c>
      <c r="AF197" s="200">
        <f t="shared" si="12"/>
        <v>114.04728789986092</v>
      </c>
      <c r="AG197" s="200">
        <f t="shared" si="13"/>
        <v>108.43520782396088</v>
      </c>
      <c r="AH197" s="200">
        <f t="shared" si="20"/>
        <v>120.70116861435727</v>
      </c>
      <c r="AI197" s="200">
        <f t="shared" si="14"/>
        <v>111.6385911179173</v>
      </c>
      <c r="AJ197" s="200">
        <f t="shared" si="15"/>
        <v>102.18878248974008</v>
      </c>
      <c r="AK197" s="200">
        <f t="shared" si="16"/>
        <v>146.54867256637166</v>
      </c>
      <c r="AL197" s="200">
        <f t="shared" si="17"/>
        <v>144.28571428571428</v>
      </c>
      <c r="AM197" s="200">
        <f t="shared" si="18"/>
        <v>90.751445086705203</v>
      </c>
      <c r="AN197" s="200">
        <f t="shared" si="19"/>
        <v>102.52696456086288</v>
      </c>
      <c r="AQ197" s="200">
        <f>('Main dataset'!D36/'Main dataset'!D$5)*100</f>
        <v>91.254451919271858</v>
      </c>
    </row>
    <row r="198" spans="1:43" x14ac:dyDescent="0.2">
      <c r="A198" s="189">
        <v>40057</v>
      </c>
      <c r="B198" s="190">
        <v>846</v>
      </c>
      <c r="C198" s="190">
        <v>809</v>
      </c>
      <c r="D198" s="190">
        <v>857</v>
      </c>
      <c r="E198" s="190">
        <v>674</v>
      </c>
      <c r="F198" s="190">
        <v>704</v>
      </c>
      <c r="G198" s="190">
        <v>701</v>
      </c>
      <c r="H198" s="190">
        <v>861</v>
      </c>
      <c r="I198" s="190">
        <v>841</v>
      </c>
      <c r="J198" s="190">
        <v>800</v>
      </c>
      <c r="K198" s="199">
        <v>3665</v>
      </c>
      <c r="L198" s="199"/>
      <c r="N198" s="188">
        <f t="shared" si="22"/>
        <v>183</v>
      </c>
      <c r="O198" s="188">
        <f t="shared" si="21"/>
        <v>11</v>
      </c>
      <c r="Q198" s="200">
        <f>B198*'Exchange Rates'!$B107</f>
        <v>581.59962000000007</v>
      </c>
      <c r="R198" s="200">
        <f>C198*'Exchange Rates'!$B107</f>
        <v>556.16323</v>
      </c>
      <c r="S198" s="200">
        <f>D198*'Exchange Rates'!$B107</f>
        <v>589.16179</v>
      </c>
      <c r="T198" s="200">
        <f>E198*'Exchange Rates'!$B107</f>
        <v>463.35478000000001</v>
      </c>
      <c r="U198" s="200">
        <f>F198*'Exchange Rates'!$B107</f>
        <v>483.97888</v>
      </c>
      <c r="V198" s="200">
        <f>G198*'Exchange Rates'!$B107</f>
        <v>481.91647</v>
      </c>
      <c r="W198" s="200">
        <f>H198*'Exchange Rates'!$B107</f>
        <v>591.91167000000007</v>
      </c>
      <c r="X198" s="200">
        <f>I198*'Exchange Rates'!$B107</f>
        <v>578.16227000000003</v>
      </c>
      <c r="Y198" s="200">
        <f>J198*'Exchange Rates'!$B107</f>
        <v>549.976</v>
      </c>
      <c r="Z198" s="200">
        <f>K198*'Exchange Rates'!$B107</f>
        <v>2519.57755</v>
      </c>
      <c r="AA198" s="200">
        <f>L198*'Exchange Rates'!$B107</f>
        <v>0</v>
      </c>
      <c r="AE198" s="200">
        <f t="shared" si="11"/>
        <v>121.37733142037304</v>
      </c>
      <c r="AF198" s="200">
        <f t="shared" si="12"/>
        <v>112.51738525730181</v>
      </c>
      <c r="AG198" s="200">
        <f t="shared" si="13"/>
        <v>104.7677261613692</v>
      </c>
      <c r="AH198" s="200">
        <f t="shared" si="20"/>
        <v>112.52086811352254</v>
      </c>
      <c r="AI198" s="200">
        <f t="shared" si="14"/>
        <v>107.81010719754977</v>
      </c>
      <c r="AJ198" s="200">
        <f t="shared" si="15"/>
        <v>95.896032831737344</v>
      </c>
      <c r="AK198" s="200">
        <f t="shared" si="16"/>
        <v>152.38938053097345</v>
      </c>
      <c r="AL198" s="200">
        <f t="shared" si="17"/>
        <v>150.17857142857142</v>
      </c>
      <c r="AM198" s="200">
        <f t="shared" si="18"/>
        <v>92.48554913294798</v>
      </c>
      <c r="AN198" s="200">
        <f t="shared" si="19"/>
        <v>112.94298921417565</v>
      </c>
      <c r="AQ198" s="200">
        <f>('Main dataset'!D37/'Main dataset'!D$5)*100</f>
        <v>95.29085872576178</v>
      </c>
    </row>
    <row r="199" spans="1:43" x14ac:dyDescent="0.2">
      <c r="A199" s="189">
        <v>40087</v>
      </c>
      <c r="B199" s="190">
        <v>897</v>
      </c>
      <c r="C199" s="190">
        <v>846</v>
      </c>
      <c r="D199" s="190">
        <v>896</v>
      </c>
      <c r="E199" s="190">
        <v>680</v>
      </c>
      <c r="F199" s="190">
        <v>726</v>
      </c>
      <c r="G199" s="190">
        <v>706</v>
      </c>
      <c r="H199" s="190">
        <v>962</v>
      </c>
      <c r="I199" s="190">
        <v>680</v>
      </c>
      <c r="J199" s="190">
        <v>815</v>
      </c>
      <c r="K199" s="190">
        <v>3615</v>
      </c>
      <c r="N199" s="188">
        <f t="shared" si="22"/>
        <v>216</v>
      </c>
      <c r="O199" s="188">
        <f t="shared" si="21"/>
        <v>-1</v>
      </c>
      <c r="Q199" s="200">
        <f>B199*'Exchange Rates'!$B108</f>
        <v>605.86070999999993</v>
      </c>
      <c r="R199" s="200">
        <f>C199*'Exchange Rates'!$B108</f>
        <v>571.41377999999997</v>
      </c>
      <c r="S199" s="200">
        <f>D199*'Exchange Rates'!$B108</f>
        <v>605.18527999999992</v>
      </c>
      <c r="T199" s="200">
        <f>E199*'Exchange Rates'!$B108</f>
        <v>459.29239999999999</v>
      </c>
      <c r="U199" s="200">
        <f>F199*'Exchange Rates'!$B108</f>
        <v>490.36217999999997</v>
      </c>
      <c r="V199" s="200">
        <f>G199*'Exchange Rates'!$B108</f>
        <v>476.85357999999997</v>
      </c>
      <c r="W199" s="200">
        <f>H199*'Exchange Rates'!$B108</f>
        <v>649.76365999999996</v>
      </c>
      <c r="X199" s="200">
        <f>I199*'Exchange Rates'!$B108</f>
        <v>459.29239999999999</v>
      </c>
      <c r="Y199" s="200">
        <f>J199*'Exchange Rates'!$B108</f>
        <v>550.47545000000002</v>
      </c>
      <c r="Z199" s="200">
        <f>K199*'Exchange Rates'!$B108</f>
        <v>2441.6794500000001</v>
      </c>
      <c r="AA199" s="200">
        <f>L199*'Exchange Rates'!$B108</f>
        <v>0</v>
      </c>
      <c r="AE199" s="200">
        <f t="shared" ref="AE199:AE229" si="23">(B199/B$166)*100</f>
        <v>128.69440459110473</v>
      </c>
      <c r="AF199" s="200">
        <f t="shared" si="12"/>
        <v>117.663421418637</v>
      </c>
      <c r="AG199" s="200">
        <f t="shared" si="13"/>
        <v>109.53545232273838</v>
      </c>
      <c r="AH199" s="200">
        <f t="shared" si="20"/>
        <v>113.52253756260433</v>
      </c>
      <c r="AI199" s="200">
        <f t="shared" si="14"/>
        <v>111.1791730474732</v>
      </c>
      <c r="AJ199" s="200">
        <f t="shared" si="15"/>
        <v>96.580027359781113</v>
      </c>
      <c r="AK199" s="200">
        <f t="shared" si="16"/>
        <v>170.26548672566372</v>
      </c>
      <c r="AL199" s="200">
        <f t="shared" si="17"/>
        <v>121.42857142857142</v>
      </c>
      <c r="AM199" s="200">
        <f t="shared" si="18"/>
        <v>94.219653179190757</v>
      </c>
      <c r="AN199" s="200">
        <f t="shared" si="19"/>
        <v>111.40215716486904</v>
      </c>
      <c r="AQ199" s="200">
        <f>('Main dataset'!D38/'Main dataset'!D$5)*100</f>
        <v>104.66956865848833</v>
      </c>
    </row>
    <row r="200" spans="1:43" x14ac:dyDescent="0.2">
      <c r="A200" s="189">
        <v>40118</v>
      </c>
      <c r="B200" s="190">
        <v>931</v>
      </c>
      <c r="C200" s="190">
        <v>921</v>
      </c>
      <c r="D200" s="190">
        <v>928</v>
      </c>
      <c r="E200" s="190">
        <v>725</v>
      </c>
      <c r="F200" s="190">
        <v>753</v>
      </c>
      <c r="G200" s="190">
        <v>729</v>
      </c>
      <c r="H200" s="190">
        <v>748</v>
      </c>
      <c r="I200" s="190">
        <v>733</v>
      </c>
      <c r="J200" s="190">
        <v>886</v>
      </c>
      <c r="K200" s="190">
        <v>3259</v>
      </c>
      <c r="N200" s="188">
        <f t="shared" si="22"/>
        <v>203</v>
      </c>
      <c r="O200" s="188">
        <f t="shared" si="21"/>
        <v>-3</v>
      </c>
      <c r="Q200" s="200">
        <f>B200*'Exchange Rates'!$B109</f>
        <v>625.06409000000008</v>
      </c>
      <c r="R200" s="200">
        <f>C200*'Exchange Rates'!$B109</f>
        <v>618.35019</v>
      </c>
      <c r="S200" s="200">
        <f>D200*'Exchange Rates'!$B109</f>
        <v>623.04992000000004</v>
      </c>
      <c r="T200" s="200">
        <f>E200*'Exchange Rates'!$B109</f>
        <v>486.75775000000004</v>
      </c>
      <c r="U200" s="200">
        <f>F200*'Exchange Rates'!$B109</f>
        <v>505.55667000000005</v>
      </c>
      <c r="V200" s="200">
        <f>G200*'Exchange Rates'!$B109</f>
        <v>489.44331000000005</v>
      </c>
      <c r="W200" s="200">
        <f>H200*'Exchange Rates'!$B109</f>
        <v>502.19972000000001</v>
      </c>
      <c r="X200" s="200">
        <f>I200*'Exchange Rates'!$B109</f>
        <v>492.12887000000001</v>
      </c>
      <c r="Y200" s="200">
        <f>J200*'Exchange Rates'!$B109</f>
        <v>594.85154</v>
      </c>
      <c r="Z200" s="200">
        <f>K200*'Exchange Rates'!$B109</f>
        <v>2188.0600100000001</v>
      </c>
      <c r="AA200" s="200">
        <f>L200*'Exchange Rates'!$B109</f>
        <v>0</v>
      </c>
      <c r="AE200" s="200">
        <f t="shared" si="23"/>
        <v>133.57245337159253</v>
      </c>
      <c r="AF200" s="200">
        <f t="shared" si="12"/>
        <v>128.09457579972184</v>
      </c>
      <c r="AG200" s="200">
        <f t="shared" si="13"/>
        <v>113.44743276283617</v>
      </c>
      <c r="AH200" s="200">
        <f t="shared" si="20"/>
        <v>121.03505843071787</v>
      </c>
      <c r="AI200" s="200">
        <f t="shared" si="14"/>
        <v>115.31393568147014</v>
      </c>
      <c r="AJ200" s="200">
        <f t="shared" si="15"/>
        <v>99.726402188782487</v>
      </c>
      <c r="AK200" s="200">
        <f t="shared" si="16"/>
        <v>132.38938053097345</v>
      </c>
      <c r="AL200" s="200">
        <f t="shared" si="17"/>
        <v>130.89285714285714</v>
      </c>
      <c r="AM200" s="200">
        <f t="shared" si="18"/>
        <v>102.42774566473989</v>
      </c>
      <c r="AN200" s="200">
        <f t="shared" si="19"/>
        <v>100.43143297380585</v>
      </c>
      <c r="AQ200" s="200">
        <f>('Main dataset'!D39/'Main dataset'!D$5)*100</f>
        <v>114.68144044321329</v>
      </c>
    </row>
    <row r="201" spans="1:43" x14ac:dyDescent="0.2">
      <c r="A201" s="189">
        <v>40148</v>
      </c>
      <c r="B201" s="190">
        <v>935</v>
      </c>
      <c r="C201" s="190">
        <v>986</v>
      </c>
      <c r="D201" s="190">
        <v>944</v>
      </c>
      <c r="E201" s="190">
        <v>792</v>
      </c>
      <c r="F201" s="190">
        <v>829</v>
      </c>
      <c r="G201" s="190">
        <v>768</v>
      </c>
      <c r="H201" s="190">
        <v>746</v>
      </c>
      <c r="I201" s="190">
        <v>754</v>
      </c>
      <c r="J201" s="190">
        <v>924</v>
      </c>
      <c r="K201" s="190">
        <v>2997</v>
      </c>
      <c r="N201" s="188">
        <f t="shared" si="22"/>
        <v>152</v>
      </c>
      <c r="O201" s="188">
        <f t="shared" si="21"/>
        <v>9</v>
      </c>
      <c r="Q201" s="200">
        <f>B201*'Exchange Rates'!$B110</f>
        <v>640.49369999999999</v>
      </c>
      <c r="R201" s="200">
        <f>C201*'Exchange Rates'!$B110</f>
        <v>675.42971999999997</v>
      </c>
      <c r="S201" s="200">
        <f>D201*'Exchange Rates'!$B110</f>
        <v>646.65887999999995</v>
      </c>
      <c r="T201" s="200">
        <f>E201*'Exchange Rates'!$B110</f>
        <v>542.53584000000001</v>
      </c>
      <c r="U201" s="200">
        <f>F201*'Exchange Rates'!$B110</f>
        <v>567.88157999999999</v>
      </c>
      <c r="V201" s="200">
        <f>G201*'Exchange Rates'!$B110</f>
        <v>526.09536000000003</v>
      </c>
      <c r="W201" s="200">
        <f>H201*'Exchange Rates'!$B110</f>
        <v>511.02491999999995</v>
      </c>
      <c r="X201" s="200">
        <f>I201*'Exchange Rates'!$B110</f>
        <v>516.50508000000002</v>
      </c>
      <c r="Y201" s="200">
        <f>J201*'Exchange Rates'!$B110</f>
        <v>632.95848000000001</v>
      </c>
      <c r="Z201" s="200">
        <f>K201*'Exchange Rates'!$B110</f>
        <v>2053.0049399999998</v>
      </c>
      <c r="AA201" s="200">
        <f>L201*'Exchange Rates'!$B110</f>
        <v>0</v>
      </c>
      <c r="AE201" s="200">
        <f t="shared" si="23"/>
        <v>134.14634146341464</v>
      </c>
      <c r="AF201" s="200">
        <f t="shared" si="12"/>
        <v>137.13490959666203</v>
      </c>
      <c r="AG201" s="200">
        <f t="shared" si="13"/>
        <v>115.40342298288509</v>
      </c>
      <c r="AH201" s="200">
        <f t="shared" si="20"/>
        <v>132.22036727879799</v>
      </c>
      <c r="AI201" s="200">
        <f t="shared" si="14"/>
        <v>126.95252679938744</v>
      </c>
      <c r="AJ201" s="200">
        <f t="shared" si="15"/>
        <v>105.06155950752394</v>
      </c>
      <c r="AK201" s="200">
        <f t="shared" si="16"/>
        <v>132.0353982300885</v>
      </c>
      <c r="AL201" s="200">
        <f t="shared" si="17"/>
        <v>134.64285714285717</v>
      </c>
      <c r="AM201" s="200">
        <f t="shared" si="18"/>
        <v>106.82080924855491</v>
      </c>
      <c r="AN201" s="200">
        <f t="shared" si="19"/>
        <v>92.357473035439142</v>
      </c>
      <c r="AQ201" s="200">
        <f>('Main dataset'!D40/'Main dataset'!D$5)*100</f>
        <v>120.30075187969925</v>
      </c>
    </row>
    <row r="202" spans="1:43" x14ac:dyDescent="0.2">
      <c r="A202" s="189">
        <v>40179</v>
      </c>
      <c r="B202" s="190">
        <v>923</v>
      </c>
      <c r="C202" s="190">
        <v>968</v>
      </c>
      <c r="D202" s="190">
        <v>916</v>
      </c>
      <c r="E202" s="190">
        <v>793</v>
      </c>
      <c r="F202" s="190">
        <v>878</v>
      </c>
      <c r="G202" s="190">
        <v>784</v>
      </c>
      <c r="H202" s="190">
        <v>728</v>
      </c>
      <c r="I202" s="190">
        <v>738</v>
      </c>
      <c r="J202" s="190">
        <v>926</v>
      </c>
      <c r="K202" s="190">
        <v>3011</v>
      </c>
      <c r="N202" s="188">
        <f t="shared" si="22"/>
        <v>123</v>
      </c>
      <c r="O202" s="188">
        <f t="shared" si="21"/>
        <v>-7</v>
      </c>
      <c r="Q202" s="200">
        <f>B202*'Exchange Rates'!$B111</f>
        <v>646.42304999999999</v>
      </c>
      <c r="R202" s="200">
        <f>C202*'Exchange Rates'!$B111</f>
        <v>677.93880000000001</v>
      </c>
      <c r="S202" s="200">
        <f>D202*'Exchange Rates'!$B111</f>
        <v>641.52060000000006</v>
      </c>
      <c r="T202" s="200">
        <f>E202*'Exchange Rates'!$B111</f>
        <v>555.37755000000004</v>
      </c>
      <c r="U202" s="200">
        <f>F202*'Exchange Rates'!$B111</f>
        <v>614.90730000000008</v>
      </c>
      <c r="V202" s="200">
        <f>G202*'Exchange Rates'!$B111</f>
        <v>549.07439999999997</v>
      </c>
      <c r="W202" s="200">
        <f>H202*'Exchange Rates'!$B111</f>
        <v>509.85480000000001</v>
      </c>
      <c r="X202" s="200">
        <f>I202*'Exchange Rates'!$B111</f>
        <v>516.85829999999999</v>
      </c>
      <c r="Y202" s="200">
        <f>J202*'Exchange Rates'!$B111</f>
        <v>648.52409999999998</v>
      </c>
      <c r="Z202" s="200">
        <f>K202*'Exchange Rates'!$B111</f>
        <v>2108.7538500000001</v>
      </c>
      <c r="AA202" s="200">
        <f>L202*'Exchange Rates'!$B111</f>
        <v>0</v>
      </c>
      <c r="AE202" s="200">
        <f t="shared" si="23"/>
        <v>132.42467718794836</v>
      </c>
      <c r="AF202" s="200">
        <f t="shared" si="12"/>
        <v>134.63143254520168</v>
      </c>
      <c r="AG202" s="200">
        <f t="shared" si="13"/>
        <v>111.9804400977995</v>
      </c>
      <c r="AH202" s="200">
        <f t="shared" si="20"/>
        <v>132.38731218697831</v>
      </c>
      <c r="AI202" s="200">
        <f t="shared" si="14"/>
        <v>134.45635528330783</v>
      </c>
      <c r="AJ202" s="200">
        <f t="shared" si="15"/>
        <v>107.25034199726402</v>
      </c>
      <c r="AK202" s="200">
        <f t="shared" si="16"/>
        <v>128.84955752212392</v>
      </c>
      <c r="AL202" s="200">
        <f t="shared" si="17"/>
        <v>131.78571428571428</v>
      </c>
      <c r="AM202" s="200">
        <f t="shared" si="18"/>
        <v>107.05202312138728</v>
      </c>
      <c r="AN202" s="200">
        <f t="shared" si="19"/>
        <v>92.788906009244982</v>
      </c>
      <c r="AQ202" s="200">
        <f>('Main dataset'!D41/'Main dataset'!D$5)*100</f>
        <v>116.18519984170955</v>
      </c>
    </row>
    <row r="203" spans="1:43" x14ac:dyDescent="0.2">
      <c r="A203" s="189">
        <v>40210</v>
      </c>
      <c r="B203" s="190">
        <v>914</v>
      </c>
      <c r="C203" s="190">
        <v>948</v>
      </c>
      <c r="D203" s="190">
        <v>893</v>
      </c>
      <c r="E203" s="190">
        <v>798</v>
      </c>
      <c r="F203" s="190">
        <v>894</v>
      </c>
      <c r="G203" s="190">
        <v>798</v>
      </c>
      <c r="H203" s="190">
        <v>735</v>
      </c>
      <c r="I203" s="190">
        <v>753</v>
      </c>
      <c r="J203" s="190">
        <v>888</v>
      </c>
      <c r="K203" s="190">
        <v>2912</v>
      </c>
      <c r="N203" s="188">
        <f t="shared" si="22"/>
        <v>95</v>
      </c>
      <c r="O203" s="188">
        <f t="shared" si="21"/>
        <v>-21</v>
      </c>
      <c r="Q203" s="200">
        <f>B203*'Exchange Rates'!$B112</f>
        <v>668.15228000000002</v>
      </c>
      <c r="R203" s="200">
        <f>C203*'Exchange Rates'!$B112</f>
        <v>693.00696000000005</v>
      </c>
      <c r="S203" s="200">
        <f>D203*'Exchange Rates'!$B112</f>
        <v>652.80086000000006</v>
      </c>
      <c r="T203" s="200">
        <f>E203*'Exchange Rates'!$B112</f>
        <v>583.35396000000003</v>
      </c>
      <c r="U203" s="200">
        <f>F203*'Exchange Rates'!$B112</f>
        <v>653.53188</v>
      </c>
      <c r="V203" s="200">
        <f>G203*'Exchange Rates'!$B112</f>
        <v>583.35396000000003</v>
      </c>
      <c r="W203" s="200">
        <f>H203*'Exchange Rates'!$B112</f>
        <v>537.29970000000003</v>
      </c>
      <c r="X203" s="200">
        <f>I203*'Exchange Rates'!$B112</f>
        <v>550.45806000000005</v>
      </c>
      <c r="Y203" s="200">
        <f>J203*'Exchange Rates'!$B112</f>
        <v>649.14576</v>
      </c>
      <c r="Z203" s="200">
        <f>K203*'Exchange Rates'!$B112</f>
        <v>2128.7302399999999</v>
      </c>
      <c r="AA203" s="200">
        <f>L203*'Exchange Rates'!$B112</f>
        <v>0</v>
      </c>
      <c r="AE203" s="200">
        <f t="shared" si="23"/>
        <v>131.13342898134863</v>
      </c>
      <c r="AF203" s="200">
        <f t="shared" si="12"/>
        <v>131.84979137691238</v>
      </c>
      <c r="AG203" s="200">
        <f t="shared" si="13"/>
        <v>109.16870415647921</v>
      </c>
      <c r="AH203" s="200">
        <f t="shared" si="20"/>
        <v>133.22203672787981</v>
      </c>
      <c r="AI203" s="200">
        <f t="shared" si="14"/>
        <v>136.90658499234303</v>
      </c>
      <c r="AJ203" s="200">
        <f t="shared" si="15"/>
        <v>109.16552667578658</v>
      </c>
      <c r="AK203" s="200">
        <f t="shared" si="16"/>
        <v>130.08849557522123</v>
      </c>
      <c r="AL203" s="200">
        <f t="shared" si="17"/>
        <v>134.46428571428572</v>
      </c>
      <c r="AM203" s="200">
        <f t="shared" si="18"/>
        <v>102.65895953757224</v>
      </c>
      <c r="AN203" s="200">
        <f t="shared" si="19"/>
        <v>89.738058551617868</v>
      </c>
      <c r="AQ203" s="200">
        <f>('Main dataset'!D42/'Main dataset'!D$5)*100</f>
        <v>111.99050257222002</v>
      </c>
    </row>
    <row r="204" spans="1:43" x14ac:dyDescent="0.2">
      <c r="A204" s="189">
        <v>40238</v>
      </c>
      <c r="B204" s="190">
        <v>915</v>
      </c>
      <c r="C204" s="190">
        <v>949</v>
      </c>
      <c r="D204" s="190">
        <v>897</v>
      </c>
      <c r="E204" s="190">
        <v>832</v>
      </c>
      <c r="F204" s="190">
        <v>995</v>
      </c>
      <c r="G204" s="190">
        <v>921</v>
      </c>
      <c r="H204" s="190">
        <v>825</v>
      </c>
      <c r="I204" s="190">
        <v>836</v>
      </c>
      <c r="J204" s="190">
        <v>955</v>
      </c>
      <c r="K204" s="190">
        <v>2925</v>
      </c>
      <c r="N204" s="188">
        <f t="shared" si="22"/>
        <v>65</v>
      </c>
      <c r="O204" s="188">
        <f t="shared" si="21"/>
        <v>-18</v>
      </c>
      <c r="Q204" s="200">
        <f>B204*'Exchange Rates'!$B113</f>
        <v>673.91579999999999</v>
      </c>
      <c r="R204" s="200">
        <f>C204*'Exchange Rates'!$B113</f>
        <v>698.95747999999992</v>
      </c>
      <c r="S204" s="200">
        <f>D204*'Exchange Rates'!$B113</f>
        <v>660.65843999999993</v>
      </c>
      <c r="T204" s="200">
        <f>E204*'Exchange Rates'!$B113</f>
        <v>612.78463999999997</v>
      </c>
      <c r="U204" s="200">
        <f>F204*'Exchange Rates'!$B113</f>
        <v>732.8374</v>
      </c>
      <c r="V204" s="200">
        <f>G204*'Exchange Rates'!$B113</f>
        <v>678.33492000000001</v>
      </c>
      <c r="W204" s="200">
        <f>H204*'Exchange Rates'!$B113</f>
        <v>607.62899999999991</v>
      </c>
      <c r="X204" s="200">
        <f>I204*'Exchange Rates'!$B113</f>
        <v>615.73071999999991</v>
      </c>
      <c r="Y204" s="200">
        <f>J204*'Exchange Rates'!$B113</f>
        <v>703.37659999999994</v>
      </c>
      <c r="Z204" s="200">
        <f>K204*'Exchange Rates'!$B113</f>
        <v>2154.3209999999999</v>
      </c>
      <c r="AA204" s="200">
        <f>L204*'Exchange Rates'!$B113</f>
        <v>0</v>
      </c>
      <c r="AE204" s="200">
        <f t="shared" si="23"/>
        <v>131.27690100430416</v>
      </c>
      <c r="AF204" s="200">
        <f t="shared" si="12"/>
        <v>131.98887343532684</v>
      </c>
      <c r="AG204" s="200">
        <f t="shared" si="13"/>
        <v>109.65770171149146</v>
      </c>
      <c r="AH204" s="200">
        <f t="shared" si="20"/>
        <v>138.89816360601003</v>
      </c>
      <c r="AI204" s="200">
        <f t="shared" si="14"/>
        <v>152.37366003062786</v>
      </c>
      <c r="AJ204" s="200">
        <f t="shared" si="15"/>
        <v>125.99179206566346</v>
      </c>
      <c r="AK204" s="200">
        <f t="shared" si="16"/>
        <v>146.01769911504425</v>
      </c>
      <c r="AL204" s="200">
        <f t="shared" si="17"/>
        <v>149.28571428571428</v>
      </c>
      <c r="AM204" s="200">
        <f t="shared" si="18"/>
        <v>110.40462427745665</v>
      </c>
      <c r="AN204" s="200">
        <f t="shared" si="19"/>
        <v>90.138674884437592</v>
      </c>
      <c r="AQ204" s="200">
        <f>('Main dataset'!D43/'Main dataset'!D$5)*100</f>
        <v>110.72417886822319</v>
      </c>
    </row>
    <row r="205" spans="1:43" x14ac:dyDescent="0.2">
      <c r="A205" s="189">
        <v>40269</v>
      </c>
      <c r="B205" s="190">
        <v>902</v>
      </c>
      <c r="C205" s="190">
        <v>924</v>
      </c>
      <c r="D205" s="190">
        <v>909</v>
      </c>
      <c r="E205" s="190">
        <v>830</v>
      </c>
      <c r="F205" s="190">
        <v>1020</v>
      </c>
      <c r="G205" s="190">
        <v>940</v>
      </c>
      <c r="H205" s="190">
        <v>841</v>
      </c>
      <c r="I205" s="190">
        <v>853</v>
      </c>
      <c r="J205" s="190">
        <v>1090</v>
      </c>
      <c r="K205" s="190">
        <v>2896</v>
      </c>
      <c r="N205" s="188">
        <f t="shared" si="22"/>
        <v>79</v>
      </c>
      <c r="O205" s="188">
        <f t="shared" si="21"/>
        <v>7</v>
      </c>
      <c r="Q205" s="200">
        <f>B205*'Exchange Rates'!$B114</f>
        <v>671.09701999999993</v>
      </c>
      <c r="R205" s="200">
        <f>C205*'Exchange Rates'!$B114</f>
        <v>687.46523999999999</v>
      </c>
      <c r="S205" s="200">
        <f>D205*'Exchange Rates'!$B114</f>
        <v>676.30508999999995</v>
      </c>
      <c r="T205" s="200">
        <f>E205*'Exchange Rates'!$B114</f>
        <v>617.52829999999994</v>
      </c>
      <c r="U205" s="200">
        <f>F205*'Exchange Rates'!$B114</f>
        <v>758.89019999999994</v>
      </c>
      <c r="V205" s="200">
        <f>G205*'Exchange Rates'!$B114</f>
        <v>699.36939999999993</v>
      </c>
      <c r="W205" s="200">
        <f>H205*'Exchange Rates'!$B114</f>
        <v>625.71240999999998</v>
      </c>
      <c r="X205" s="200">
        <f>I205*'Exchange Rates'!$B114</f>
        <v>634.64053000000001</v>
      </c>
      <c r="Y205" s="200">
        <f>J205*'Exchange Rates'!$B114</f>
        <v>810.97089999999992</v>
      </c>
      <c r="Z205" s="200">
        <f>K205*'Exchange Rates'!$B114</f>
        <v>2154.6529599999999</v>
      </c>
      <c r="AA205" s="200">
        <f>L205*'Exchange Rates'!$B114</f>
        <v>0</v>
      </c>
      <c r="AE205" s="200">
        <f t="shared" si="23"/>
        <v>129.41176470588235</v>
      </c>
      <c r="AF205" s="200">
        <f t="shared" si="12"/>
        <v>128.51182197496522</v>
      </c>
      <c r="AG205" s="200">
        <f t="shared" si="13"/>
        <v>111.12469437652813</v>
      </c>
      <c r="AH205" s="200">
        <f t="shared" si="20"/>
        <v>138.56427378964941</v>
      </c>
      <c r="AI205" s="200">
        <f t="shared" si="14"/>
        <v>156.20214395099541</v>
      </c>
      <c r="AJ205" s="200">
        <f t="shared" si="15"/>
        <v>128.59097127222984</v>
      </c>
      <c r="AK205" s="200">
        <f t="shared" si="16"/>
        <v>148.84955752212389</v>
      </c>
      <c r="AL205" s="200">
        <f t="shared" si="17"/>
        <v>152.32142857142856</v>
      </c>
      <c r="AM205" s="200">
        <f t="shared" si="18"/>
        <v>126.01156069364161</v>
      </c>
      <c r="AN205" s="200">
        <f t="shared" si="19"/>
        <v>89.244992295839751</v>
      </c>
      <c r="AQ205" s="200">
        <f>('Main dataset'!D44/'Main dataset'!D$5)*100</f>
        <v>114.87930352196281</v>
      </c>
    </row>
    <row r="206" spans="1:43" x14ac:dyDescent="0.2">
      <c r="A206" s="189">
        <v>40299</v>
      </c>
      <c r="B206" s="190">
        <v>865</v>
      </c>
      <c r="C206" s="190">
        <v>910</v>
      </c>
      <c r="D206" s="190">
        <v>864</v>
      </c>
      <c r="E206" s="190">
        <v>811</v>
      </c>
      <c r="F206" s="190">
        <v>1030</v>
      </c>
      <c r="G206" s="190">
        <v>932</v>
      </c>
      <c r="H206" s="190">
        <v>851</v>
      </c>
      <c r="I206" s="190">
        <v>861</v>
      </c>
      <c r="J206" s="190">
        <v>1175</v>
      </c>
      <c r="K206" s="190">
        <v>2629</v>
      </c>
      <c r="N206" s="188">
        <f t="shared" si="22"/>
        <v>53</v>
      </c>
      <c r="O206" s="188">
        <f t="shared" si="21"/>
        <v>-1</v>
      </c>
      <c r="Q206" s="200">
        <f>B206*'Exchange Rates'!$B115</f>
        <v>685.85850000000005</v>
      </c>
      <c r="R206" s="200">
        <f>C206*'Exchange Rates'!$B115</f>
        <v>721.5390000000001</v>
      </c>
      <c r="S206" s="200">
        <f>D206*'Exchange Rates'!$B115</f>
        <v>685.06560000000002</v>
      </c>
      <c r="T206" s="200">
        <f>E206*'Exchange Rates'!$B115</f>
        <v>643.04190000000006</v>
      </c>
      <c r="U206" s="200">
        <f>F206*'Exchange Rates'!$B115</f>
        <v>816.68700000000001</v>
      </c>
      <c r="V206" s="200">
        <f>G206*'Exchange Rates'!$B115</f>
        <v>738.9828</v>
      </c>
      <c r="W206" s="200">
        <f>H206*'Exchange Rates'!$B115</f>
        <v>674.75790000000006</v>
      </c>
      <c r="X206" s="200">
        <f>I206*'Exchange Rates'!$B115</f>
        <v>682.68690000000004</v>
      </c>
      <c r="Y206" s="200">
        <f>J206*'Exchange Rates'!$B115</f>
        <v>931.65750000000003</v>
      </c>
      <c r="Z206" s="200">
        <f>K206*'Exchange Rates'!$B115</f>
        <v>2084.5341000000003</v>
      </c>
      <c r="AA206" s="200">
        <f>L206*'Exchange Rates'!$B115</f>
        <v>0</v>
      </c>
      <c r="AE206" s="200">
        <f t="shared" si="23"/>
        <v>124.10329985652797</v>
      </c>
      <c r="AF206" s="200">
        <f t="shared" si="12"/>
        <v>126.56467315716273</v>
      </c>
      <c r="AG206" s="200">
        <f t="shared" si="13"/>
        <v>105.62347188264059</v>
      </c>
      <c r="AH206" s="200">
        <f t="shared" si="20"/>
        <v>135.3923205342237</v>
      </c>
      <c r="AI206" s="200">
        <f t="shared" si="14"/>
        <v>157.73353751914243</v>
      </c>
      <c r="AJ206" s="200">
        <f t="shared" si="15"/>
        <v>127.49658002735977</v>
      </c>
      <c r="AK206" s="200">
        <f t="shared" si="16"/>
        <v>150.61946902654867</v>
      </c>
      <c r="AL206" s="200">
        <f t="shared" si="17"/>
        <v>153.75</v>
      </c>
      <c r="AM206" s="200">
        <f t="shared" si="18"/>
        <v>135.83815028901734</v>
      </c>
      <c r="AN206" s="200">
        <f t="shared" si="19"/>
        <v>81.016949152542367</v>
      </c>
      <c r="AQ206" s="200">
        <f>('Main dataset'!D45/'Main dataset'!D$5)*100</f>
        <v>128.84843688167788</v>
      </c>
    </row>
    <row r="207" spans="1:43" x14ac:dyDescent="0.2">
      <c r="A207" s="189">
        <v>40330</v>
      </c>
      <c r="B207" s="190">
        <v>859</v>
      </c>
      <c r="C207" s="190">
        <v>889</v>
      </c>
      <c r="D207" s="190">
        <v>880</v>
      </c>
      <c r="E207" s="190">
        <v>798</v>
      </c>
      <c r="F207" s="190">
        <v>1051</v>
      </c>
      <c r="G207" s="190">
        <v>993</v>
      </c>
      <c r="H207" s="190">
        <v>847</v>
      </c>
      <c r="I207" s="190">
        <v>858</v>
      </c>
      <c r="J207" s="190">
        <v>981</v>
      </c>
      <c r="K207" s="190">
        <v>2475</v>
      </c>
      <c r="N207" s="188">
        <f t="shared" si="22"/>
        <v>82</v>
      </c>
      <c r="O207" s="188">
        <f t="shared" si="21"/>
        <v>21</v>
      </c>
      <c r="Q207" s="200">
        <f>B207*'Exchange Rates'!$B116</f>
        <v>703.43509999999992</v>
      </c>
      <c r="R207" s="200">
        <f>C207*'Exchange Rates'!$B116</f>
        <v>728.00209999999993</v>
      </c>
      <c r="S207" s="200">
        <f>D207*'Exchange Rates'!$B116</f>
        <v>720.63199999999995</v>
      </c>
      <c r="T207" s="200">
        <f>E207*'Exchange Rates'!$B116</f>
        <v>653.48219999999992</v>
      </c>
      <c r="U207" s="200">
        <f>F207*'Exchange Rates'!$B116</f>
        <v>860.66390000000001</v>
      </c>
      <c r="V207" s="200">
        <f>G207*'Exchange Rates'!$B116</f>
        <v>813.16769999999997</v>
      </c>
      <c r="W207" s="200">
        <f>H207*'Exchange Rates'!$B116</f>
        <v>693.60829999999999</v>
      </c>
      <c r="X207" s="200">
        <f>I207*'Exchange Rates'!$B116</f>
        <v>702.61619999999994</v>
      </c>
      <c r="Y207" s="200">
        <f>J207*'Exchange Rates'!$B116</f>
        <v>803.34089999999992</v>
      </c>
      <c r="Z207" s="200">
        <f>K207*'Exchange Rates'!$B116</f>
        <v>2026.7774999999999</v>
      </c>
      <c r="AA207" s="200">
        <f>L207*'Exchange Rates'!$B116</f>
        <v>0</v>
      </c>
      <c r="AE207" s="200">
        <f t="shared" si="23"/>
        <v>123.24246771879484</v>
      </c>
      <c r="AF207" s="200">
        <f t="shared" si="12"/>
        <v>123.64394993045897</v>
      </c>
      <c r="AG207" s="200">
        <f t="shared" si="13"/>
        <v>107.57946210268949</v>
      </c>
      <c r="AH207" s="200">
        <f t="shared" si="20"/>
        <v>133.22203672787981</v>
      </c>
      <c r="AI207" s="200">
        <f t="shared" si="14"/>
        <v>160.94946401225116</v>
      </c>
      <c r="AJ207" s="200">
        <f t="shared" si="15"/>
        <v>135.84131326949384</v>
      </c>
      <c r="AK207" s="200">
        <f t="shared" si="16"/>
        <v>149.91150442477877</v>
      </c>
      <c r="AL207" s="200">
        <f t="shared" si="17"/>
        <v>153.21428571428572</v>
      </c>
      <c r="AM207" s="200">
        <f t="shared" si="18"/>
        <v>113.41040462427745</v>
      </c>
      <c r="AN207" s="200">
        <f t="shared" si="19"/>
        <v>76.271186440677965</v>
      </c>
      <c r="AQ207" s="200">
        <f>('Main dataset'!D46/'Main dataset'!D$5)*100</f>
        <v>137.63355757815592</v>
      </c>
    </row>
    <row r="208" spans="1:43" x14ac:dyDescent="0.2">
      <c r="A208" s="189">
        <v>40360</v>
      </c>
      <c r="B208" s="190">
        <v>907</v>
      </c>
      <c r="C208" s="190">
        <v>937</v>
      </c>
      <c r="D208" s="190">
        <v>946</v>
      </c>
      <c r="E208" s="190">
        <v>807</v>
      </c>
      <c r="F208" s="190">
        <v>1059</v>
      </c>
      <c r="G208" s="190">
        <v>1031</v>
      </c>
      <c r="H208" s="190">
        <v>803</v>
      </c>
      <c r="I208" s="190">
        <v>816</v>
      </c>
      <c r="J208" s="190">
        <v>1015</v>
      </c>
      <c r="K208" s="190">
        <v>2556</v>
      </c>
      <c r="N208" s="188">
        <f t="shared" si="22"/>
        <v>139</v>
      </c>
      <c r="O208" s="188">
        <f t="shared" si="21"/>
        <v>39</v>
      </c>
      <c r="Q208" s="200">
        <f>B208*'Exchange Rates'!$B117</f>
        <v>711.24219000000005</v>
      </c>
      <c r="R208" s="200">
        <f>C208*'Exchange Rates'!$B117</f>
        <v>734.76729</v>
      </c>
      <c r="S208" s="200">
        <f>D208*'Exchange Rates'!$B117</f>
        <v>741.82482000000005</v>
      </c>
      <c r="T208" s="200">
        <f>E208*'Exchange Rates'!$B117</f>
        <v>632.82519000000002</v>
      </c>
      <c r="U208" s="200">
        <f>F208*'Exchange Rates'!$B117</f>
        <v>830.43603000000007</v>
      </c>
      <c r="V208" s="200">
        <f>G208*'Exchange Rates'!$B117</f>
        <v>808.47927000000004</v>
      </c>
      <c r="W208" s="200">
        <f>H208*'Exchange Rates'!$B117</f>
        <v>629.68851000000006</v>
      </c>
      <c r="X208" s="200">
        <f>I208*'Exchange Rates'!$B117</f>
        <v>639.88272000000006</v>
      </c>
      <c r="Y208" s="200">
        <f>J208*'Exchange Rates'!$B117</f>
        <v>795.93254999999999</v>
      </c>
      <c r="Z208" s="200">
        <f>K208*'Exchange Rates'!$B117</f>
        <v>2004.33852</v>
      </c>
      <c r="AA208" s="200">
        <f>L208*'Exchange Rates'!$B117</f>
        <v>0</v>
      </c>
      <c r="AE208" s="200">
        <f t="shared" si="23"/>
        <v>130.12912482065997</v>
      </c>
      <c r="AF208" s="200">
        <f t="shared" si="12"/>
        <v>130.31988873435327</v>
      </c>
      <c r="AG208" s="200">
        <f t="shared" si="13"/>
        <v>115.6479217603912</v>
      </c>
      <c r="AH208" s="200">
        <f t="shared" si="20"/>
        <v>134.72454090150251</v>
      </c>
      <c r="AI208" s="200">
        <f t="shared" si="14"/>
        <v>162.17457886676877</v>
      </c>
      <c r="AJ208" s="200">
        <f t="shared" si="15"/>
        <v>141.03967168262653</v>
      </c>
      <c r="AK208" s="200">
        <f t="shared" si="16"/>
        <v>142.12389380530973</v>
      </c>
      <c r="AL208" s="200">
        <f t="shared" si="17"/>
        <v>145.71428571428569</v>
      </c>
      <c r="AM208" s="200">
        <f t="shared" si="18"/>
        <v>117.34104046242774</v>
      </c>
      <c r="AN208" s="200">
        <f t="shared" si="19"/>
        <v>78.767334360554699</v>
      </c>
      <c r="AQ208" s="200">
        <f>('Main dataset'!D47/'Main dataset'!D$5)*100</f>
        <v>143.7673130193906</v>
      </c>
    </row>
    <row r="209" spans="1:43" x14ac:dyDescent="0.2">
      <c r="A209" s="189">
        <v>40391</v>
      </c>
      <c r="B209" s="190">
        <v>1002</v>
      </c>
      <c r="C209" s="190">
        <v>1074</v>
      </c>
      <c r="D209" s="190">
        <v>1013</v>
      </c>
      <c r="E209" s="190">
        <v>905</v>
      </c>
      <c r="F209" s="190">
        <v>1165</v>
      </c>
      <c r="G209" s="190">
        <v>1170</v>
      </c>
      <c r="H209" s="190">
        <v>833</v>
      </c>
      <c r="I209" s="190">
        <v>838</v>
      </c>
      <c r="J209" s="190">
        <v>1100</v>
      </c>
      <c r="K209" s="190">
        <v>2570</v>
      </c>
      <c r="N209" s="188">
        <f t="shared" si="22"/>
        <v>108</v>
      </c>
      <c r="O209" s="188">
        <f t="shared" si="21"/>
        <v>11</v>
      </c>
      <c r="Q209" s="200">
        <f>B209*'Exchange Rates'!$B118</f>
        <v>776.24940000000004</v>
      </c>
      <c r="R209" s="200">
        <f>C209*'Exchange Rates'!$B118</f>
        <v>832.02780000000007</v>
      </c>
      <c r="S209" s="200">
        <f>D209*'Exchange Rates'!$B118</f>
        <v>784.77110000000005</v>
      </c>
      <c r="T209" s="200">
        <f>E209*'Exchange Rates'!$B118</f>
        <v>701.10350000000005</v>
      </c>
      <c r="U209" s="200">
        <f>F209*'Exchange Rates'!$B118</f>
        <v>902.52550000000008</v>
      </c>
      <c r="V209" s="200">
        <f>G209*'Exchange Rates'!$B118</f>
        <v>906.39900000000011</v>
      </c>
      <c r="W209" s="200">
        <f>H209*'Exchange Rates'!$B118</f>
        <v>645.32510000000002</v>
      </c>
      <c r="X209" s="200">
        <f>I209*'Exchange Rates'!$B118</f>
        <v>649.19860000000006</v>
      </c>
      <c r="Y209" s="200">
        <f>J209*'Exchange Rates'!$B118</f>
        <v>852.17000000000007</v>
      </c>
      <c r="Z209" s="200">
        <f>K209*'Exchange Rates'!$B118</f>
        <v>1990.979</v>
      </c>
      <c r="AA209" s="200">
        <f>L209*'Exchange Rates'!$B118</f>
        <v>0</v>
      </c>
      <c r="AE209" s="200">
        <f t="shared" si="23"/>
        <v>143.75896700143471</v>
      </c>
      <c r="AF209" s="200">
        <f t="shared" si="12"/>
        <v>149.37413073713489</v>
      </c>
      <c r="AG209" s="200">
        <f t="shared" si="13"/>
        <v>123.83863080684596</v>
      </c>
      <c r="AH209" s="200">
        <f t="shared" si="20"/>
        <v>151.08514190317194</v>
      </c>
      <c r="AI209" s="200">
        <f t="shared" si="14"/>
        <v>178.4073506891271</v>
      </c>
      <c r="AJ209" s="200">
        <f t="shared" si="15"/>
        <v>160.05471956224352</v>
      </c>
      <c r="AK209" s="200">
        <f t="shared" si="16"/>
        <v>147.43362831858406</v>
      </c>
      <c r="AL209" s="200">
        <f t="shared" si="17"/>
        <v>149.64285714285714</v>
      </c>
      <c r="AM209" s="200">
        <f t="shared" si="18"/>
        <v>127.16763005780348</v>
      </c>
      <c r="AN209" s="200">
        <f t="shared" si="19"/>
        <v>79.198767334360554</v>
      </c>
      <c r="AQ209" s="200">
        <f>('Main dataset'!D48/'Main dataset'!D$5)*100</f>
        <v>143.88603086664028</v>
      </c>
    </row>
    <row r="210" spans="1:43" x14ac:dyDescent="0.2">
      <c r="A210" s="189">
        <v>40422</v>
      </c>
      <c r="B210" s="190">
        <v>1042</v>
      </c>
      <c r="C210" s="190">
        <v>1114</v>
      </c>
      <c r="D210" s="190">
        <v>1037</v>
      </c>
      <c r="E210" s="190">
        <v>912</v>
      </c>
      <c r="F210" s="190">
        <v>1260</v>
      </c>
      <c r="G210" s="190">
        <v>1275</v>
      </c>
      <c r="H210" s="190">
        <v>847</v>
      </c>
      <c r="I210" s="190">
        <v>851</v>
      </c>
      <c r="J210" s="190">
        <v>1175</v>
      </c>
      <c r="K210" s="190">
        <v>2625</v>
      </c>
      <c r="N210" s="188">
        <f t="shared" si="22"/>
        <v>125</v>
      </c>
      <c r="O210" s="188">
        <f t="shared" si="21"/>
        <v>-5</v>
      </c>
      <c r="Q210" s="200">
        <f>B210*'Exchange Rates'!$B119</f>
        <v>800.12054000000001</v>
      </c>
      <c r="R210" s="200">
        <f>C210*'Exchange Rates'!$B119</f>
        <v>855.40718000000004</v>
      </c>
      <c r="S210" s="200">
        <f>D210*'Exchange Rates'!$B119</f>
        <v>796.28119000000004</v>
      </c>
      <c r="T210" s="200">
        <f>E210*'Exchange Rates'!$B119</f>
        <v>700.29744000000005</v>
      </c>
      <c r="U210" s="200">
        <f>F210*'Exchange Rates'!$B119</f>
        <v>967.51620000000003</v>
      </c>
      <c r="V210" s="200">
        <f>G210*'Exchange Rates'!$B119</f>
        <v>979.03425000000004</v>
      </c>
      <c r="W210" s="200">
        <f>H210*'Exchange Rates'!$B119</f>
        <v>650.38589000000002</v>
      </c>
      <c r="X210" s="200">
        <f>I210*'Exchange Rates'!$B119</f>
        <v>653.45737000000008</v>
      </c>
      <c r="Y210" s="200">
        <f>J210*'Exchange Rates'!$B119</f>
        <v>902.24725000000001</v>
      </c>
      <c r="Z210" s="200">
        <f>K210*'Exchange Rates'!$B119</f>
        <v>2015.6587500000001</v>
      </c>
      <c r="AA210" s="200">
        <f>L210*'Exchange Rates'!$B119</f>
        <v>0</v>
      </c>
      <c r="AE210" s="200">
        <f t="shared" si="23"/>
        <v>149.49784791965567</v>
      </c>
      <c r="AF210" s="200">
        <f t="shared" si="12"/>
        <v>154.93741307371349</v>
      </c>
      <c r="AG210" s="200">
        <f t="shared" si="13"/>
        <v>126.77261613691932</v>
      </c>
      <c r="AH210" s="200">
        <f t="shared" si="20"/>
        <v>152.25375626043405</v>
      </c>
      <c r="AI210" s="200">
        <f t="shared" si="14"/>
        <v>192.95558958652376</v>
      </c>
      <c r="AJ210" s="200">
        <f t="shared" si="15"/>
        <v>174.41860465116278</v>
      </c>
      <c r="AK210" s="200">
        <f t="shared" si="16"/>
        <v>149.91150442477877</v>
      </c>
      <c r="AL210" s="200">
        <f t="shared" si="17"/>
        <v>151.96428571428569</v>
      </c>
      <c r="AM210" s="200">
        <f t="shared" si="18"/>
        <v>135.83815028901734</v>
      </c>
      <c r="AN210" s="200">
        <f t="shared" si="19"/>
        <v>80.893682588597855</v>
      </c>
      <c r="AQ210" s="200">
        <f>('Main dataset'!D49/'Main dataset'!D$5)*100</f>
        <v>141.59081915314601</v>
      </c>
    </row>
    <row r="211" spans="1:43" x14ac:dyDescent="0.2">
      <c r="A211" s="189">
        <v>40452</v>
      </c>
      <c r="B211" s="190">
        <v>1157</v>
      </c>
      <c r="C211" s="190">
        <v>1284</v>
      </c>
      <c r="D211" s="190">
        <v>1156</v>
      </c>
      <c r="E211" s="190">
        <v>987</v>
      </c>
      <c r="F211" s="190">
        <v>1412</v>
      </c>
      <c r="G211" s="190">
        <v>1412</v>
      </c>
      <c r="H211" s="190">
        <v>898</v>
      </c>
      <c r="I211" s="190">
        <v>896</v>
      </c>
      <c r="J211" s="190">
        <v>1238</v>
      </c>
      <c r="K211" s="190">
        <v>2770</v>
      </c>
      <c r="N211" s="188">
        <f t="shared" si="22"/>
        <v>169</v>
      </c>
      <c r="O211" s="188">
        <f t="shared" si="21"/>
        <v>-1</v>
      </c>
      <c r="Q211" s="200">
        <f>B211*'Exchange Rates'!$B120</f>
        <v>832.85488000000009</v>
      </c>
      <c r="R211" s="200">
        <f>C211*'Exchange Rates'!$B120</f>
        <v>924.27456000000006</v>
      </c>
      <c r="S211" s="200">
        <f>D211*'Exchange Rates'!$B120</f>
        <v>832.13504</v>
      </c>
      <c r="T211" s="200">
        <f>E211*'Exchange Rates'!$B120</f>
        <v>710.48208</v>
      </c>
      <c r="U211" s="200">
        <f>F211*'Exchange Rates'!$B120</f>
        <v>1016.41408</v>
      </c>
      <c r="V211" s="200">
        <f>G211*'Exchange Rates'!$B120</f>
        <v>1016.41408</v>
      </c>
      <c r="W211" s="200">
        <f>H211*'Exchange Rates'!$B120</f>
        <v>646.41632000000004</v>
      </c>
      <c r="X211" s="200">
        <f>I211*'Exchange Rates'!$B120</f>
        <v>644.97664000000009</v>
      </c>
      <c r="Y211" s="200">
        <f>J211*'Exchange Rates'!$B120</f>
        <v>891.16192000000001</v>
      </c>
      <c r="Z211" s="200">
        <f>K211*'Exchange Rates'!$B120</f>
        <v>1993.9568000000002</v>
      </c>
      <c r="AA211" s="200">
        <f>L211*'Exchange Rates'!$B120</f>
        <v>0</v>
      </c>
      <c r="AE211" s="200">
        <f t="shared" si="23"/>
        <v>165.99713055954089</v>
      </c>
      <c r="AF211" s="200">
        <f t="shared" si="12"/>
        <v>178.58136300417246</v>
      </c>
      <c r="AG211" s="200">
        <f t="shared" si="13"/>
        <v>141.32029339853301</v>
      </c>
      <c r="AH211" s="200">
        <f t="shared" si="20"/>
        <v>164.77462437395661</v>
      </c>
      <c r="AI211" s="200">
        <f t="shared" si="14"/>
        <v>216.23277182235836</v>
      </c>
      <c r="AJ211" s="200">
        <f t="shared" si="15"/>
        <v>193.16005471956223</v>
      </c>
      <c r="AK211" s="200">
        <f t="shared" si="16"/>
        <v>158.93805309734512</v>
      </c>
      <c r="AL211" s="200">
        <f t="shared" si="17"/>
        <v>160</v>
      </c>
      <c r="AM211" s="200">
        <f t="shared" si="18"/>
        <v>143.121387283237</v>
      </c>
      <c r="AN211" s="200">
        <f t="shared" si="19"/>
        <v>85.362095531587059</v>
      </c>
      <c r="AQ211" s="200">
        <f>('Main dataset'!D50/'Main dataset'!D$5)*100</f>
        <v>142.69885239414327</v>
      </c>
    </row>
    <row r="212" spans="1:43" x14ac:dyDescent="0.2">
      <c r="A212" s="189">
        <v>40483</v>
      </c>
      <c r="B212" s="190">
        <v>1247</v>
      </c>
      <c r="C212" s="190">
        <v>1441</v>
      </c>
      <c r="D212" s="190">
        <v>1249</v>
      </c>
      <c r="E212" s="190">
        <v>1109</v>
      </c>
      <c r="F212" s="190">
        <v>1626</v>
      </c>
      <c r="G212" s="190">
        <v>1512</v>
      </c>
      <c r="H212" s="190">
        <v>1048</v>
      </c>
      <c r="I212" s="190">
        <v>1063</v>
      </c>
      <c r="J212" s="190">
        <v>1363</v>
      </c>
      <c r="K212" s="190">
        <v>2770</v>
      </c>
      <c r="N212" s="188">
        <f t="shared" si="22"/>
        <v>140</v>
      </c>
      <c r="O212" s="188">
        <f t="shared" si="21"/>
        <v>2</v>
      </c>
      <c r="Q212" s="200">
        <f>B212*'Exchange Rates'!$B121</f>
        <v>910.88361999999995</v>
      </c>
      <c r="R212" s="200">
        <f>C212*'Exchange Rates'!$B121</f>
        <v>1052.59286</v>
      </c>
      <c r="S212" s="200">
        <f>D212*'Exchange Rates'!$B121</f>
        <v>912.34454000000005</v>
      </c>
      <c r="T212" s="200">
        <f>E212*'Exchange Rates'!$B121</f>
        <v>810.08014000000003</v>
      </c>
      <c r="U212" s="200">
        <f>F212*'Exchange Rates'!$B121</f>
        <v>1187.7279599999999</v>
      </c>
      <c r="V212" s="200">
        <f>G212*'Exchange Rates'!$B121</f>
        <v>1104.45552</v>
      </c>
      <c r="W212" s="200">
        <f>H212*'Exchange Rates'!$B121</f>
        <v>765.52207999999996</v>
      </c>
      <c r="X212" s="200">
        <f>I212*'Exchange Rates'!$B121</f>
        <v>776.47897999999998</v>
      </c>
      <c r="Y212" s="200">
        <f>J212*'Exchange Rates'!$B121</f>
        <v>995.61698000000001</v>
      </c>
      <c r="Z212" s="200">
        <f>K212*'Exchange Rates'!$B121</f>
        <v>2023.3742</v>
      </c>
      <c r="AA212" s="200">
        <f>L212*'Exchange Rates'!$B121</f>
        <v>0</v>
      </c>
      <c r="AE212" s="200">
        <f t="shared" si="23"/>
        <v>178.90961262553802</v>
      </c>
      <c r="AF212" s="200">
        <f t="shared" si="12"/>
        <v>200.41724617524341</v>
      </c>
      <c r="AG212" s="200">
        <f t="shared" si="13"/>
        <v>152.68948655256725</v>
      </c>
      <c r="AH212" s="200">
        <f t="shared" si="20"/>
        <v>185.14190317195326</v>
      </c>
      <c r="AI212" s="200">
        <f t="shared" si="14"/>
        <v>249.00459418070443</v>
      </c>
      <c r="AJ212" s="200">
        <f t="shared" si="15"/>
        <v>206.83994528043775</v>
      </c>
      <c r="AK212" s="200">
        <f t="shared" si="16"/>
        <v>185.48672566371681</v>
      </c>
      <c r="AL212" s="200">
        <f t="shared" si="17"/>
        <v>189.82142857142856</v>
      </c>
      <c r="AM212" s="200">
        <f t="shared" si="18"/>
        <v>157.57225433526011</v>
      </c>
      <c r="AN212" s="200">
        <f t="shared" si="19"/>
        <v>85.362095531587059</v>
      </c>
      <c r="AQ212" s="200">
        <f>('Main dataset'!D51/'Main dataset'!D$5)*100</f>
        <v>141.27423822714681</v>
      </c>
    </row>
    <row r="213" spans="1:43" x14ac:dyDescent="0.2">
      <c r="A213" s="189">
        <v>40513</v>
      </c>
      <c r="B213" s="190">
        <v>1322</v>
      </c>
      <c r="C213" s="190">
        <v>1454</v>
      </c>
      <c r="D213" s="190">
        <v>1396</v>
      </c>
      <c r="E213" s="190">
        <v>1228</v>
      </c>
      <c r="F213" s="190">
        <v>1820</v>
      </c>
      <c r="G213" s="190">
        <v>1715</v>
      </c>
      <c r="H213" s="190">
        <v>1135</v>
      </c>
      <c r="I213" s="190">
        <v>1159</v>
      </c>
      <c r="J213" s="190">
        <v>1555</v>
      </c>
      <c r="K213" s="190">
        <v>2711</v>
      </c>
      <c r="N213" s="188">
        <f t="shared" si="22"/>
        <v>168</v>
      </c>
      <c r="O213" s="188">
        <f t="shared" si="21"/>
        <v>74</v>
      </c>
      <c r="Q213" s="200">
        <f>B213*'Exchange Rates'!$B122</f>
        <v>1000.54248</v>
      </c>
      <c r="R213" s="200">
        <f>C213*'Exchange Rates'!$B122</f>
        <v>1100.4453599999999</v>
      </c>
      <c r="S213" s="200">
        <f>D213*'Exchange Rates'!$B122</f>
        <v>1056.54864</v>
      </c>
      <c r="T213" s="200">
        <f>E213*'Exchange Rates'!$B122</f>
        <v>929.39951999999994</v>
      </c>
      <c r="U213" s="200">
        <f>F213*'Exchange Rates'!$B122</f>
        <v>1377.4487999999999</v>
      </c>
      <c r="V213" s="200">
        <f>G213*'Exchange Rates'!$B122</f>
        <v>1297.9805999999999</v>
      </c>
      <c r="W213" s="200">
        <f>H213*'Exchange Rates'!$B122</f>
        <v>859.01339999999993</v>
      </c>
      <c r="X213" s="200">
        <f>I213*'Exchange Rates'!$B122</f>
        <v>877.17755999999997</v>
      </c>
      <c r="Y213" s="200">
        <f>J213*'Exchange Rates'!$B122</f>
        <v>1176.8861999999999</v>
      </c>
      <c r="Z213" s="200">
        <f>K213*'Exchange Rates'!$B122</f>
        <v>2051.79324</v>
      </c>
      <c r="AA213" s="200">
        <f>L213*'Exchange Rates'!$B122</f>
        <v>0</v>
      </c>
      <c r="AE213" s="200">
        <f t="shared" si="23"/>
        <v>189.67001434720231</v>
      </c>
      <c r="AF213" s="200">
        <f t="shared" si="12"/>
        <v>202.2253129346314</v>
      </c>
      <c r="AG213" s="200">
        <f t="shared" si="13"/>
        <v>170.66014669926651</v>
      </c>
      <c r="AH213" s="200">
        <f t="shared" si="20"/>
        <v>205.008347245409</v>
      </c>
      <c r="AI213" s="200">
        <f t="shared" si="14"/>
        <v>278.71362940275651</v>
      </c>
      <c r="AJ213" s="200">
        <f t="shared" si="15"/>
        <v>234.61012311901504</v>
      </c>
      <c r="AK213" s="200">
        <f t="shared" si="16"/>
        <v>200.88495575221236</v>
      </c>
      <c r="AL213" s="200">
        <f t="shared" si="17"/>
        <v>206.96428571428572</v>
      </c>
      <c r="AM213" s="200">
        <f t="shared" si="18"/>
        <v>179.76878612716763</v>
      </c>
      <c r="AN213" s="200">
        <f t="shared" si="19"/>
        <v>83.543913713405232</v>
      </c>
      <c r="AQ213" s="200">
        <f>('Main dataset'!D52/'Main dataset'!D$5)*100</f>
        <v>140.00791452314999</v>
      </c>
    </row>
    <row r="214" spans="1:43" x14ac:dyDescent="0.2">
      <c r="A214" s="189">
        <v>40544</v>
      </c>
      <c r="B214" s="190">
        <v>1374</v>
      </c>
      <c r="C214" s="190">
        <v>1492</v>
      </c>
      <c r="D214" s="190">
        <v>1447</v>
      </c>
      <c r="E214" s="190">
        <v>1281</v>
      </c>
      <c r="F214" s="190">
        <v>2120</v>
      </c>
      <c r="G214" s="190">
        <v>2038</v>
      </c>
      <c r="H214" s="190">
        <v>1214</v>
      </c>
      <c r="I214" s="190">
        <v>1223</v>
      </c>
      <c r="J214" s="190">
        <v>1725</v>
      </c>
      <c r="K214" s="190">
        <v>2591</v>
      </c>
      <c r="N214" s="188">
        <f t="shared" si="22"/>
        <v>166</v>
      </c>
      <c r="O214" s="188">
        <f t="shared" si="21"/>
        <v>73</v>
      </c>
      <c r="Q214" s="200">
        <f>B214*'Exchange Rates'!$B123</f>
        <v>1029.31836</v>
      </c>
      <c r="R214" s="200">
        <f>C214*'Exchange Rates'!$B123</f>
        <v>1117.7168799999999</v>
      </c>
      <c r="S214" s="200">
        <f>D214*'Exchange Rates'!$B123</f>
        <v>1084.00558</v>
      </c>
      <c r="T214" s="200">
        <f>E214*'Exchange Rates'!$B123</f>
        <v>959.64834000000008</v>
      </c>
      <c r="U214" s="200">
        <f>F214*'Exchange Rates'!$B123</f>
        <v>1588.1768</v>
      </c>
      <c r="V214" s="200">
        <f>G214*'Exchange Rates'!$B123</f>
        <v>1526.7473199999999</v>
      </c>
      <c r="W214" s="200">
        <f>H214*'Exchange Rates'!$B123</f>
        <v>909.45596</v>
      </c>
      <c r="X214" s="200">
        <f>I214*'Exchange Rates'!$B123</f>
        <v>916.19821999999999</v>
      </c>
      <c r="Y214" s="200">
        <f>J214*'Exchange Rates'!$B123</f>
        <v>1292.2665</v>
      </c>
      <c r="Z214" s="200">
        <f>K214*'Exchange Rates'!$B123</f>
        <v>1941.0217400000001</v>
      </c>
      <c r="AA214" s="200">
        <f>L214*'Exchange Rates'!$B123</f>
        <v>0</v>
      </c>
      <c r="AE214" s="200">
        <f t="shared" si="23"/>
        <v>197.13055954088952</v>
      </c>
      <c r="AF214" s="200">
        <f t="shared" si="12"/>
        <v>207.51043115438108</v>
      </c>
      <c r="AG214" s="200">
        <f t="shared" si="13"/>
        <v>176.89486552567237</v>
      </c>
      <c r="AH214" s="200">
        <f t="shared" si="20"/>
        <v>213.85642737896492</v>
      </c>
      <c r="AI214" s="200">
        <f t="shared" si="14"/>
        <v>324.65543644716689</v>
      </c>
      <c r="AJ214" s="200">
        <f t="shared" si="15"/>
        <v>278.79616963064296</v>
      </c>
      <c r="AK214" s="200">
        <f t="shared" si="16"/>
        <v>214.86725663716814</v>
      </c>
      <c r="AL214" s="200">
        <f t="shared" si="17"/>
        <v>218.39285714285714</v>
      </c>
      <c r="AM214" s="200">
        <f t="shared" si="18"/>
        <v>199.42196531791907</v>
      </c>
      <c r="AN214" s="200">
        <f t="shared" si="19"/>
        <v>79.845916795069343</v>
      </c>
      <c r="AQ214" s="200">
        <f>('Main dataset'!D53/'Main dataset'!D$5)*100</f>
        <v>139.21646220815197</v>
      </c>
    </row>
    <row r="215" spans="1:43" x14ac:dyDescent="0.2">
      <c r="A215" s="189">
        <v>40575</v>
      </c>
      <c r="B215" s="190">
        <v>1365</v>
      </c>
      <c r="C215" s="190">
        <v>1456</v>
      </c>
      <c r="D215" s="190">
        <v>1402</v>
      </c>
      <c r="E215" s="190">
        <v>1292</v>
      </c>
      <c r="F215" s="190">
        <v>2296</v>
      </c>
      <c r="G215" s="190">
        <v>2256</v>
      </c>
      <c r="H215" s="190">
        <v>1211</v>
      </c>
      <c r="I215" s="190">
        <v>1223</v>
      </c>
      <c r="J215" s="190">
        <v>1763</v>
      </c>
      <c r="K215" s="190">
        <v>2764</v>
      </c>
      <c r="N215" s="188">
        <f t="shared" si="22"/>
        <v>110</v>
      </c>
      <c r="O215" s="188">
        <f t="shared" si="21"/>
        <v>37</v>
      </c>
      <c r="Q215" s="200">
        <f>B215*'Exchange Rates'!$B124</f>
        <v>1000.3675500000001</v>
      </c>
      <c r="R215" s="200">
        <f>C215*'Exchange Rates'!$B124</f>
        <v>1067.05872</v>
      </c>
      <c r="S215" s="200">
        <f>D215*'Exchange Rates'!$B124</f>
        <v>1027.4837400000001</v>
      </c>
      <c r="T215" s="200">
        <f>E215*'Exchange Rates'!$B124</f>
        <v>946.86804000000006</v>
      </c>
      <c r="U215" s="200">
        <f>F215*'Exchange Rates'!$B124</f>
        <v>1682.6695200000001</v>
      </c>
      <c r="V215" s="200">
        <f>G215*'Exchange Rates'!$B124</f>
        <v>1653.35472</v>
      </c>
      <c r="W215" s="200">
        <f>H215*'Exchange Rates'!$B124</f>
        <v>887.50557000000003</v>
      </c>
      <c r="X215" s="200">
        <f>I215*'Exchange Rates'!$B124</f>
        <v>896.30001000000004</v>
      </c>
      <c r="Y215" s="200">
        <f>J215*'Exchange Rates'!$B124</f>
        <v>1292.04981</v>
      </c>
      <c r="Z215" s="200">
        <f>K215*'Exchange Rates'!$B124</f>
        <v>2025.6526800000001</v>
      </c>
      <c r="AA215" s="200">
        <f>L215*'Exchange Rates'!$B124</f>
        <v>0</v>
      </c>
      <c r="AE215" s="200">
        <f t="shared" si="23"/>
        <v>195.83931133428982</v>
      </c>
      <c r="AF215" s="200">
        <f t="shared" si="12"/>
        <v>202.50347705146035</v>
      </c>
      <c r="AG215" s="200">
        <f t="shared" si="13"/>
        <v>171.39364303178485</v>
      </c>
      <c r="AH215" s="200">
        <f t="shared" si="20"/>
        <v>215.69282136894822</v>
      </c>
      <c r="AI215" s="200">
        <f t="shared" si="14"/>
        <v>351.60796324655433</v>
      </c>
      <c r="AJ215" s="200">
        <f t="shared" si="15"/>
        <v>308.6183310533516</v>
      </c>
      <c r="AK215" s="200">
        <f t="shared" si="16"/>
        <v>214.33628318584073</v>
      </c>
      <c r="AL215" s="200">
        <f t="shared" si="17"/>
        <v>218.39285714285714</v>
      </c>
      <c r="AM215" s="200">
        <f t="shared" si="18"/>
        <v>203.81502890173411</v>
      </c>
      <c r="AN215" s="200">
        <f t="shared" si="19"/>
        <v>85.177195685670256</v>
      </c>
      <c r="AQ215" s="200">
        <f>('Main dataset'!D54/'Main dataset'!D$5)*100</f>
        <v>146.73525920063318</v>
      </c>
    </row>
    <row r="216" spans="1:43" x14ac:dyDescent="0.2">
      <c r="A216" s="189">
        <v>40603</v>
      </c>
      <c r="B216" s="190">
        <v>1307</v>
      </c>
      <c r="C216" s="190">
        <v>1389</v>
      </c>
      <c r="D216" s="190">
        <v>1414</v>
      </c>
      <c r="E216" s="190">
        <v>1180</v>
      </c>
      <c r="F216" s="190">
        <v>1977</v>
      </c>
      <c r="G216" s="190">
        <v>1325</v>
      </c>
      <c r="H216" s="190">
        <v>1199</v>
      </c>
      <c r="I216" s="190">
        <v>1202</v>
      </c>
      <c r="J216" s="190">
        <v>1665</v>
      </c>
      <c r="K216" s="190">
        <v>2796</v>
      </c>
      <c r="N216" s="188">
        <f t="shared" si="22"/>
        <v>234</v>
      </c>
      <c r="O216" s="188">
        <f t="shared" si="21"/>
        <v>107</v>
      </c>
      <c r="Q216" s="200">
        <f>B216*'Exchange Rates'!$B125</f>
        <v>933.59010000000001</v>
      </c>
      <c r="R216" s="200">
        <f>C216*'Exchange Rates'!$B125</f>
        <v>992.16270000000009</v>
      </c>
      <c r="S216" s="200">
        <f>D216*'Exchange Rates'!$B125</f>
        <v>1010.0202</v>
      </c>
      <c r="T216" s="200">
        <f>E216*'Exchange Rates'!$B125</f>
        <v>842.87400000000002</v>
      </c>
      <c r="U216" s="200">
        <f>F216*'Exchange Rates'!$B125</f>
        <v>1412.1711</v>
      </c>
      <c r="V216" s="200">
        <f>G216*'Exchange Rates'!$B125</f>
        <v>946.4475000000001</v>
      </c>
      <c r="W216" s="200">
        <f>H216*'Exchange Rates'!$B125</f>
        <v>856.4457000000001</v>
      </c>
      <c r="X216" s="200">
        <f>I216*'Exchange Rates'!$B125</f>
        <v>858.58860000000004</v>
      </c>
      <c r="Y216" s="200">
        <f>J216*'Exchange Rates'!$B125</f>
        <v>1189.3095000000001</v>
      </c>
      <c r="Z216" s="200">
        <f>K216*'Exchange Rates'!$B125</f>
        <v>1997.1828</v>
      </c>
      <c r="AA216" s="200">
        <f>L216*'Exchange Rates'!$B125</f>
        <v>0</v>
      </c>
      <c r="AE216" s="200">
        <f t="shared" si="23"/>
        <v>187.51793400286945</v>
      </c>
      <c r="AF216" s="200">
        <f t="shared" si="12"/>
        <v>193.18497913769124</v>
      </c>
      <c r="AG216" s="200">
        <f t="shared" si="13"/>
        <v>172.8606356968215</v>
      </c>
      <c r="AH216" s="200">
        <f t="shared" si="20"/>
        <v>196.99499165275458</v>
      </c>
      <c r="AI216" s="200">
        <f t="shared" si="14"/>
        <v>302.75650842266464</v>
      </c>
      <c r="AJ216" s="200">
        <f t="shared" si="15"/>
        <v>181.25854993160056</v>
      </c>
      <c r="AK216" s="200">
        <f t="shared" si="16"/>
        <v>212.21238938053096</v>
      </c>
      <c r="AL216" s="200">
        <f t="shared" si="17"/>
        <v>214.64285714285714</v>
      </c>
      <c r="AM216" s="200">
        <f t="shared" si="18"/>
        <v>192.48554913294797</v>
      </c>
      <c r="AN216" s="200">
        <f t="shared" si="19"/>
        <v>86.163328197226505</v>
      </c>
      <c r="AQ216" s="200">
        <f>('Main dataset'!D55/'Main dataset'!D$5)*100</f>
        <v>151.6818361693708</v>
      </c>
    </row>
    <row r="217" spans="1:43" x14ac:dyDescent="0.2">
      <c r="A217" s="189">
        <v>40634</v>
      </c>
      <c r="B217" s="190">
        <v>1315</v>
      </c>
      <c r="C217" s="190">
        <v>1405</v>
      </c>
      <c r="D217" s="190">
        <v>1450</v>
      </c>
      <c r="E217" s="190">
        <v>1149</v>
      </c>
      <c r="F217" s="190">
        <v>1899</v>
      </c>
      <c r="G217" s="190">
        <v>2089</v>
      </c>
      <c r="H217" s="190">
        <v>1248</v>
      </c>
      <c r="I217" s="190">
        <v>1252</v>
      </c>
      <c r="J217" s="190">
        <v>1288</v>
      </c>
      <c r="K217" s="190">
        <v>2857</v>
      </c>
      <c r="N217" s="188">
        <f t="shared" si="22"/>
        <v>301</v>
      </c>
      <c r="O217" s="188">
        <f t="shared" si="21"/>
        <v>135</v>
      </c>
      <c r="Q217" s="200">
        <f>B217*'Exchange Rates'!$B126</f>
        <v>911.09774999999991</v>
      </c>
      <c r="R217" s="200">
        <f>C217*'Exchange Rates'!$B126</f>
        <v>973.45425</v>
      </c>
      <c r="S217" s="200">
        <f>D217*'Exchange Rates'!$B126</f>
        <v>1004.6324999999999</v>
      </c>
      <c r="T217" s="200">
        <f>E217*'Exchange Rates'!$B126</f>
        <v>796.08465000000001</v>
      </c>
      <c r="U217" s="200">
        <f>F217*'Exchange Rates'!$B126</f>
        <v>1315.7221499999998</v>
      </c>
      <c r="V217" s="200">
        <f>G217*'Exchange Rates'!$B126</f>
        <v>1447.36365</v>
      </c>
      <c r="W217" s="200">
        <f>H217*'Exchange Rates'!$B126</f>
        <v>864.67679999999996</v>
      </c>
      <c r="X217" s="200">
        <f>I217*'Exchange Rates'!$B126</f>
        <v>867.44819999999993</v>
      </c>
      <c r="Y217" s="200">
        <f>J217*'Exchange Rates'!$B126</f>
        <v>892.3907999999999</v>
      </c>
      <c r="Z217" s="200">
        <f>K217*'Exchange Rates'!$B126</f>
        <v>1979.47245</v>
      </c>
      <c r="AA217" s="200">
        <f>L217*'Exchange Rates'!$B126</f>
        <v>0</v>
      </c>
      <c r="AE217" s="200">
        <f t="shared" si="23"/>
        <v>188.66571018651365</v>
      </c>
      <c r="AF217" s="200">
        <f t="shared" si="12"/>
        <v>195.41029207232268</v>
      </c>
      <c r="AG217" s="200">
        <f t="shared" si="13"/>
        <v>177.26161369193153</v>
      </c>
      <c r="AH217" s="200">
        <f t="shared" si="20"/>
        <v>191.8196994991653</v>
      </c>
      <c r="AI217" s="200">
        <f t="shared" si="14"/>
        <v>290.81163859111791</v>
      </c>
      <c r="AJ217" s="200">
        <f t="shared" si="15"/>
        <v>285.77291381668948</v>
      </c>
      <c r="AK217" s="200">
        <f t="shared" si="16"/>
        <v>220.88495575221239</v>
      </c>
      <c r="AL217" s="200">
        <f t="shared" si="17"/>
        <v>223.57142857142858</v>
      </c>
      <c r="AM217" s="200">
        <f t="shared" si="18"/>
        <v>148.90173410404623</v>
      </c>
      <c r="AN217" s="200">
        <f t="shared" si="19"/>
        <v>88.043143297380595</v>
      </c>
      <c r="AQ217" s="200">
        <f>('Main dataset'!D56/'Main dataset'!D$5)*100</f>
        <v>149.78235061337554</v>
      </c>
    </row>
    <row r="218" spans="1:43" x14ac:dyDescent="0.2">
      <c r="A218" s="189">
        <v>40664</v>
      </c>
      <c r="B218" s="190">
        <v>1294</v>
      </c>
      <c r="C218" s="190">
        <v>1411</v>
      </c>
      <c r="D218" s="190">
        <v>1412</v>
      </c>
      <c r="E218" s="190">
        <v>1159</v>
      </c>
      <c r="F218" s="190">
        <v>1958</v>
      </c>
      <c r="G218" s="190">
        <v>2097</v>
      </c>
      <c r="H218" s="190">
        <v>1271</v>
      </c>
      <c r="I218" s="190">
        <v>1284</v>
      </c>
      <c r="J218" s="190">
        <v>1380</v>
      </c>
      <c r="K218" s="190">
        <v>2841</v>
      </c>
      <c r="N218" s="188">
        <f t="shared" si="22"/>
        <v>253</v>
      </c>
      <c r="O218" s="188">
        <f t="shared" si="21"/>
        <v>118</v>
      </c>
      <c r="Q218" s="200">
        <f>B218*'Exchange Rates'!$B127</f>
        <v>902.62969999999996</v>
      </c>
      <c r="R218" s="200">
        <f>C218*'Exchange Rates'!$B127</f>
        <v>984.24305000000004</v>
      </c>
      <c r="S218" s="200">
        <f>D218*'Exchange Rates'!$B127</f>
        <v>984.94060000000002</v>
      </c>
      <c r="T218" s="200">
        <f>E218*'Exchange Rates'!$B127</f>
        <v>808.46045000000004</v>
      </c>
      <c r="U218" s="200">
        <f>F218*'Exchange Rates'!$B127</f>
        <v>1365.8028999999999</v>
      </c>
      <c r="V218" s="200">
        <f>G218*'Exchange Rates'!$B127</f>
        <v>1462.76235</v>
      </c>
      <c r="W218" s="200">
        <f>H218*'Exchange Rates'!$B127</f>
        <v>886.58605</v>
      </c>
      <c r="X218" s="200">
        <f>I218*'Exchange Rates'!$B127</f>
        <v>895.65420000000006</v>
      </c>
      <c r="Y218" s="200">
        <f>J218*'Exchange Rates'!$B127</f>
        <v>962.61900000000003</v>
      </c>
      <c r="Z218" s="200">
        <f>K218*'Exchange Rates'!$B127</f>
        <v>1981.73955</v>
      </c>
      <c r="AA218" s="200">
        <f>L218*'Exchange Rates'!$B127</f>
        <v>0</v>
      </c>
      <c r="AE218" s="200">
        <f t="shared" si="23"/>
        <v>185.65279770444764</v>
      </c>
      <c r="AF218" s="200">
        <f t="shared" si="12"/>
        <v>196.24478442280946</v>
      </c>
      <c r="AG218" s="200">
        <f t="shared" si="13"/>
        <v>172.61613691931541</v>
      </c>
      <c r="AH218" s="200">
        <f t="shared" si="20"/>
        <v>193.48914858096828</v>
      </c>
      <c r="AI218" s="200">
        <f t="shared" si="14"/>
        <v>299.84686064318532</v>
      </c>
      <c r="AJ218" s="200">
        <f t="shared" si="15"/>
        <v>286.86730506155953</v>
      </c>
      <c r="AK218" s="200">
        <f t="shared" si="16"/>
        <v>224.95575221238937</v>
      </c>
      <c r="AL218" s="200">
        <f t="shared" si="17"/>
        <v>229.28571428571428</v>
      </c>
      <c r="AM218" s="200">
        <f t="shared" si="18"/>
        <v>159.53757225433526</v>
      </c>
      <c r="AN218" s="200">
        <f t="shared" si="19"/>
        <v>87.550077041602464</v>
      </c>
      <c r="AQ218" s="200">
        <f>('Main dataset'!D57/'Main dataset'!D$5)*100</f>
        <v>150.53423031262366</v>
      </c>
    </row>
    <row r="219" spans="1:43" x14ac:dyDescent="0.2">
      <c r="A219" s="189">
        <v>40695</v>
      </c>
      <c r="B219" s="190">
        <v>1324</v>
      </c>
      <c r="C219" s="190">
        <v>1461</v>
      </c>
      <c r="D219" s="190">
        <v>1410</v>
      </c>
      <c r="E219" s="190">
        <v>1133</v>
      </c>
      <c r="F219" s="190">
        <v>1765</v>
      </c>
      <c r="G219" s="190">
        <v>1803</v>
      </c>
      <c r="H219" s="190">
        <v>1360</v>
      </c>
      <c r="I219" s="190">
        <v>1358</v>
      </c>
      <c r="J219" s="190">
        <v>1470</v>
      </c>
      <c r="K219" s="190">
        <v>2803</v>
      </c>
      <c r="N219" s="188">
        <f t="shared" si="22"/>
        <v>277</v>
      </c>
      <c r="O219" s="188">
        <f t="shared" si="21"/>
        <v>86</v>
      </c>
      <c r="Q219" s="200">
        <f>B219*'Exchange Rates'!$B128</f>
        <v>920.69635999999991</v>
      </c>
      <c r="R219" s="200">
        <f>C219*'Exchange Rates'!$B128</f>
        <v>1015.9647899999999</v>
      </c>
      <c r="S219" s="200">
        <f>D219*'Exchange Rates'!$B128</f>
        <v>980.49989999999991</v>
      </c>
      <c r="T219" s="200">
        <f>E219*'Exchange Rates'!$B128</f>
        <v>787.87686999999994</v>
      </c>
      <c r="U219" s="200">
        <f>F219*'Exchange Rates'!$B128</f>
        <v>1227.3633499999999</v>
      </c>
      <c r="V219" s="200">
        <f>G219*'Exchange Rates'!$B128</f>
        <v>1253.7881699999998</v>
      </c>
      <c r="W219" s="200">
        <f>H219*'Exchange Rates'!$B128</f>
        <v>945.73039999999992</v>
      </c>
      <c r="X219" s="200">
        <f>I219*'Exchange Rates'!$B128</f>
        <v>944.33961999999997</v>
      </c>
      <c r="Y219" s="200">
        <f>J219*'Exchange Rates'!$B128</f>
        <v>1022.2232999999999</v>
      </c>
      <c r="Z219" s="200">
        <f>K219*'Exchange Rates'!$B128</f>
        <v>1949.1781699999999</v>
      </c>
      <c r="AA219" s="200">
        <f>L219*'Exchange Rates'!$B128</f>
        <v>0</v>
      </c>
      <c r="AE219" s="200">
        <f t="shared" si="23"/>
        <v>189.95695839311335</v>
      </c>
      <c r="AF219" s="200">
        <f t="shared" si="12"/>
        <v>203.19888734353268</v>
      </c>
      <c r="AG219" s="200">
        <f t="shared" si="13"/>
        <v>172.37163814180929</v>
      </c>
      <c r="AH219" s="200">
        <f t="shared" si="20"/>
        <v>189.14858096828047</v>
      </c>
      <c r="AI219" s="200">
        <f t="shared" si="14"/>
        <v>270.29096477794792</v>
      </c>
      <c r="AJ219" s="200">
        <f t="shared" si="15"/>
        <v>246.64842681258551</v>
      </c>
      <c r="AK219" s="200">
        <f t="shared" si="16"/>
        <v>240.70796460176993</v>
      </c>
      <c r="AL219" s="200">
        <f t="shared" si="17"/>
        <v>242.49999999999997</v>
      </c>
      <c r="AM219" s="200">
        <f t="shared" si="18"/>
        <v>169.94219653179189</v>
      </c>
      <c r="AN219" s="200">
        <f t="shared" si="19"/>
        <v>86.379044684129425</v>
      </c>
      <c r="AQ219" s="200">
        <f>('Main dataset'!D58/'Main dataset'!D$5)*100</f>
        <v>154.8476454293629</v>
      </c>
    </row>
    <row r="220" spans="1:43" x14ac:dyDescent="0.2">
      <c r="A220" s="189">
        <v>40725</v>
      </c>
      <c r="B220" s="190">
        <v>1337</v>
      </c>
      <c r="C220" s="190">
        <v>1433</v>
      </c>
      <c r="D220" s="190">
        <v>1391</v>
      </c>
      <c r="E220" s="190">
        <v>1089</v>
      </c>
      <c r="F220" s="190">
        <v>1371</v>
      </c>
      <c r="G220" s="190">
        <v>1662</v>
      </c>
      <c r="H220" s="190">
        <v>1393</v>
      </c>
      <c r="I220" s="190">
        <v>1363</v>
      </c>
      <c r="J220" s="190">
        <v>1525</v>
      </c>
      <c r="K220" s="190">
        <v>2738</v>
      </c>
      <c r="N220" s="188">
        <f t="shared" si="22"/>
        <v>302</v>
      </c>
      <c r="O220" s="188">
        <f t="shared" si="21"/>
        <v>54</v>
      </c>
      <c r="Q220" s="200">
        <f>B220*'Exchange Rates'!$B129</f>
        <v>934.68332999999996</v>
      </c>
      <c r="R220" s="200">
        <f>C220*'Exchange Rates'!$B129</f>
        <v>1001.79597</v>
      </c>
      <c r="S220" s="200">
        <f>D220*'Exchange Rates'!$B129</f>
        <v>972.43418999999994</v>
      </c>
      <c r="T220" s="200">
        <f>E220*'Exchange Rates'!$B129</f>
        <v>761.30900999999994</v>
      </c>
      <c r="U220" s="200">
        <f>F220*'Exchange Rates'!$B129</f>
        <v>958.45239000000004</v>
      </c>
      <c r="V220" s="200">
        <f>G220*'Exchange Rates'!$B129</f>
        <v>1161.8875800000001</v>
      </c>
      <c r="W220" s="200">
        <f>H220*'Exchange Rates'!$B129</f>
        <v>973.83236999999997</v>
      </c>
      <c r="X220" s="200">
        <f>I220*'Exchange Rates'!$B129</f>
        <v>952.85966999999994</v>
      </c>
      <c r="Y220" s="200">
        <f>J220*'Exchange Rates'!$B129</f>
        <v>1066.1122499999999</v>
      </c>
      <c r="Z220" s="200">
        <f>K220*'Exchange Rates'!$B129</f>
        <v>1914.10842</v>
      </c>
      <c r="AA220" s="200">
        <f>L220*'Exchange Rates'!$B129</f>
        <v>0</v>
      </c>
      <c r="AE220" s="200">
        <f t="shared" si="23"/>
        <v>191.82209469153514</v>
      </c>
      <c r="AF220" s="200">
        <f t="shared" si="12"/>
        <v>199.30458970792768</v>
      </c>
      <c r="AG220" s="200">
        <f t="shared" si="13"/>
        <v>170.04889975550122</v>
      </c>
      <c r="AH220" s="200">
        <f t="shared" si="20"/>
        <v>181.80300500834724</v>
      </c>
      <c r="AI220" s="200">
        <f t="shared" si="14"/>
        <v>209.95405819295559</v>
      </c>
      <c r="AJ220" s="200">
        <f t="shared" si="15"/>
        <v>227.35978112175101</v>
      </c>
      <c r="AK220" s="200">
        <f t="shared" si="16"/>
        <v>246.54867256637169</v>
      </c>
      <c r="AL220" s="200">
        <f t="shared" si="17"/>
        <v>243.39285714285714</v>
      </c>
      <c r="AM220" s="200">
        <f t="shared" si="18"/>
        <v>176.30057803468208</v>
      </c>
      <c r="AN220" s="200">
        <f t="shared" si="19"/>
        <v>84.375963020030824</v>
      </c>
      <c r="AQ220" s="200">
        <f>('Main dataset'!D59/'Main dataset'!D$5)*100</f>
        <v>156.31183221210924</v>
      </c>
    </row>
    <row r="221" spans="1:43" x14ac:dyDescent="0.2">
      <c r="A221" s="189">
        <v>40756</v>
      </c>
      <c r="B221" s="190">
        <v>1330</v>
      </c>
      <c r="C221" s="190">
        <v>1327</v>
      </c>
      <c r="D221" s="190">
        <v>1363</v>
      </c>
      <c r="E221" s="190">
        <v>1083</v>
      </c>
      <c r="F221" s="190">
        <v>1375</v>
      </c>
      <c r="G221" s="190">
        <v>1454</v>
      </c>
      <c r="H221" s="190">
        <v>1310</v>
      </c>
      <c r="I221" s="190">
        <v>1270</v>
      </c>
      <c r="J221" s="190">
        <v>1542</v>
      </c>
      <c r="K221" s="190">
        <v>2759</v>
      </c>
      <c r="N221" s="188">
        <f t="shared" si="22"/>
        <v>280</v>
      </c>
      <c r="O221" s="188">
        <f t="shared" si="21"/>
        <v>33</v>
      </c>
      <c r="Q221" s="200">
        <f>B221*'Exchange Rates'!$B130</f>
        <v>927.35580000000004</v>
      </c>
      <c r="R221" s="200">
        <f>C221*'Exchange Rates'!$B130</f>
        <v>925.26401999999996</v>
      </c>
      <c r="S221" s="200">
        <f>D221*'Exchange Rates'!$B130</f>
        <v>950.36537999999996</v>
      </c>
      <c r="T221" s="200">
        <f>E221*'Exchange Rates'!$B130</f>
        <v>755.13257999999996</v>
      </c>
      <c r="U221" s="200">
        <f>F221*'Exchange Rates'!$B130</f>
        <v>958.73249999999996</v>
      </c>
      <c r="V221" s="200">
        <f>G221*'Exchange Rates'!$B130</f>
        <v>1013.8160399999999</v>
      </c>
      <c r="W221" s="200">
        <f>H221*'Exchange Rates'!$B130</f>
        <v>913.41059999999993</v>
      </c>
      <c r="X221" s="200">
        <f>I221*'Exchange Rates'!$B130</f>
        <v>885.52019999999993</v>
      </c>
      <c r="Y221" s="200">
        <f>J221*'Exchange Rates'!$B130</f>
        <v>1075.1749199999999</v>
      </c>
      <c r="Z221" s="200">
        <f>K221*'Exchange Rates'!$B130</f>
        <v>1923.7403400000001</v>
      </c>
      <c r="AA221" s="200">
        <f>L221*'Exchange Rates'!$B130</f>
        <v>0</v>
      </c>
      <c r="AE221" s="200">
        <f t="shared" si="23"/>
        <v>190.81779053084648</v>
      </c>
      <c r="AF221" s="200">
        <f t="shared" si="12"/>
        <v>184.56189151599446</v>
      </c>
      <c r="AG221" s="200">
        <f t="shared" si="13"/>
        <v>166.62591687041567</v>
      </c>
      <c r="AH221" s="200">
        <f t="shared" si="20"/>
        <v>180.80133555926545</v>
      </c>
      <c r="AI221" s="200">
        <f t="shared" si="14"/>
        <v>210.56661562021441</v>
      </c>
      <c r="AJ221" s="200">
        <f t="shared" si="15"/>
        <v>198.90560875512995</v>
      </c>
      <c r="AK221" s="200">
        <f t="shared" si="16"/>
        <v>231.85840707964601</v>
      </c>
      <c r="AL221" s="200">
        <f t="shared" si="17"/>
        <v>226.78571428571428</v>
      </c>
      <c r="AM221" s="200">
        <f t="shared" si="18"/>
        <v>178.26589595375722</v>
      </c>
      <c r="AN221" s="200">
        <f t="shared" si="19"/>
        <v>85.023112480739599</v>
      </c>
      <c r="AQ221" s="200">
        <f>('Main dataset'!D60/'Main dataset'!D$5)*100</f>
        <v>154.45191927186389</v>
      </c>
    </row>
    <row r="222" spans="1:43" x14ac:dyDescent="0.2">
      <c r="A222" s="189">
        <v>40787</v>
      </c>
      <c r="B222" s="190">
        <v>1305</v>
      </c>
      <c r="C222" s="190">
        <v>1299</v>
      </c>
      <c r="D222" s="190">
        <v>1315</v>
      </c>
      <c r="E222" s="190">
        <v>1065</v>
      </c>
      <c r="F222" s="190">
        <v>1268</v>
      </c>
      <c r="G222" s="190">
        <v>1305</v>
      </c>
      <c r="H222" s="190">
        <v>1346</v>
      </c>
      <c r="I222" s="190">
        <v>1223</v>
      </c>
      <c r="J222" s="190">
        <v>1505</v>
      </c>
      <c r="K222" s="190">
        <v>2646</v>
      </c>
      <c r="N222" s="188">
        <f t="shared" si="22"/>
        <v>250</v>
      </c>
      <c r="O222" s="188">
        <f t="shared" si="21"/>
        <v>10</v>
      </c>
      <c r="Q222" s="200">
        <f>B222*'Exchange Rates'!$B131</f>
        <v>945.73350000000005</v>
      </c>
      <c r="R222" s="200">
        <f>C222*'Exchange Rates'!$B131</f>
        <v>941.38530000000003</v>
      </c>
      <c r="S222" s="200">
        <f>D222*'Exchange Rates'!$B131</f>
        <v>952.98050000000001</v>
      </c>
      <c r="T222" s="200">
        <f>E222*'Exchange Rates'!$B131</f>
        <v>771.80550000000005</v>
      </c>
      <c r="U222" s="200">
        <f>F222*'Exchange Rates'!$B131</f>
        <v>918.91960000000006</v>
      </c>
      <c r="V222" s="200">
        <f>G222*'Exchange Rates'!$B131</f>
        <v>945.73350000000005</v>
      </c>
      <c r="W222" s="200">
        <f>H222*'Exchange Rates'!$B131</f>
        <v>975.44619999999998</v>
      </c>
      <c r="X222" s="200">
        <f>I222*'Exchange Rates'!$B131</f>
        <v>886.30809999999997</v>
      </c>
      <c r="Y222" s="200">
        <f>J222*'Exchange Rates'!$B131</f>
        <v>1090.6735000000001</v>
      </c>
      <c r="Z222" s="200">
        <f>K222*'Exchange Rates'!$B131</f>
        <v>1917.5562</v>
      </c>
      <c r="AA222" s="200">
        <f>L222*'Exchange Rates'!$B131</f>
        <v>0</v>
      </c>
      <c r="AE222" s="200">
        <f t="shared" si="23"/>
        <v>187.23098995695838</v>
      </c>
      <c r="AF222" s="200">
        <f t="shared" si="12"/>
        <v>180.66759388038943</v>
      </c>
      <c r="AG222" s="200">
        <f t="shared" si="13"/>
        <v>160.75794621026895</v>
      </c>
      <c r="AH222" s="200">
        <f t="shared" si="20"/>
        <v>177.79632721202003</v>
      </c>
      <c r="AI222" s="200">
        <f t="shared" si="14"/>
        <v>194.18070444104134</v>
      </c>
      <c r="AJ222" s="200">
        <f t="shared" si="15"/>
        <v>178.52257181942542</v>
      </c>
      <c r="AK222" s="200">
        <f t="shared" si="16"/>
        <v>238.23008849557522</v>
      </c>
      <c r="AL222" s="200">
        <f t="shared" si="17"/>
        <v>218.39285714285714</v>
      </c>
      <c r="AM222" s="200">
        <f t="shared" si="18"/>
        <v>173.9884393063584</v>
      </c>
      <c r="AN222" s="200">
        <f t="shared" si="19"/>
        <v>81.540832049306616</v>
      </c>
      <c r="AQ222" s="200">
        <f>('Main dataset'!D61/'Main dataset'!D$5)*100</f>
        <v>154.53106450336367</v>
      </c>
    </row>
    <row r="223" spans="1:43" x14ac:dyDescent="0.2">
      <c r="A223" s="189">
        <v>40817</v>
      </c>
      <c r="B223" s="190">
        <v>1220</v>
      </c>
      <c r="C223" s="190">
        <v>1212</v>
      </c>
      <c r="D223" s="190">
        <v>1275</v>
      </c>
      <c r="E223" s="190">
        <v>994</v>
      </c>
      <c r="F223" s="190">
        <v>1085</v>
      </c>
      <c r="G223" s="190">
        <v>1208</v>
      </c>
      <c r="H223" s="190">
        <v>1223</v>
      </c>
      <c r="I223" s="190">
        <v>1161</v>
      </c>
      <c r="J223" s="190">
        <v>1525</v>
      </c>
      <c r="K223" s="190">
        <v>2601</v>
      </c>
      <c r="N223" s="188">
        <f t="shared" si="22"/>
        <v>281</v>
      </c>
      <c r="O223" s="188">
        <f t="shared" si="21"/>
        <v>55</v>
      </c>
      <c r="Q223" s="200">
        <f>B223*'Exchange Rates'!$B132</f>
        <v>890.81960000000004</v>
      </c>
      <c r="R223" s="200">
        <f>C223*'Exchange Rates'!$B132</f>
        <v>884.97816000000012</v>
      </c>
      <c r="S223" s="200">
        <f>D223*'Exchange Rates'!$B132</f>
        <v>930.97950000000003</v>
      </c>
      <c r="T223" s="200">
        <f>E223*'Exchange Rates'!$B132</f>
        <v>725.79892000000007</v>
      </c>
      <c r="U223" s="200">
        <f>F223*'Exchange Rates'!$B132</f>
        <v>792.24530000000004</v>
      </c>
      <c r="V223" s="200">
        <f>G223*'Exchange Rates'!$B132</f>
        <v>882.05744000000004</v>
      </c>
      <c r="W223" s="200">
        <f>H223*'Exchange Rates'!$B132</f>
        <v>893.01014000000009</v>
      </c>
      <c r="X223" s="200">
        <f>I223*'Exchange Rates'!$B132</f>
        <v>847.73898000000008</v>
      </c>
      <c r="Y223" s="200">
        <f>J223*'Exchange Rates'!$B132</f>
        <v>1113.5245</v>
      </c>
      <c r="Z223" s="200">
        <f>K223*'Exchange Rates'!$B132</f>
        <v>1899.1981800000001</v>
      </c>
      <c r="AA223" s="200">
        <f>L223*'Exchange Rates'!$B132</f>
        <v>0</v>
      </c>
      <c r="AE223" s="200">
        <f t="shared" si="23"/>
        <v>175.03586800573888</v>
      </c>
      <c r="AF223" s="200">
        <f t="shared" si="12"/>
        <v>168.56745479833103</v>
      </c>
      <c r="AG223" s="200">
        <f t="shared" si="13"/>
        <v>155.86797066014671</v>
      </c>
      <c r="AH223" s="200">
        <f t="shared" si="20"/>
        <v>165.94323873121871</v>
      </c>
      <c r="AI223" s="200">
        <f t="shared" si="14"/>
        <v>166.15620214395099</v>
      </c>
      <c r="AJ223" s="200">
        <f t="shared" si="15"/>
        <v>165.25307797537621</v>
      </c>
      <c r="AK223" s="200">
        <f t="shared" si="16"/>
        <v>216.46017699115046</v>
      </c>
      <c r="AL223" s="200">
        <f t="shared" si="17"/>
        <v>207.32142857142856</v>
      </c>
      <c r="AM223" s="200">
        <f t="shared" si="18"/>
        <v>176.30057803468208</v>
      </c>
      <c r="AN223" s="200">
        <f t="shared" si="19"/>
        <v>80.154083204930657</v>
      </c>
      <c r="AQ223" s="200">
        <f>('Main dataset'!D62/'Main dataset'!D$5)*100</f>
        <v>153.54174910961615</v>
      </c>
    </row>
    <row r="224" spans="1:43" x14ac:dyDescent="0.2">
      <c r="A224" s="189">
        <v>40848</v>
      </c>
      <c r="B224" s="190">
        <v>1217</v>
      </c>
      <c r="C224" s="190">
        <v>1248</v>
      </c>
      <c r="D224" s="190">
        <v>1290</v>
      </c>
      <c r="E224" s="190">
        <v>1053</v>
      </c>
      <c r="F224" s="190">
        <v>1298</v>
      </c>
      <c r="G224" s="190">
        <v>1479</v>
      </c>
      <c r="H224" s="190">
        <v>1108</v>
      </c>
      <c r="I224" s="190">
        <v>1110</v>
      </c>
      <c r="J224" s="190">
        <v>1538</v>
      </c>
      <c r="K224" s="190">
        <v>2680</v>
      </c>
      <c r="N224" s="188">
        <f t="shared" si="22"/>
        <v>237</v>
      </c>
      <c r="O224" s="188">
        <f t="shared" si="21"/>
        <v>73</v>
      </c>
      <c r="Q224" s="200">
        <f>B224*'Exchange Rates'!$B133</f>
        <v>895.88238000000001</v>
      </c>
      <c r="R224" s="200">
        <f>C224*'Exchange Rates'!$B133</f>
        <v>918.70272</v>
      </c>
      <c r="S224" s="200">
        <f>D224*'Exchange Rates'!$B133</f>
        <v>949.62059999999997</v>
      </c>
      <c r="T224" s="200">
        <f>E224*'Exchange Rates'!$B133</f>
        <v>775.15542000000005</v>
      </c>
      <c r="U224" s="200">
        <f>F224*'Exchange Rates'!$B133</f>
        <v>955.50972000000002</v>
      </c>
      <c r="V224" s="200">
        <f>G224*'Exchange Rates'!$B133</f>
        <v>1088.7510600000001</v>
      </c>
      <c r="W224" s="200">
        <f>H224*'Exchange Rates'!$B133</f>
        <v>815.64312000000007</v>
      </c>
      <c r="X224" s="200">
        <f>I224*'Exchange Rates'!$B133</f>
        <v>817.11540000000002</v>
      </c>
      <c r="Y224" s="200">
        <f>J224*'Exchange Rates'!$B133</f>
        <v>1132.1833200000001</v>
      </c>
      <c r="Z224" s="200">
        <f>K224*'Exchange Rates'!$B133</f>
        <v>1972.8552</v>
      </c>
      <c r="AA224" s="200">
        <f>L224*'Exchange Rates'!$B133</f>
        <v>0</v>
      </c>
      <c r="AE224" s="200">
        <f t="shared" si="23"/>
        <v>174.60545193687233</v>
      </c>
      <c r="AF224" s="200">
        <f t="shared" si="12"/>
        <v>173.57440890125173</v>
      </c>
      <c r="AG224" s="200">
        <f t="shared" si="13"/>
        <v>157.70171149144255</v>
      </c>
      <c r="AH224" s="200">
        <f t="shared" si="20"/>
        <v>175.79298831385643</v>
      </c>
      <c r="AI224" s="200">
        <f t="shared" si="14"/>
        <v>198.77488514548239</v>
      </c>
      <c r="AJ224" s="200">
        <f t="shared" si="15"/>
        <v>202.32558139534885</v>
      </c>
      <c r="AK224" s="200">
        <f t="shared" si="16"/>
        <v>196.10619469026548</v>
      </c>
      <c r="AL224" s="200">
        <f t="shared" si="17"/>
        <v>198.21428571428572</v>
      </c>
      <c r="AM224" s="200">
        <f t="shared" si="18"/>
        <v>177.80346820809251</v>
      </c>
      <c r="AN224" s="200">
        <f t="shared" si="19"/>
        <v>82.588597842835128</v>
      </c>
      <c r="AQ224" s="200">
        <f>('Main dataset'!D63/'Main dataset'!D$5)*100</f>
        <v>149.98021369212503</v>
      </c>
    </row>
    <row r="225" spans="1:43" x14ac:dyDescent="0.2">
      <c r="A225" s="189">
        <v>40878</v>
      </c>
      <c r="B225" s="190">
        <v>1204</v>
      </c>
      <c r="C225" s="190">
        <v>1190</v>
      </c>
      <c r="D225" s="190">
        <v>1252</v>
      </c>
      <c r="E225" s="190">
        <v>1027</v>
      </c>
      <c r="F225" s="190">
        <v>1367</v>
      </c>
      <c r="G225" s="190">
        <v>1445</v>
      </c>
      <c r="H225" s="190">
        <v>1210</v>
      </c>
      <c r="I225" s="190">
        <v>1202</v>
      </c>
      <c r="J225" s="190">
        <v>1465</v>
      </c>
      <c r="K225" s="190">
        <v>2506</v>
      </c>
      <c r="N225" s="188">
        <f t="shared" si="22"/>
        <v>225</v>
      </c>
      <c r="O225" s="188">
        <f t="shared" si="21"/>
        <v>48</v>
      </c>
      <c r="Q225" s="200">
        <f>B225*'Exchange Rates'!$B134</f>
        <v>913.37847999999997</v>
      </c>
      <c r="R225" s="200">
        <f>C225*'Exchange Rates'!$B134</f>
        <v>902.75779999999997</v>
      </c>
      <c r="S225" s="200">
        <f>D225*'Exchange Rates'!$B134</f>
        <v>949.79223999999999</v>
      </c>
      <c r="T225" s="200">
        <f>E225*'Exchange Rates'!$B134</f>
        <v>779.10273999999993</v>
      </c>
      <c r="U225" s="200">
        <f>F225*'Exchange Rates'!$B134</f>
        <v>1037.0335399999999</v>
      </c>
      <c r="V225" s="200">
        <f>G225*'Exchange Rates'!$B134</f>
        <v>1096.2058999999999</v>
      </c>
      <c r="W225" s="200">
        <f>H225*'Exchange Rates'!$B134</f>
        <v>917.9301999999999</v>
      </c>
      <c r="X225" s="200">
        <f>I225*'Exchange Rates'!$B134</f>
        <v>911.86123999999995</v>
      </c>
      <c r="Y225" s="200">
        <f>J225*'Exchange Rates'!$B134</f>
        <v>1111.3782999999999</v>
      </c>
      <c r="Z225" s="200">
        <f>K225*'Exchange Rates'!$B134</f>
        <v>1901.1017199999999</v>
      </c>
      <c r="AA225" s="200">
        <f>L225*'Exchange Rates'!$B134</f>
        <v>0</v>
      </c>
      <c r="AE225" s="200">
        <f t="shared" si="23"/>
        <v>172.74031563845048</v>
      </c>
      <c r="AF225" s="200">
        <f t="shared" si="12"/>
        <v>165.50764951321278</v>
      </c>
      <c r="AG225" s="200">
        <f t="shared" si="13"/>
        <v>153.0562347188264</v>
      </c>
      <c r="AH225" s="200">
        <f t="shared" si="20"/>
        <v>171.45242070116862</v>
      </c>
      <c r="AI225" s="200">
        <f t="shared" si="14"/>
        <v>209.34150076569676</v>
      </c>
      <c r="AJ225" s="200">
        <f t="shared" si="15"/>
        <v>197.67441860465115</v>
      </c>
      <c r="AK225" s="200">
        <f t="shared" si="16"/>
        <v>214.15929203539827</v>
      </c>
      <c r="AL225" s="200">
        <f t="shared" si="17"/>
        <v>214.64285714285714</v>
      </c>
      <c r="AM225" s="200">
        <f t="shared" si="18"/>
        <v>169.364161849711</v>
      </c>
      <c r="AN225" s="200">
        <f t="shared" si="19"/>
        <v>77.226502311248069</v>
      </c>
      <c r="AQ225" s="200">
        <f>('Main dataset'!D64/'Main dataset'!D$5)*100</f>
        <v>142.06569054214484</v>
      </c>
    </row>
    <row r="226" spans="1:43" x14ac:dyDescent="0.2">
      <c r="A226" s="189">
        <v>40909</v>
      </c>
      <c r="B226" s="190">
        <v>1218</v>
      </c>
      <c r="C226" s="190">
        <v>1208</v>
      </c>
      <c r="D226" s="190">
        <v>1257</v>
      </c>
      <c r="E226" s="190">
        <v>1061</v>
      </c>
      <c r="F226" s="190">
        <v>1366</v>
      </c>
      <c r="G226" s="190">
        <v>1451</v>
      </c>
      <c r="H226" s="190">
        <v>1191</v>
      </c>
      <c r="I226" s="190">
        <v>1145</v>
      </c>
      <c r="J226" s="190">
        <v>1506</v>
      </c>
      <c r="K226" s="190">
        <v>2304</v>
      </c>
      <c r="N226" s="188">
        <f t="shared" si="22"/>
        <v>196</v>
      </c>
      <c r="O226" s="188">
        <f t="shared" si="21"/>
        <v>39</v>
      </c>
      <c r="Q226" s="200">
        <f>B226*'Exchange Rates'!$B135</f>
        <v>944.83914000000004</v>
      </c>
      <c r="R226" s="200">
        <f>C226*'Exchange Rates'!$B135</f>
        <v>937.08184000000006</v>
      </c>
      <c r="S226" s="200">
        <f>D226*'Exchange Rates'!$B135</f>
        <v>975.09261000000004</v>
      </c>
      <c r="T226" s="200">
        <f>E226*'Exchange Rates'!$B135</f>
        <v>823.04953</v>
      </c>
      <c r="U226" s="200">
        <f>F226*'Exchange Rates'!$B135</f>
        <v>1059.6471799999999</v>
      </c>
      <c r="V226" s="200">
        <f>G226*'Exchange Rates'!$B135</f>
        <v>1125.5842299999999</v>
      </c>
      <c r="W226" s="200">
        <f>H226*'Exchange Rates'!$B135</f>
        <v>923.89443000000006</v>
      </c>
      <c r="X226" s="200">
        <f>I226*'Exchange Rates'!$B135</f>
        <v>888.21085000000005</v>
      </c>
      <c r="Y226" s="200">
        <f>J226*'Exchange Rates'!$B135</f>
        <v>1168.24938</v>
      </c>
      <c r="Z226" s="200">
        <f>K226*'Exchange Rates'!$B135</f>
        <v>1787.2819200000001</v>
      </c>
      <c r="AA226" s="200">
        <f>L226*'Exchange Rates'!$B135</f>
        <v>0</v>
      </c>
      <c r="AE226" s="200">
        <f t="shared" si="23"/>
        <v>174.74892395982783</v>
      </c>
      <c r="AF226" s="200">
        <f t="shared" si="12"/>
        <v>168.01112656467316</v>
      </c>
      <c r="AG226" s="200">
        <f t="shared" si="13"/>
        <v>153.66748166259168</v>
      </c>
      <c r="AH226" s="200">
        <f t="shared" si="20"/>
        <v>177.12854757929884</v>
      </c>
      <c r="AI226" s="200">
        <f t="shared" si="14"/>
        <v>209.18836140888209</v>
      </c>
      <c r="AJ226" s="200">
        <f t="shared" si="15"/>
        <v>198.49521203830369</v>
      </c>
      <c r="AK226" s="200">
        <f t="shared" si="16"/>
        <v>210.79646017699116</v>
      </c>
      <c r="AL226" s="200">
        <f t="shared" si="17"/>
        <v>204.46428571428572</v>
      </c>
      <c r="AM226" s="200">
        <f t="shared" si="18"/>
        <v>174.10404624277456</v>
      </c>
      <c r="AN226" s="200">
        <f t="shared" si="19"/>
        <v>71.001540832049301</v>
      </c>
      <c r="AQ226" s="200">
        <f>('Main dataset'!D65/'Main dataset'!D$5)*100</f>
        <v>138.50415512465375</v>
      </c>
    </row>
    <row r="227" spans="1:43" x14ac:dyDescent="0.2">
      <c r="A227" s="189">
        <v>40940</v>
      </c>
      <c r="B227" s="190">
        <v>1255</v>
      </c>
      <c r="C227" s="190">
        <v>1249</v>
      </c>
      <c r="D227" s="190">
        <v>1295</v>
      </c>
      <c r="E227" s="190">
        <v>1106</v>
      </c>
      <c r="F227" s="190">
        <v>1362</v>
      </c>
      <c r="G227" s="190">
        <v>1411</v>
      </c>
      <c r="H227" s="190">
        <v>1194</v>
      </c>
      <c r="I227" s="190">
        <v>1120</v>
      </c>
      <c r="J227" s="190">
        <v>1531</v>
      </c>
      <c r="K227" s="190">
        <v>2383</v>
      </c>
      <c r="N227" s="188">
        <f t="shared" si="22"/>
        <v>189</v>
      </c>
      <c r="O227" s="188">
        <f t="shared" si="21"/>
        <v>40</v>
      </c>
      <c r="Q227" s="200">
        <f>B227*'Exchange Rates'!$B136</f>
        <v>949.39494999999999</v>
      </c>
      <c r="R227" s="200">
        <f>C227*'Exchange Rates'!$B136</f>
        <v>944.85600999999997</v>
      </c>
      <c r="S227" s="200">
        <f>D227*'Exchange Rates'!$B136</f>
        <v>979.65454999999997</v>
      </c>
      <c r="T227" s="200">
        <f>E227*'Exchange Rates'!$B136</f>
        <v>836.67794000000004</v>
      </c>
      <c r="U227" s="200">
        <f>F227*'Exchange Rates'!$B136</f>
        <v>1030.3393799999999</v>
      </c>
      <c r="V227" s="200">
        <f>G227*'Exchange Rates'!$B136</f>
        <v>1067.4073900000001</v>
      </c>
      <c r="W227" s="200">
        <f>H227*'Exchange Rates'!$B136</f>
        <v>903.24905999999999</v>
      </c>
      <c r="X227" s="200">
        <f>I227*'Exchange Rates'!$B136</f>
        <v>847.26879999999994</v>
      </c>
      <c r="Y227" s="200">
        <f>J227*'Exchange Rates'!$B136</f>
        <v>1158.1861899999999</v>
      </c>
      <c r="Z227" s="200">
        <f>K227*'Exchange Rates'!$B136</f>
        <v>1802.71567</v>
      </c>
      <c r="AA227" s="200">
        <f>L227*'Exchange Rates'!$B136</f>
        <v>0</v>
      </c>
      <c r="AE227" s="200">
        <f t="shared" si="23"/>
        <v>180.05738880918221</v>
      </c>
      <c r="AF227" s="200">
        <f t="shared" si="12"/>
        <v>173.71349095966619</v>
      </c>
      <c r="AG227" s="200">
        <f t="shared" si="13"/>
        <v>158.31295843520783</v>
      </c>
      <c r="AH227" s="200">
        <f t="shared" si="20"/>
        <v>184.64106844741235</v>
      </c>
      <c r="AI227" s="200">
        <f t="shared" si="14"/>
        <v>208.57580398162327</v>
      </c>
      <c r="AJ227" s="200">
        <f t="shared" si="15"/>
        <v>193.02325581395351</v>
      </c>
      <c r="AK227" s="200">
        <f t="shared" si="16"/>
        <v>211.32743362831857</v>
      </c>
      <c r="AL227" s="200">
        <f t="shared" si="17"/>
        <v>200</v>
      </c>
      <c r="AM227" s="200">
        <f t="shared" si="18"/>
        <v>176.99421965317919</v>
      </c>
      <c r="AN227" s="200">
        <f t="shared" si="19"/>
        <v>73.436055469953772</v>
      </c>
      <c r="AQ227" s="200">
        <f>('Main dataset'!D66/'Main dataset'!D$5)*100</f>
        <v>133.16185199841709</v>
      </c>
    </row>
    <row r="228" spans="1:43" x14ac:dyDescent="0.2">
      <c r="A228" s="189">
        <v>40969</v>
      </c>
      <c r="B228" s="190">
        <v>1287</v>
      </c>
      <c r="C228" s="190">
        <v>1266</v>
      </c>
      <c r="D228" s="190">
        <v>1292</v>
      </c>
      <c r="E228" s="190">
        <v>1153</v>
      </c>
      <c r="F228" s="190">
        <v>1370</v>
      </c>
      <c r="G228" s="190">
        <v>1338</v>
      </c>
      <c r="H228" s="190">
        <v>1231</v>
      </c>
      <c r="I228" s="190">
        <v>1150</v>
      </c>
      <c r="J228" s="190">
        <v>1580</v>
      </c>
      <c r="K228" s="190">
        <v>2378</v>
      </c>
      <c r="N228" s="188">
        <f t="shared" si="22"/>
        <v>139</v>
      </c>
      <c r="O228" s="188">
        <f t="shared" si="21"/>
        <v>5</v>
      </c>
      <c r="Q228" s="200">
        <f>B228*'Exchange Rates'!$B137</f>
        <v>974.19465000000002</v>
      </c>
      <c r="R228" s="200">
        <f>C228*'Exchange Rates'!$B137</f>
        <v>958.29870000000005</v>
      </c>
      <c r="S228" s="200">
        <f>D228*'Exchange Rates'!$B137</f>
        <v>977.97940000000006</v>
      </c>
      <c r="T228" s="200">
        <f>E228*'Exchange Rates'!$B137</f>
        <v>872.76335000000006</v>
      </c>
      <c r="U228" s="200">
        <f>F228*'Exchange Rates'!$B137</f>
        <v>1037.0215000000001</v>
      </c>
      <c r="V228" s="200">
        <f>G228*'Exchange Rates'!$B137</f>
        <v>1012.7991000000001</v>
      </c>
      <c r="W228" s="200">
        <f>H228*'Exchange Rates'!$B137</f>
        <v>931.80545000000006</v>
      </c>
      <c r="X228" s="200">
        <f>I228*'Exchange Rates'!$B137</f>
        <v>870.49250000000006</v>
      </c>
      <c r="Y228" s="200">
        <f>J228*'Exchange Rates'!$B137</f>
        <v>1195.981</v>
      </c>
      <c r="Z228" s="200">
        <f>K228*'Exchange Rates'!$B137</f>
        <v>1800.0271</v>
      </c>
      <c r="AA228" s="200">
        <f>L228*'Exchange Rates'!$B137</f>
        <v>0</v>
      </c>
      <c r="AE228" s="200">
        <f t="shared" si="23"/>
        <v>184.64849354375897</v>
      </c>
      <c r="AF228" s="200">
        <f t="shared" si="12"/>
        <v>176.07788595271211</v>
      </c>
      <c r="AG228" s="200">
        <f t="shared" si="13"/>
        <v>157.94621026894868</v>
      </c>
      <c r="AH228" s="200">
        <f t="shared" si="20"/>
        <v>192.48747913188649</v>
      </c>
      <c r="AI228" s="200">
        <f t="shared" si="14"/>
        <v>209.80091883614088</v>
      </c>
      <c r="AJ228" s="200">
        <f t="shared" si="15"/>
        <v>183.03693570451435</v>
      </c>
      <c r="AK228" s="200">
        <f t="shared" si="16"/>
        <v>217.87610619469024</v>
      </c>
      <c r="AL228" s="200">
        <f t="shared" si="17"/>
        <v>205.35714285714283</v>
      </c>
      <c r="AM228" s="200">
        <f t="shared" si="18"/>
        <v>182.65895953757226</v>
      </c>
      <c r="AN228" s="200">
        <f t="shared" si="19"/>
        <v>73.281972265023114</v>
      </c>
      <c r="AQ228" s="200">
        <f>('Main dataset'!D67/'Main dataset'!D$5)*100</f>
        <v>125.5639097744361</v>
      </c>
    </row>
    <row r="229" spans="1:43" x14ac:dyDescent="0.2">
      <c r="A229" s="189">
        <v>41000</v>
      </c>
      <c r="B229" s="190">
        <v>1310</v>
      </c>
      <c r="C229" s="190">
        <v>1324</v>
      </c>
      <c r="D229" s="190">
        <v>1305</v>
      </c>
      <c r="E229" s="190">
        <v>1181</v>
      </c>
      <c r="F229" s="190">
        <v>1395</v>
      </c>
      <c r="G229" s="190">
        <v>1348</v>
      </c>
      <c r="H229" s="190">
        <v>1201</v>
      </c>
      <c r="I229" s="190">
        <v>1159</v>
      </c>
      <c r="J229" s="190">
        <v>1650</v>
      </c>
      <c r="K229" s="190">
        <v>2321</v>
      </c>
      <c r="N229" s="188">
        <f t="shared" si="22"/>
        <v>124</v>
      </c>
      <c r="O229" s="188">
        <f t="shared" si="21"/>
        <v>-5</v>
      </c>
      <c r="Q229" s="200">
        <f>B229*'Exchange Rates'!$B138</f>
        <v>994.82710000000009</v>
      </c>
      <c r="R229" s="200">
        <f>C229*'Exchange Rates'!$B138</f>
        <v>1005.45884</v>
      </c>
      <c r="S229" s="200">
        <f>D229*'Exchange Rates'!$B138</f>
        <v>991.03005000000007</v>
      </c>
      <c r="T229" s="200">
        <f>E229*'Exchange Rates'!$B138</f>
        <v>896.86320999999998</v>
      </c>
      <c r="U229" s="200">
        <f>F229*'Exchange Rates'!$B138</f>
        <v>1059.3769500000001</v>
      </c>
      <c r="V229" s="200">
        <f>G229*'Exchange Rates'!$B138</f>
        <v>1023.6846800000001</v>
      </c>
      <c r="W229" s="200">
        <f>H229*'Exchange Rates'!$B138</f>
        <v>912.05141000000003</v>
      </c>
      <c r="X229" s="200">
        <f>I229*'Exchange Rates'!$B138</f>
        <v>880.15619000000004</v>
      </c>
      <c r="Y229" s="200">
        <f>J229*'Exchange Rates'!$B138</f>
        <v>1253.0264999999999</v>
      </c>
      <c r="Z229" s="200">
        <f>K229*'Exchange Rates'!$B138</f>
        <v>1762.59061</v>
      </c>
      <c r="AA229" s="200">
        <f>L229*'Exchange Rates'!$B138</f>
        <v>0</v>
      </c>
      <c r="AE229" s="200">
        <f t="shared" si="23"/>
        <v>187.948350071736</v>
      </c>
      <c r="AF229" s="200">
        <f t="shared" si="12"/>
        <v>184.14464534075103</v>
      </c>
      <c r="AG229" s="200">
        <f t="shared" si="13"/>
        <v>159.53545232273839</v>
      </c>
      <c r="AH229" s="200">
        <f t="shared" si="20"/>
        <v>197.16193656093489</v>
      </c>
      <c r="AI229" s="200">
        <f t="shared" si="14"/>
        <v>213.62940275650843</v>
      </c>
      <c r="AJ229" s="200">
        <f t="shared" si="15"/>
        <v>184.40492476060192</v>
      </c>
      <c r="AK229" s="200">
        <f t="shared" si="16"/>
        <v>212.56637168141594</v>
      </c>
      <c r="AL229" s="200">
        <f t="shared" si="17"/>
        <v>206.96428571428572</v>
      </c>
      <c r="AM229" s="200">
        <f t="shared" si="18"/>
        <v>190.75144508670522</v>
      </c>
      <c r="AN229" s="200">
        <f t="shared" si="19"/>
        <v>71.525423728813564</v>
      </c>
      <c r="AQ229" s="200">
        <f>('Main dataset'!D68/'Main dataset'!D$5)*100</f>
        <v>113.09853581321725</v>
      </c>
    </row>
    <row r="230" spans="1:43" x14ac:dyDescent="0.2">
      <c r="A230" s="189">
        <v>41030</v>
      </c>
      <c r="B230" s="190">
        <v>1218</v>
      </c>
      <c r="C230" s="190">
        <v>1275</v>
      </c>
      <c r="D230" s="190">
        <v>1235</v>
      </c>
      <c r="E230" s="190">
        <v>1085</v>
      </c>
      <c r="F230" s="190">
        <v>1239</v>
      </c>
      <c r="G230" s="190">
        <v>1155</v>
      </c>
      <c r="H230" s="190">
        <v>1276</v>
      </c>
      <c r="I230" s="190">
        <v>1208</v>
      </c>
      <c r="J230" s="190">
        <v>1769</v>
      </c>
      <c r="K230" s="190">
        <v>2241</v>
      </c>
      <c r="N230" s="188">
        <f t="shared" si="22"/>
        <v>150</v>
      </c>
      <c r="O230" s="188">
        <f t="shared" si="21"/>
        <v>17</v>
      </c>
      <c r="Q230" s="200">
        <f>B230*'Exchange Rates'!$B139</f>
        <v>948.94380000000001</v>
      </c>
      <c r="R230" s="200">
        <f>C230*'Exchange Rates'!$B139</f>
        <v>993.35249999999996</v>
      </c>
      <c r="S230" s="200">
        <f>D230*'Exchange Rates'!$B139</f>
        <v>962.18849999999998</v>
      </c>
      <c r="T230" s="200">
        <f>E230*'Exchange Rates'!$B139</f>
        <v>845.32349999999997</v>
      </c>
      <c r="U230" s="200">
        <f>F230*'Exchange Rates'!$B139</f>
        <v>965.30489999999998</v>
      </c>
      <c r="V230" s="200">
        <f>G230*'Exchange Rates'!$B139</f>
        <v>899.8605</v>
      </c>
      <c r="W230" s="200">
        <f>H230*'Exchange Rates'!$B139</f>
        <v>994.13160000000005</v>
      </c>
      <c r="X230" s="200">
        <f>I230*'Exchange Rates'!$B139</f>
        <v>941.15280000000007</v>
      </c>
      <c r="Y230" s="200">
        <f>J230*'Exchange Rates'!$B139</f>
        <v>1378.2279000000001</v>
      </c>
      <c r="Z230" s="200">
        <f>K230*'Exchange Rates'!$B139</f>
        <v>1745.9630999999999</v>
      </c>
      <c r="AA230" s="200">
        <f>L230*'Exchange Rates'!$B139</f>
        <v>0</v>
      </c>
      <c r="AE230" s="200">
        <f t="shared" ref="AE230:AE245" si="24">(B230/B$166)*100</f>
        <v>174.74892395982783</v>
      </c>
      <c r="AF230" s="200">
        <f t="shared" si="12"/>
        <v>177.32962447844227</v>
      </c>
      <c r="AG230" s="200">
        <f t="shared" si="13"/>
        <v>150.97799511002447</v>
      </c>
      <c r="AH230" s="200">
        <f t="shared" si="20"/>
        <v>181.13522537562605</v>
      </c>
      <c r="AI230" s="200">
        <f t="shared" si="14"/>
        <v>189.739663093415</v>
      </c>
      <c r="AJ230" s="200">
        <f t="shared" si="15"/>
        <v>158.00273597811218</v>
      </c>
      <c r="AK230" s="200">
        <f t="shared" si="16"/>
        <v>225.84070796460179</v>
      </c>
      <c r="AL230" s="200">
        <f t="shared" si="17"/>
        <v>215.71428571428569</v>
      </c>
      <c r="AM230" s="200">
        <f t="shared" si="18"/>
        <v>204.50867052023119</v>
      </c>
      <c r="AN230" s="200">
        <f t="shared" si="19"/>
        <v>69.060092449922962</v>
      </c>
      <c r="AQ230" s="200">
        <f>('Main dataset'!D69/'Main dataset'!D$5)*100</f>
        <v>103.08666402849229</v>
      </c>
    </row>
    <row r="231" spans="1:43" x14ac:dyDescent="0.2">
      <c r="A231" s="189">
        <v>41061</v>
      </c>
      <c r="B231" s="190">
        <v>1180</v>
      </c>
      <c r="C231" s="190">
        <v>1192</v>
      </c>
      <c r="D231" s="190">
        <v>1185</v>
      </c>
      <c r="E231" s="190">
        <v>999</v>
      </c>
      <c r="F231" s="190">
        <v>1093</v>
      </c>
      <c r="G231" s="190">
        <v>1058</v>
      </c>
      <c r="H231" s="190">
        <v>1133</v>
      </c>
      <c r="I231" s="190">
        <v>1078</v>
      </c>
      <c r="J231" s="190">
        <v>1894</v>
      </c>
      <c r="K231" s="190">
        <v>2222</v>
      </c>
      <c r="N231" s="188">
        <f t="shared" si="22"/>
        <v>186</v>
      </c>
      <c r="O231" s="188">
        <f t="shared" si="21"/>
        <v>5</v>
      </c>
      <c r="Q231" s="200">
        <f>B231*'Exchange Rates'!$B140</f>
        <v>941.49840000000006</v>
      </c>
      <c r="R231" s="200">
        <f>C231*'Exchange Rates'!$B140</f>
        <v>951.07296000000008</v>
      </c>
      <c r="S231" s="200">
        <f>D231*'Exchange Rates'!$B140</f>
        <v>945.48779999999999</v>
      </c>
      <c r="T231" s="200">
        <f>E231*'Exchange Rates'!$B140</f>
        <v>797.08212000000003</v>
      </c>
      <c r="U231" s="200">
        <f>F231*'Exchange Rates'!$B140</f>
        <v>872.08284000000003</v>
      </c>
      <c r="V231" s="200">
        <f>G231*'Exchange Rates'!$B140</f>
        <v>844.15704000000005</v>
      </c>
      <c r="W231" s="200">
        <f>H231*'Exchange Rates'!$B140</f>
        <v>903.99804000000006</v>
      </c>
      <c r="X231" s="200">
        <f>I231*'Exchange Rates'!$B140</f>
        <v>860.11464000000001</v>
      </c>
      <c r="Y231" s="200">
        <f>J231*'Exchange Rates'!$B140</f>
        <v>1511.18472</v>
      </c>
      <c r="Z231" s="200">
        <f>K231*'Exchange Rates'!$B140</f>
        <v>1772.8893600000001</v>
      </c>
      <c r="AA231" s="200">
        <f>L231*'Exchange Rates'!$B140</f>
        <v>0</v>
      </c>
      <c r="AE231" s="200">
        <f t="shared" si="24"/>
        <v>169.29698708751792</v>
      </c>
      <c r="AF231" s="200">
        <f t="shared" ref="AF231:AF246" si="25">(C231/C$166)*100</f>
        <v>165.78581363004173</v>
      </c>
      <c r="AG231" s="200">
        <f t="shared" ref="AG231:AG246" si="26">(D231/D$166)*100</f>
        <v>144.86552567237163</v>
      </c>
      <c r="AH231" s="200">
        <f t="shared" ref="AH231:AH246" si="27">(E231/E$166)*100</f>
        <v>166.77796327212019</v>
      </c>
      <c r="AI231" s="200">
        <f t="shared" ref="AI231:AI246" si="28">(F231/F$166)*100</f>
        <v>167.38131699846861</v>
      </c>
      <c r="AJ231" s="200">
        <f t="shared" ref="AJ231:AJ246" si="29">(G231/G$166)*100</f>
        <v>144.73324213406295</v>
      </c>
      <c r="AK231" s="200">
        <f t="shared" ref="AK231:AK246" si="30">(H231/H$166)*100</f>
        <v>200.53097345132741</v>
      </c>
      <c r="AL231" s="200">
        <f t="shared" ref="AL231:AL246" si="31">(I231/I$166)*100</f>
        <v>192.5</v>
      </c>
      <c r="AM231" s="200">
        <f t="shared" ref="AM231:AM246" si="32">(J231/J$166)*100</f>
        <v>218.95953757225436</v>
      </c>
      <c r="AN231" s="200">
        <f t="shared" ref="AN231:AN246" si="33">(K231/K$166)*100</f>
        <v>68.474576271186436</v>
      </c>
      <c r="AQ231" s="200">
        <f>('Main dataset'!D70/'Main dataset'!D$5)*100</f>
        <v>106.92520775623268</v>
      </c>
    </row>
    <row r="232" spans="1:43" x14ac:dyDescent="0.2">
      <c r="A232" s="189">
        <v>41091</v>
      </c>
      <c r="B232" s="190">
        <v>1239</v>
      </c>
      <c r="C232" s="190">
        <v>1258</v>
      </c>
      <c r="D232" s="190">
        <v>1212</v>
      </c>
      <c r="E232" s="190">
        <v>1015</v>
      </c>
      <c r="F232" s="190">
        <v>1067</v>
      </c>
      <c r="G232" s="190">
        <v>1070</v>
      </c>
      <c r="H232" s="190">
        <v>1143</v>
      </c>
      <c r="I232" s="190">
        <v>1085</v>
      </c>
      <c r="J232" s="190">
        <v>2050</v>
      </c>
      <c r="K232" s="190">
        <v>2243</v>
      </c>
      <c r="N232" s="188">
        <f t="shared" si="22"/>
        <v>197</v>
      </c>
      <c r="O232" s="188">
        <f t="shared" si="21"/>
        <v>-27</v>
      </c>
      <c r="Q232" s="200">
        <f>B232*'Exchange Rates'!$B141</f>
        <v>1006.7618399999999</v>
      </c>
      <c r="R232" s="200">
        <f>C232*'Exchange Rates'!$B141</f>
        <v>1022.20048</v>
      </c>
      <c r="S232" s="200">
        <f>D232*'Exchange Rates'!$B141</f>
        <v>984.82271999999989</v>
      </c>
      <c r="T232" s="200">
        <f>E232*'Exchange Rates'!$B141</f>
        <v>824.74839999999995</v>
      </c>
      <c r="U232" s="200">
        <f>F232*'Exchange Rates'!$B141</f>
        <v>867.00151999999991</v>
      </c>
      <c r="V232" s="200">
        <f>G232*'Exchange Rates'!$B141</f>
        <v>869.43919999999991</v>
      </c>
      <c r="W232" s="200">
        <f>H232*'Exchange Rates'!$B141</f>
        <v>928.75608</v>
      </c>
      <c r="X232" s="200">
        <f>I232*'Exchange Rates'!$B141</f>
        <v>881.62759999999992</v>
      </c>
      <c r="Y232" s="200">
        <f>J232*'Exchange Rates'!$B141</f>
        <v>1665.7479999999998</v>
      </c>
      <c r="Z232" s="200">
        <f>K232*'Exchange Rates'!$B141</f>
        <v>1822.5720799999999</v>
      </c>
      <c r="AA232" s="200">
        <f>L232*'Exchange Rates'!$B141</f>
        <v>0</v>
      </c>
      <c r="AE232" s="200">
        <f t="shared" si="24"/>
        <v>177.76183644189382</v>
      </c>
      <c r="AF232" s="200">
        <f t="shared" si="25"/>
        <v>174.96522948539638</v>
      </c>
      <c r="AG232" s="200">
        <f t="shared" si="26"/>
        <v>148.16625916870416</v>
      </c>
      <c r="AH232" s="200">
        <f t="shared" si="27"/>
        <v>169.44908180300501</v>
      </c>
      <c r="AI232" s="200">
        <f t="shared" si="28"/>
        <v>163.39969372128638</v>
      </c>
      <c r="AJ232" s="200">
        <f t="shared" si="29"/>
        <v>146.37482900136797</v>
      </c>
      <c r="AK232" s="200">
        <f t="shared" si="30"/>
        <v>202.3008849557522</v>
      </c>
      <c r="AL232" s="200">
        <f t="shared" si="31"/>
        <v>193.75</v>
      </c>
      <c r="AM232" s="200">
        <f t="shared" si="32"/>
        <v>236.99421965317919</v>
      </c>
      <c r="AN232" s="200">
        <f t="shared" si="33"/>
        <v>69.121725731895225</v>
      </c>
      <c r="AQ232" s="200">
        <f>('Main dataset'!D71/'Main dataset'!D$5)*100</f>
        <v>108.78512069647803</v>
      </c>
    </row>
    <row r="233" spans="1:43" x14ac:dyDescent="0.2">
      <c r="A233" s="189">
        <v>41122</v>
      </c>
      <c r="B233" s="190">
        <v>1252</v>
      </c>
      <c r="C233" s="190">
        <v>1300</v>
      </c>
      <c r="D233" s="190">
        <v>1232</v>
      </c>
      <c r="E233" s="190">
        <v>997</v>
      </c>
      <c r="F233" s="190">
        <v>1008</v>
      </c>
      <c r="G233" s="190">
        <v>1001</v>
      </c>
      <c r="H233" s="190">
        <v>1120</v>
      </c>
      <c r="I233" s="190">
        <v>1086</v>
      </c>
      <c r="J233" s="190">
        <v>2055</v>
      </c>
      <c r="K233" s="190">
        <v>2738</v>
      </c>
      <c r="N233" s="188">
        <f t="shared" si="22"/>
        <v>235</v>
      </c>
      <c r="O233" s="188">
        <f t="shared" si="21"/>
        <v>-20</v>
      </c>
      <c r="Q233" s="200">
        <f>B233*'Exchange Rates'!$B142</f>
        <v>1011.06512</v>
      </c>
      <c r="R233" s="200">
        <f>C233*'Exchange Rates'!$B142</f>
        <v>1049.828</v>
      </c>
      <c r="S233" s="200">
        <f>D233*'Exchange Rates'!$B142</f>
        <v>994.91391999999996</v>
      </c>
      <c r="T233" s="200">
        <f>E233*'Exchange Rates'!$B142</f>
        <v>805.13731999999993</v>
      </c>
      <c r="U233" s="200">
        <f>F233*'Exchange Rates'!$B142</f>
        <v>814.02047999999991</v>
      </c>
      <c r="V233" s="200">
        <f>G233*'Exchange Rates'!$B142</f>
        <v>808.36755999999991</v>
      </c>
      <c r="W233" s="200">
        <f>H233*'Exchange Rates'!$B142</f>
        <v>904.46719999999993</v>
      </c>
      <c r="X233" s="200">
        <f>I233*'Exchange Rates'!$B142</f>
        <v>877.01015999999993</v>
      </c>
      <c r="Y233" s="200">
        <f>J233*'Exchange Rates'!$B142</f>
        <v>1659.5357999999999</v>
      </c>
      <c r="Z233" s="200">
        <f>K233*'Exchange Rates'!$B142</f>
        <v>2211.0992799999999</v>
      </c>
      <c r="AA233" s="200">
        <f>L233*'Exchange Rates'!$B142</f>
        <v>0</v>
      </c>
      <c r="AE233" s="200">
        <f t="shared" si="24"/>
        <v>179.62697274031564</v>
      </c>
      <c r="AF233" s="200">
        <f t="shared" si="25"/>
        <v>180.80667593880389</v>
      </c>
      <c r="AG233" s="200">
        <f t="shared" si="26"/>
        <v>150.61124694376528</v>
      </c>
      <c r="AH233" s="200">
        <f t="shared" si="27"/>
        <v>166.44407345575959</v>
      </c>
      <c r="AI233" s="200">
        <f t="shared" si="28"/>
        <v>154.36447166921897</v>
      </c>
      <c r="AJ233" s="200">
        <f t="shared" si="29"/>
        <v>136.93570451436386</v>
      </c>
      <c r="AK233" s="200">
        <f t="shared" si="30"/>
        <v>198.23008849557522</v>
      </c>
      <c r="AL233" s="200">
        <f t="shared" si="31"/>
        <v>193.92857142857142</v>
      </c>
      <c r="AM233" s="200">
        <f t="shared" si="32"/>
        <v>237.57225433526011</v>
      </c>
      <c r="AN233" s="200">
        <f t="shared" si="33"/>
        <v>84.375963020030824</v>
      </c>
      <c r="AQ233" s="200">
        <f>('Main dataset'!D72/'Main dataset'!D$5)*100</f>
        <v>113.88998812821526</v>
      </c>
    </row>
    <row r="234" spans="1:43" x14ac:dyDescent="0.2">
      <c r="A234" s="189">
        <v>41153</v>
      </c>
      <c r="B234" s="190">
        <v>1283</v>
      </c>
      <c r="C234" s="190">
        <v>1331</v>
      </c>
      <c r="D234" s="190">
        <v>1271</v>
      </c>
      <c r="E234" s="190">
        <v>967</v>
      </c>
      <c r="F234" s="190">
        <v>984</v>
      </c>
      <c r="G234" s="190">
        <v>967</v>
      </c>
      <c r="H234" s="190">
        <v>1106</v>
      </c>
      <c r="I234" s="190">
        <v>1103</v>
      </c>
      <c r="J234" s="190">
        <v>2056</v>
      </c>
      <c r="K234" s="190">
        <v>3261</v>
      </c>
      <c r="N234" s="188">
        <f t="shared" si="22"/>
        <v>304</v>
      </c>
      <c r="O234" s="188">
        <f t="shared" si="21"/>
        <v>-12</v>
      </c>
      <c r="Q234" s="200">
        <f>B234*'Exchange Rates'!$B143</f>
        <v>998.36644999999999</v>
      </c>
      <c r="R234" s="200">
        <f>C234*'Exchange Rates'!$B143</f>
        <v>1035.71765</v>
      </c>
      <c r="S234" s="200">
        <f>D234*'Exchange Rates'!$B143</f>
        <v>989.02864999999997</v>
      </c>
      <c r="T234" s="200">
        <f>E234*'Exchange Rates'!$B143</f>
        <v>752.47104999999999</v>
      </c>
      <c r="U234" s="200">
        <f>F234*'Exchange Rates'!$B143</f>
        <v>765.69960000000003</v>
      </c>
      <c r="V234" s="200">
        <f>G234*'Exchange Rates'!$B143</f>
        <v>752.47104999999999</v>
      </c>
      <c r="W234" s="200">
        <f>H234*'Exchange Rates'!$B143</f>
        <v>860.63390000000004</v>
      </c>
      <c r="X234" s="200">
        <f>I234*'Exchange Rates'!$B143</f>
        <v>858.29944999999998</v>
      </c>
      <c r="Y234" s="200">
        <f>J234*'Exchange Rates'!$B143</f>
        <v>1599.8764000000001</v>
      </c>
      <c r="Z234" s="200">
        <f>K234*'Exchange Rates'!$B143</f>
        <v>2537.5471499999999</v>
      </c>
      <c r="AA234" s="200">
        <f>L234*'Exchange Rates'!$B143</f>
        <v>0</v>
      </c>
      <c r="AE234" s="200">
        <f t="shared" si="24"/>
        <v>184.07460545193689</v>
      </c>
      <c r="AF234" s="200">
        <f t="shared" si="25"/>
        <v>185.1182197496523</v>
      </c>
      <c r="AG234" s="200">
        <f t="shared" si="26"/>
        <v>155.37897310513446</v>
      </c>
      <c r="AH234" s="200">
        <f t="shared" si="27"/>
        <v>161.43572621035059</v>
      </c>
      <c r="AI234" s="200">
        <f t="shared" si="28"/>
        <v>150.68912710566616</v>
      </c>
      <c r="AJ234" s="200">
        <f t="shared" si="29"/>
        <v>132.28454172366622</v>
      </c>
      <c r="AK234" s="200">
        <f t="shared" si="30"/>
        <v>195.75221238938053</v>
      </c>
      <c r="AL234" s="200">
        <f t="shared" si="31"/>
        <v>196.96428571428572</v>
      </c>
      <c r="AM234" s="200">
        <f t="shared" si="32"/>
        <v>237.68786127167633</v>
      </c>
      <c r="AN234" s="200">
        <f t="shared" si="33"/>
        <v>100.49306625577812</v>
      </c>
      <c r="AQ234" s="200">
        <f>('Main dataset'!D73/'Main dataset'!D$5)*100</f>
        <v>123.22912544519194</v>
      </c>
    </row>
    <row r="235" spans="1:43" x14ac:dyDescent="0.2">
      <c r="A235" s="189">
        <v>41183</v>
      </c>
      <c r="B235" s="190">
        <v>1175</v>
      </c>
      <c r="C235" s="190">
        <v>1245</v>
      </c>
      <c r="D235" s="190">
        <v>1217</v>
      </c>
      <c r="E235" s="190">
        <v>839</v>
      </c>
      <c r="F235" s="190">
        <v>862</v>
      </c>
      <c r="G235" s="190">
        <v>898</v>
      </c>
      <c r="H235" s="190">
        <v>1013</v>
      </c>
      <c r="I235" s="190">
        <v>1021</v>
      </c>
      <c r="J235" s="190">
        <v>2025</v>
      </c>
      <c r="K235" s="190">
        <v>3287</v>
      </c>
      <c r="N235" s="188">
        <f t="shared" si="22"/>
        <v>378</v>
      </c>
      <c r="O235" s="188">
        <f t="shared" si="21"/>
        <v>42</v>
      </c>
      <c r="Q235" s="200">
        <f>B235*'Exchange Rates'!$B144</f>
        <v>906.06600000000003</v>
      </c>
      <c r="R235" s="200">
        <f>C235*'Exchange Rates'!$B144</f>
        <v>960.0444</v>
      </c>
      <c r="S235" s="200">
        <f>D235*'Exchange Rates'!$B144</f>
        <v>938.45303999999999</v>
      </c>
      <c r="T235" s="200">
        <f>E235*'Exchange Rates'!$B144</f>
        <v>646.96968000000004</v>
      </c>
      <c r="U235" s="200">
        <f>F235*'Exchange Rates'!$B144</f>
        <v>664.70544000000007</v>
      </c>
      <c r="V235" s="200">
        <f>G235*'Exchange Rates'!$B144</f>
        <v>692.46576000000005</v>
      </c>
      <c r="W235" s="200">
        <f>H235*'Exchange Rates'!$B144</f>
        <v>781.14456000000007</v>
      </c>
      <c r="X235" s="200">
        <f>I235*'Exchange Rates'!$B144</f>
        <v>787.31352000000004</v>
      </c>
      <c r="Y235" s="200">
        <f>J235*'Exchange Rates'!$B144</f>
        <v>1561.518</v>
      </c>
      <c r="Z235" s="200">
        <f>K235*'Exchange Rates'!$B144</f>
        <v>2534.6714400000001</v>
      </c>
      <c r="AA235" s="200">
        <f>L235*'Exchange Rates'!$B144</f>
        <v>0</v>
      </c>
      <c r="AE235" s="200">
        <f t="shared" si="24"/>
        <v>168.57962697274033</v>
      </c>
      <c r="AF235" s="200">
        <f t="shared" si="25"/>
        <v>173.15716272600835</v>
      </c>
      <c r="AG235" s="200">
        <f t="shared" si="26"/>
        <v>148.77750611246944</v>
      </c>
      <c r="AH235" s="200">
        <f t="shared" si="27"/>
        <v>140.0667779632721</v>
      </c>
      <c r="AI235" s="200">
        <f t="shared" si="28"/>
        <v>132.00612557427257</v>
      </c>
      <c r="AJ235" s="200">
        <f t="shared" si="29"/>
        <v>122.84541723666212</v>
      </c>
      <c r="AK235" s="200">
        <f t="shared" si="30"/>
        <v>179.2920353982301</v>
      </c>
      <c r="AL235" s="200">
        <f t="shared" si="31"/>
        <v>182.32142857142856</v>
      </c>
      <c r="AM235" s="200">
        <f t="shared" si="32"/>
        <v>234.10404624277459</v>
      </c>
      <c r="AN235" s="200">
        <f t="shared" si="33"/>
        <v>101.29429892141756</v>
      </c>
      <c r="AQ235" s="200">
        <f>('Main dataset'!D74/'Main dataset'!D$5)*100</f>
        <v>125.8409180846854</v>
      </c>
    </row>
    <row r="236" spans="1:43" x14ac:dyDescent="0.2">
      <c r="A236" s="189">
        <v>41214</v>
      </c>
      <c r="B236" s="190">
        <v>1135</v>
      </c>
      <c r="C236" s="190">
        <v>1237</v>
      </c>
      <c r="D236" s="190">
        <v>1188</v>
      </c>
      <c r="E236" s="190">
        <v>813</v>
      </c>
      <c r="F236" s="190">
        <v>815</v>
      </c>
      <c r="G236" s="190">
        <v>848</v>
      </c>
      <c r="H236" s="190">
        <v>944</v>
      </c>
      <c r="I236" s="190">
        <v>928</v>
      </c>
      <c r="J236" s="190">
        <v>2225</v>
      </c>
      <c r="K236" s="190">
        <v>3177</v>
      </c>
      <c r="N236" s="188">
        <f t="shared" si="22"/>
        <v>375</v>
      </c>
      <c r="O236" s="188">
        <f t="shared" si="21"/>
        <v>53</v>
      </c>
      <c r="Q236" s="200">
        <f>B236*'Exchange Rates'!$B145</f>
        <v>884.86869999999999</v>
      </c>
      <c r="R236" s="200">
        <f>C236*'Exchange Rates'!$B145</f>
        <v>964.38994000000002</v>
      </c>
      <c r="S236" s="200">
        <f>D236*'Exchange Rates'!$B145</f>
        <v>926.18855999999994</v>
      </c>
      <c r="T236" s="200">
        <f>E236*'Exchange Rates'!$B145</f>
        <v>633.83105999999998</v>
      </c>
      <c r="U236" s="200">
        <f>F236*'Exchange Rates'!$B145</f>
        <v>635.39030000000002</v>
      </c>
      <c r="V236" s="200">
        <f>G236*'Exchange Rates'!$B145</f>
        <v>661.11775999999998</v>
      </c>
      <c r="W236" s="200">
        <f>H236*'Exchange Rates'!$B145</f>
        <v>735.96127999999999</v>
      </c>
      <c r="X236" s="200">
        <f>I236*'Exchange Rates'!$B145</f>
        <v>723.48735999999997</v>
      </c>
      <c r="Y236" s="200">
        <f>J236*'Exchange Rates'!$B145</f>
        <v>1734.6544999999999</v>
      </c>
      <c r="Z236" s="200">
        <f>K236*'Exchange Rates'!$B145</f>
        <v>2476.8527399999998</v>
      </c>
      <c r="AA236" s="200">
        <f>L236*'Exchange Rates'!$B145</f>
        <v>0</v>
      </c>
      <c r="AE236" s="200">
        <f t="shared" si="24"/>
        <v>162.84074605451937</v>
      </c>
      <c r="AF236" s="200">
        <f t="shared" si="25"/>
        <v>172.04450625869262</v>
      </c>
      <c r="AG236" s="200">
        <f t="shared" si="26"/>
        <v>145.23227383863079</v>
      </c>
      <c r="AH236" s="200">
        <f t="shared" si="27"/>
        <v>135.7262103505843</v>
      </c>
      <c r="AI236" s="200">
        <f t="shared" si="28"/>
        <v>124.80857580398161</v>
      </c>
      <c r="AJ236" s="200">
        <f t="shared" si="29"/>
        <v>116.00547195622435</v>
      </c>
      <c r="AK236" s="200">
        <f t="shared" si="30"/>
        <v>167.0796460176991</v>
      </c>
      <c r="AL236" s="200">
        <f t="shared" si="31"/>
        <v>165.71428571428572</v>
      </c>
      <c r="AM236" s="200">
        <f t="shared" si="32"/>
        <v>257.22543352601156</v>
      </c>
      <c r="AN236" s="200">
        <f t="shared" si="33"/>
        <v>97.90446841294299</v>
      </c>
      <c r="AQ236" s="200">
        <f>('Main dataset'!D75/'Main dataset'!D$5)*100</f>
        <v>129.32330827067668</v>
      </c>
    </row>
    <row r="237" spans="1:43" x14ac:dyDescent="0.2">
      <c r="A237" s="189">
        <v>41244</v>
      </c>
      <c r="B237" s="190">
        <v>1163</v>
      </c>
      <c r="C237" s="190">
        <v>1269</v>
      </c>
      <c r="D237" s="190">
        <v>1190</v>
      </c>
      <c r="E237" s="190">
        <v>776</v>
      </c>
      <c r="F237" s="190">
        <v>762</v>
      </c>
      <c r="G237" s="190">
        <v>785</v>
      </c>
      <c r="H237" s="190">
        <v>965</v>
      </c>
      <c r="I237" s="190">
        <v>940</v>
      </c>
      <c r="J237" s="190">
        <v>2325</v>
      </c>
      <c r="K237" s="190">
        <v>3247</v>
      </c>
      <c r="N237" s="188">
        <f t="shared" si="22"/>
        <v>414</v>
      </c>
      <c r="O237" s="188">
        <f t="shared" si="21"/>
        <v>27</v>
      </c>
      <c r="Q237" s="200">
        <f>B237*'Exchange Rates'!$B146</f>
        <v>887.48530000000005</v>
      </c>
      <c r="R237" s="200">
        <f>C237*'Exchange Rates'!$B146</f>
        <v>968.37390000000005</v>
      </c>
      <c r="S237" s="200">
        <f>D237*'Exchange Rates'!$B146</f>
        <v>908.08900000000006</v>
      </c>
      <c r="T237" s="200">
        <f>E237*'Exchange Rates'!$B146</f>
        <v>592.16560000000004</v>
      </c>
      <c r="U237" s="200">
        <f>F237*'Exchange Rates'!$B146</f>
        <v>581.48220000000003</v>
      </c>
      <c r="V237" s="200">
        <f>G237*'Exchange Rates'!$B146</f>
        <v>599.0335</v>
      </c>
      <c r="W237" s="200">
        <f>H237*'Exchange Rates'!$B146</f>
        <v>736.39149999999995</v>
      </c>
      <c r="X237" s="200">
        <f>I237*'Exchange Rates'!$B146</f>
        <v>717.31399999999996</v>
      </c>
      <c r="Y237" s="200">
        <f>J237*'Exchange Rates'!$B146</f>
        <v>1774.2075</v>
      </c>
      <c r="Z237" s="200">
        <f>K237*'Exchange Rates'!$B146</f>
        <v>2477.7856999999999</v>
      </c>
      <c r="AA237" s="200">
        <f>L237*'Exchange Rates'!$B146</f>
        <v>0</v>
      </c>
      <c r="AE237" s="200">
        <f t="shared" si="24"/>
        <v>166.85796269727405</v>
      </c>
      <c r="AF237" s="200">
        <f t="shared" si="25"/>
        <v>176.49513212795549</v>
      </c>
      <c r="AG237" s="200">
        <f t="shared" si="26"/>
        <v>145.47677261613691</v>
      </c>
      <c r="AH237" s="200">
        <f t="shared" si="27"/>
        <v>129.54924874791317</v>
      </c>
      <c r="AI237" s="200">
        <f t="shared" si="28"/>
        <v>116.69218989280246</v>
      </c>
      <c r="AJ237" s="200">
        <f t="shared" si="29"/>
        <v>107.38714090287277</v>
      </c>
      <c r="AK237" s="200">
        <f t="shared" si="30"/>
        <v>170.79646017699116</v>
      </c>
      <c r="AL237" s="200">
        <f t="shared" si="31"/>
        <v>167.85714285714286</v>
      </c>
      <c r="AM237" s="200">
        <f t="shared" si="32"/>
        <v>268.78612716763001</v>
      </c>
      <c r="AN237" s="200">
        <f t="shared" si="33"/>
        <v>100.06163328197226</v>
      </c>
      <c r="AQ237" s="200">
        <f>('Main dataset'!D76/'Main dataset'!D$5)*100</f>
        <v>133.59715077166601</v>
      </c>
    </row>
    <row r="238" spans="1:43" x14ac:dyDescent="0.2">
      <c r="A238" s="189">
        <v>41275</v>
      </c>
      <c r="B238" s="190">
        <v>1190</v>
      </c>
      <c r="C238" s="190">
        <v>1269</v>
      </c>
      <c r="D238" s="190">
        <v>1214</v>
      </c>
      <c r="E238" s="190">
        <v>841</v>
      </c>
      <c r="F238" s="190">
        <v>795</v>
      </c>
      <c r="G238" s="190">
        <v>829</v>
      </c>
      <c r="H238" s="190">
        <v>1016</v>
      </c>
      <c r="I238" s="190">
        <v>991</v>
      </c>
      <c r="J238" s="190">
        <v>2300</v>
      </c>
      <c r="K238" s="190">
        <v>3844</v>
      </c>
      <c r="N238" s="188">
        <f t="shared" si="22"/>
        <v>373</v>
      </c>
      <c r="O238" s="188">
        <f t="shared" si="21"/>
        <v>24</v>
      </c>
      <c r="Q238" s="200">
        <f>B238*'Exchange Rates'!$B147</f>
        <v>896.26040000000012</v>
      </c>
      <c r="R238" s="200">
        <f>C238*'Exchange Rates'!$B147</f>
        <v>955.76004000000012</v>
      </c>
      <c r="S238" s="200">
        <f>D238*'Exchange Rates'!$B147</f>
        <v>914.33624000000009</v>
      </c>
      <c r="T238" s="200">
        <f>E238*'Exchange Rates'!$B147</f>
        <v>633.40755999999999</v>
      </c>
      <c r="U238" s="200">
        <f>F238*'Exchange Rates'!$B147</f>
        <v>598.76220000000001</v>
      </c>
      <c r="V238" s="200">
        <f>G238*'Exchange Rates'!$B147</f>
        <v>624.36964</v>
      </c>
      <c r="W238" s="200">
        <f>H238*'Exchange Rates'!$B147</f>
        <v>765.2105600000001</v>
      </c>
      <c r="X238" s="200">
        <f>I238*'Exchange Rates'!$B147</f>
        <v>746.38156000000004</v>
      </c>
      <c r="Y238" s="200">
        <f>J238*'Exchange Rates'!$B147</f>
        <v>1732.268</v>
      </c>
      <c r="Z238" s="200">
        <f>K238*'Exchange Rates'!$B147</f>
        <v>2895.1470400000003</v>
      </c>
      <c r="AA238" s="200">
        <f>L238*'Exchange Rates'!$B147</f>
        <v>0</v>
      </c>
      <c r="AE238" s="200">
        <f t="shared" si="24"/>
        <v>170.73170731707316</v>
      </c>
      <c r="AF238" s="200">
        <f t="shared" si="25"/>
        <v>176.49513212795549</v>
      </c>
      <c r="AG238" s="200">
        <f t="shared" si="26"/>
        <v>148.41075794621025</v>
      </c>
      <c r="AH238" s="200">
        <f t="shared" si="27"/>
        <v>140.40066777963273</v>
      </c>
      <c r="AI238" s="200">
        <f t="shared" si="28"/>
        <v>121.74578866768759</v>
      </c>
      <c r="AJ238" s="200">
        <f t="shared" si="29"/>
        <v>113.40629274965801</v>
      </c>
      <c r="AK238" s="200">
        <f t="shared" si="30"/>
        <v>179.82300884955754</v>
      </c>
      <c r="AL238" s="200">
        <f t="shared" si="31"/>
        <v>176.96428571428569</v>
      </c>
      <c r="AM238" s="200">
        <f t="shared" si="32"/>
        <v>265.89595375722541</v>
      </c>
      <c r="AN238" s="200">
        <f t="shared" si="33"/>
        <v>118.45916795069338</v>
      </c>
      <c r="AQ238" s="200">
        <f>('Main dataset'!D77/'Main dataset'!D$5)*100</f>
        <v>132.01424614166996</v>
      </c>
    </row>
    <row r="239" spans="1:43" x14ac:dyDescent="0.2">
      <c r="A239" s="189">
        <v>41306</v>
      </c>
      <c r="B239" s="190">
        <v>1175</v>
      </c>
      <c r="C239" s="190">
        <v>1275</v>
      </c>
      <c r="D239" s="190">
        <v>1225</v>
      </c>
      <c r="E239" s="190">
        <v>863</v>
      </c>
      <c r="F239" s="190">
        <v>845</v>
      </c>
      <c r="G239" s="190">
        <v>861</v>
      </c>
      <c r="H239" s="190">
        <v>989</v>
      </c>
      <c r="I239" s="190">
        <v>1020</v>
      </c>
      <c r="J239" s="190">
        <v>2225</v>
      </c>
      <c r="K239" s="190">
        <v>3936</v>
      </c>
      <c r="N239" s="188">
        <f t="shared" si="22"/>
        <v>362</v>
      </c>
      <c r="O239" s="188">
        <f t="shared" si="21"/>
        <v>50</v>
      </c>
      <c r="Q239" s="200">
        <f>B239*'Exchange Rates'!$B148</f>
        <v>878.1362499999999</v>
      </c>
      <c r="R239" s="200">
        <f>C239*'Exchange Rates'!$B148</f>
        <v>952.87124999999992</v>
      </c>
      <c r="S239" s="200">
        <f>D239*'Exchange Rates'!$B148</f>
        <v>915.50374999999997</v>
      </c>
      <c r="T239" s="200">
        <f>E239*'Exchange Rates'!$B148</f>
        <v>644.96304999999995</v>
      </c>
      <c r="U239" s="200">
        <f>F239*'Exchange Rates'!$B148</f>
        <v>631.51074999999992</v>
      </c>
      <c r="V239" s="200">
        <f>G239*'Exchange Rates'!$B148</f>
        <v>643.46834999999999</v>
      </c>
      <c r="W239" s="200">
        <f>H239*'Exchange Rates'!$B148</f>
        <v>739.12914999999998</v>
      </c>
      <c r="X239" s="200">
        <f>I239*'Exchange Rates'!$B148</f>
        <v>762.29699999999991</v>
      </c>
      <c r="Y239" s="200">
        <f>J239*'Exchange Rates'!$B148</f>
        <v>1662.85375</v>
      </c>
      <c r="Z239" s="200">
        <f>K239*'Exchange Rates'!$B148</f>
        <v>2941.5695999999998</v>
      </c>
      <c r="AA239" s="200">
        <f>L239*'Exchange Rates'!$B148</f>
        <v>0</v>
      </c>
      <c r="AE239" s="200">
        <f t="shared" si="24"/>
        <v>168.57962697274033</v>
      </c>
      <c r="AF239" s="200">
        <f t="shared" si="25"/>
        <v>177.32962447844227</v>
      </c>
      <c r="AG239" s="200">
        <f t="shared" si="26"/>
        <v>149.75550122249388</v>
      </c>
      <c r="AH239" s="200">
        <f t="shared" si="27"/>
        <v>144.07345575959934</v>
      </c>
      <c r="AI239" s="200">
        <f t="shared" si="28"/>
        <v>129.40275650842267</v>
      </c>
      <c r="AJ239" s="200">
        <f t="shared" si="29"/>
        <v>117.78385772913818</v>
      </c>
      <c r="AK239" s="200">
        <f t="shared" si="30"/>
        <v>175.04424778761063</v>
      </c>
      <c r="AL239" s="200">
        <f t="shared" si="31"/>
        <v>182.14285714285714</v>
      </c>
      <c r="AM239" s="200">
        <f t="shared" si="32"/>
        <v>257.22543352601156</v>
      </c>
      <c r="AN239" s="200">
        <f t="shared" si="33"/>
        <v>121.29429892141756</v>
      </c>
      <c r="AQ239" s="200">
        <f>('Main dataset'!D78/'Main dataset'!D$5)*100</f>
        <v>130.98535813217254</v>
      </c>
    </row>
    <row r="240" spans="1:43" x14ac:dyDescent="0.2">
      <c r="A240" s="189">
        <v>41334</v>
      </c>
      <c r="B240" s="190">
        <v>1116</v>
      </c>
      <c r="C240" s="190">
        <v>1221</v>
      </c>
      <c r="D240" s="190">
        <v>1162</v>
      </c>
      <c r="E240" s="190">
        <v>854</v>
      </c>
      <c r="F240" s="190">
        <v>833</v>
      </c>
      <c r="G240" s="190">
        <v>820</v>
      </c>
      <c r="H240" s="190">
        <v>993</v>
      </c>
      <c r="I240" s="190">
        <v>1046</v>
      </c>
      <c r="J240" s="190">
        <v>2275</v>
      </c>
      <c r="K240" s="190">
        <v>3811</v>
      </c>
      <c r="N240" s="188">
        <f t="shared" si="22"/>
        <v>308</v>
      </c>
      <c r="O240" s="188">
        <f t="shared" si="21"/>
        <v>46</v>
      </c>
      <c r="Q240" s="200">
        <f>B240*'Exchange Rates'!$B149</f>
        <v>860.13468</v>
      </c>
      <c r="R240" s="200">
        <f>C240*'Exchange Rates'!$B149</f>
        <v>941.06133</v>
      </c>
      <c r="S240" s="200">
        <f>D240*'Exchange Rates'!$B149</f>
        <v>895.58825999999999</v>
      </c>
      <c r="T240" s="200">
        <f>E240*'Exchange Rates'!$B149</f>
        <v>658.20342000000005</v>
      </c>
      <c r="U240" s="200">
        <f>F240*'Exchange Rates'!$B149</f>
        <v>642.01809000000003</v>
      </c>
      <c r="V240" s="200">
        <f>G240*'Exchange Rates'!$B149</f>
        <v>631.99860000000001</v>
      </c>
      <c r="W240" s="200">
        <f>H240*'Exchange Rates'!$B149</f>
        <v>765.33488999999997</v>
      </c>
      <c r="X240" s="200">
        <f>I240*'Exchange Rates'!$B149</f>
        <v>806.18358000000001</v>
      </c>
      <c r="Y240" s="200">
        <f>J240*'Exchange Rates'!$B149</f>
        <v>1753.41075</v>
      </c>
      <c r="Z240" s="200">
        <f>K240*'Exchange Rates'!$B149</f>
        <v>2937.2520300000001</v>
      </c>
      <c r="AA240" s="200">
        <f>L240*'Exchange Rates'!$B149</f>
        <v>0</v>
      </c>
      <c r="AE240" s="200">
        <f t="shared" si="24"/>
        <v>160.1147776183644</v>
      </c>
      <c r="AF240" s="200">
        <f t="shared" si="25"/>
        <v>169.81919332406119</v>
      </c>
      <c r="AG240" s="200">
        <f t="shared" si="26"/>
        <v>142.05378973105132</v>
      </c>
      <c r="AH240" s="200">
        <f t="shared" si="27"/>
        <v>142.57095158597664</v>
      </c>
      <c r="AI240" s="200">
        <f t="shared" si="28"/>
        <v>127.56508422664625</v>
      </c>
      <c r="AJ240" s="200">
        <f t="shared" si="29"/>
        <v>112.1751025991792</v>
      </c>
      <c r="AK240" s="200">
        <f t="shared" si="30"/>
        <v>175.75221238938053</v>
      </c>
      <c r="AL240" s="200">
        <f t="shared" si="31"/>
        <v>186.78571428571428</v>
      </c>
      <c r="AM240" s="200">
        <f t="shared" si="32"/>
        <v>263.00578034682081</v>
      </c>
      <c r="AN240" s="200">
        <f t="shared" si="33"/>
        <v>117.442218798151</v>
      </c>
      <c r="AQ240" s="200">
        <f>('Main dataset'!D79/'Main dataset'!D$5)*100</f>
        <v>133.00356153541748</v>
      </c>
    </row>
    <row r="241" spans="1:43" x14ac:dyDescent="0.2">
      <c r="A241" s="189">
        <v>41365</v>
      </c>
      <c r="B241" s="190">
        <v>1095</v>
      </c>
      <c r="C241" s="190">
        <v>1201</v>
      </c>
      <c r="D241" s="190">
        <v>1136</v>
      </c>
      <c r="E241" s="190">
        <v>842</v>
      </c>
      <c r="F241" s="190">
        <v>828</v>
      </c>
      <c r="G241" s="190">
        <v>793</v>
      </c>
      <c r="H241" s="190">
        <v>1029</v>
      </c>
      <c r="I241" s="190">
        <v>1073</v>
      </c>
      <c r="J241" s="190">
        <v>2400</v>
      </c>
      <c r="K241" s="190">
        <v>3770</v>
      </c>
      <c r="N241" s="188">
        <f t="shared" si="22"/>
        <v>294</v>
      </c>
      <c r="O241" s="188">
        <f t="shared" si="21"/>
        <v>41</v>
      </c>
      <c r="Q241" s="200">
        <f>B241*'Exchange Rates'!$B150</f>
        <v>841.52940000000001</v>
      </c>
      <c r="R241" s="200">
        <f>C241*'Exchange Rates'!$B150</f>
        <v>922.99252000000001</v>
      </c>
      <c r="S241" s="200">
        <f>D241*'Exchange Rates'!$B150</f>
        <v>873.03872000000001</v>
      </c>
      <c r="T241" s="200">
        <f>E241*'Exchange Rates'!$B150</f>
        <v>647.09384</v>
      </c>
      <c r="U241" s="200">
        <f>F241*'Exchange Rates'!$B150</f>
        <v>636.33456000000001</v>
      </c>
      <c r="V241" s="200">
        <f>G241*'Exchange Rates'!$B150</f>
        <v>609.43636000000004</v>
      </c>
      <c r="W241" s="200">
        <f>H241*'Exchange Rates'!$B150</f>
        <v>790.80707999999993</v>
      </c>
      <c r="X241" s="200">
        <f>I241*'Exchange Rates'!$B150</f>
        <v>824.62195999999994</v>
      </c>
      <c r="Y241" s="200">
        <f>J241*'Exchange Rates'!$B150</f>
        <v>1844.4479999999999</v>
      </c>
      <c r="Z241" s="200">
        <f>K241*'Exchange Rates'!$B150</f>
        <v>2897.3204000000001</v>
      </c>
      <c r="AA241" s="200">
        <f>L241*'Exchange Rates'!$B150</f>
        <v>0</v>
      </c>
      <c r="AE241" s="200">
        <f t="shared" si="24"/>
        <v>157.10186513629841</v>
      </c>
      <c r="AF241" s="200">
        <f t="shared" si="25"/>
        <v>167.03755215577189</v>
      </c>
      <c r="AG241" s="200">
        <f t="shared" si="26"/>
        <v>138.87530562347189</v>
      </c>
      <c r="AH241" s="200">
        <f t="shared" si="27"/>
        <v>140.56761268781301</v>
      </c>
      <c r="AI241" s="200">
        <f t="shared" si="28"/>
        <v>126.79938744257274</v>
      </c>
      <c r="AJ241" s="200">
        <f t="shared" si="29"/>
        <v>108.48153214774281</v>
      </c>
      <c r="AK241" s="200">
        <f t="shared" si="30"/>
        <v>182.12389380530973</v>
      </c>
      <c r="AL241" s="200">
        <f t="shared" si="31"/>
        <v>191.60714285714286</v>
      </c>
      <c r="AM241" s="200">
        <f t="shared" si="32"/>
        <v>277.45664739884393</v>
      </c>
      <c r="AN241" s="200">
        <f t="shared" si="33"/>
        <v>116.17873651771957</v>
      </c>
      <c r="AQ241" s="200">
        <f>('Main dataset'!D80/'Main dataset'!D$5)*100</f>
        <v>146.85397704788286</v>
      </c>
    </row>
    <row r="242" spans="1:43" x14ac:dyDescent="0.2">
      <c r="A242" s="189">
        <v>41395</v>
      </c>
      <c r="B242" s="190">
        <v>1073</v>
      </c>
      <c r="C242" s="190">
        <v>1227</v>
      </c>
      <c r="D242" s="190">
        <v>1116</v>
      </c>
      <c r="E242" s="190">
        <v>849</v>
      </c>
      <c r="F242" s="190">
        <v>827</v>
      </c>
      <c r="G242" s="190">
        <v>828</v>
      </c>
      <c r="H242" s="190">
        <v>1042</v>
      </c>
      <c r="I242" s="190">
        <v>1062</v>
      </c>
      <c r="J242" s="190">
        <v>2380</v>
      </c>
      <c r="K242" s="190">
        <v>3586</v>
      </c>
      <c r="N242" s="188">
        <f t="shared" si="22"/>
        <v>267</v>
      </c>
      <c r="O242" s="188">
        <f t="shared" si="21"/>
        <v>43</v>
      </c>
      <c r="Q242" s="200">
        <f>B242*'Exchange Rates'!$B151</f>
        <v>826.53189999999995</v>
      </c>
      <c r="R242" s="200">
        <f>C242*'Exchange Rates'!$B151</f>
        <v>945.15809999999999</v>
      </c>
      <c r="S242" s="200">
        <f>D242*'Exchange Rates'!$B151</f>
        <v>859.65480000000002</v>
      </c>
      <c r="T242" s="200">
        <f>E242*'Exchange Rates'!$B151</f>
        <v>653.98469999999998</v>
      </c>
      <c r="U242" s="200">
        <f>F242*'Exchange Rates'!$B151</f>
        <v>637.03809999999999</v>
      </c>
      <c r="V242" s="200">
        <f>G242*'Exchange Rates'!$B151</f>
        <v>637.80840000000001</v>
      </c>
      <c r="W242" s="200">
        <f>H242*'Exchange Rates'!$B151</f>
        <v>802.65260000000001</v>
      </c>
      <c r="X242" s="200">
        <f>I242*'Exchange Rates'!$B151</f>
        <v>818.05859999999996</v>
      </c>
      <c r="Y242" s="200">
        <f>J242*'Exchange Rates'!$B151</f>
        <v>1833.3139999999999</v>
      </c>
      <c r="Z242" s="200">
        <f>K242*'Exchange Rates'!$B151</f>
        <v>2762.2957999999999</v>
      </c>
      <c r="AA242" s="200">
        <f>L242*'Exchange Rates'!$B151</f>
        <v>0</v>
      </c>
      <c r="AE242" s="200">
        <f t="shared" si="24"/>
        <v>153.94548063127692</v>
      </c>
      <c r="AF242" s="200">
        <f t="shared" si="25"/>
        <v>170.65368567454797</v>
      </c>
      <c r="AG242" s="200">
        <f t="shared" si="26"/>
        <v>136.43031784841077</v>
      </c>
      <c r="AH242" s="200">
        <f t="shared" si="27"/>
        <v>141.73622704507514</v>
      </c>
      <c r="AI242" s="200">
        <f t="shared" si="28"/>
        <v>126.64624808575805</v>
      </c>
      <c r="AJ242" s="200">
        <f t="shared" si="29"/>
        <v>113.26949384404925</v>
      </c>
      <c r="AK242" s="200">
        <f t="shared" si="30"/>
        <v>184.42477876106193</v>
      </c>
      <c r="AL242" s="200">
        <f t="shared" si="31"/>
        <v>189.64285714285714</v>
      </c>
      <c r="AM242" s="200">
        <f t="shared" si="32"/>
        <v>275.14450867052022</v>
      </c>
      <c r="AN242" s="200">
        <f t="shared" si="33"/>
        <v>110.50847457627117</v>
      </c>
      <c r="AQ242" s="200">
        <f>('Main dataset'!D81/'Main dataset'!D$5)*100</f>
        <v>156.31183221210924</v>
      </c>
    </row>
    <row r="243" spans="1:43" x14ac:dyDescent="0.2">
      <c r="A243" s="189">
        <v>41426</v>
      </c>
      <c r="B243" s="190">
        <v>1041</v>
      </c>
      <c r="C243" s="190">
        <v>1228</v>
      </c>
      <c r="D243" s="190">
        <v>1078</v>
      </c>
      <c r="E243" s="190">
        <v>860</v>
      </c>
      <c r="F243" s="190">
        <v>854</v>
      </c>
      <c r="G243" s="190">
        <v>895</v>
      </c>
      <c r="H243" s="190">
        <v>1113</v>
      </c>
      <c r="I243" s="190">
        <v>1141</v>
      </c>
      <c r="J243" s="190">
        <v>2125</v>
      </c>
      <c r="K243" s="190">
        <v>3706</v>
      </c>
      <c r="N243" s="188">
        <f t="shared" si="22"/>
        <v>218</v>
      </c>
      <c r="O243" s="188">
        <f t="shared" si="21"/>
        <v>37</v>
      </c>
      <c r="Q243" s="200">
        <f>B243*'Exchange Rates'!$B152</f>
        <v>790.24392</v>
      </c>
      <c r="R243" s="200">
        <f>C243*'Exchange Rates'!$B152</f>
        <v>932.19936000000007</v>
      </c>
      <c r="S243" s="200">
        <f>D243*'Exchange Rates'!$B152</f>
        <v>818.33136000000002</v>
      </c>
      <c r="T243" s="200">
        <f>E243*'Exchange Rates'!$B152</f>
        <v>652.84320000000002</v>
      </c>
      <c r="U243" s="200">
        <f>F243*'Exchange Rates'!$B152</f>
        <v>648.28848000000005</v>
      </c>
      <c r="V243" s="200">
        <f>G243*'Exchange Rates'!$B152</f>
        <v>679.41240000000005</v>
      </c>
      <c r="W243" s="200">
        <f>H243*'Exchange Rates'!$B152</f>
        <v>844.90056000000004</v>
      </c>
      <c r="X243" s="200">
        <f>I243*'Exchange Rates'!$B152</f>
        <v>866.15592000000004</v>
      </c>
      <c r="Y243" s="200">
        <f>J243*'Exchange Rates'!$B152</f>
        <v>1613.13</v>
      </c>
      <c r="Z243" s="200">
        <f>K243*'Exchange Rates'!$B152</f>
        <v>2813.2987200000002</v>
      </c>
      <c r="AA243" s="200">
        <f>L243*'Exchange Rates'!$B152</f>
        <v>0</v>
      </c>
      <c r="AE243" s="200">
        <f t="shared" si="24"/>
        <v>149.35437589670016</v>
      </c>
      <c r="AF243" s="200">
        <f t="shared" si="25"/>
        <v>170.79276773296246</v>
      </c>
      <c r="AG243" s="200">
        <f t="shared" si="26"/>
        <v>131.78484107579462</v>
      </c>
      <c r="AH243" s="200">
        <f t="shared" si="27"/>
        <v>143.57262103505843</v>
      </c>
      <c r="AI243" s="200">
        <f t="shared" si="28"/>
        <v>130.78101071975499</v>
      </c>
      <c r="AJ243" s="200">
        <f t="shared" si="29"/>
        <v>122.43502051983583</v>
      </c>
      <c r="AK243" s="200">
        <f t="shared" si="30"/>
        <v>196.99115044247787</v>
      </c>
      <c r="AL243" s="200">
        <f t="shared" si="31"/>
        <v>203.75</v>
      </c>
      <c r="AM243" s="200">
        <f t="shared" si="32"/>
        <v>245.66473988439304</v>
      </c>
      <c r="AN243" s="200">
        <f t="shared" si="33"/>
        <v>114.2064714946071</v>
      </c>
      <c r="AQ243" s="200">
        <f>('Main dataset'!D82/'Main dataset'!D$5)*100</f>
        <v>158.13217253660468</v>
      </c>
    </row>
    <row r="244" spans="1:43" x14ac:dyDescent="0.2">
      <c r="A244" s="189">
        <v>41456</v>
      </c>
      <c r="B244" s="190">
        <v>995</v>
      </c>
      <c r="C244" s="190">
        <v>1178</v>
      </c>
      <c r="D244" s="190">
        <v>1012</v>
      </c>
      <c r="E244" s="190">
        <v>860</v>
      </c>
      <c r="F244" s="190">
        <v>836</v>
      </c>
      <c r="G244" s="190">
        <v>861</v>
      </c>
      <c r="H244" s="190">
        <v>1150</v>
      </c>
      <c r="I244" s="190">
        <v>1160</v>
      </c>
      <c r="J244" s="190">
        <v>2100</v>
      </c>
      <c r="K244" s="190">
        <v>3560</v>
      </c>
      <c r="N244" s="188">
        <f t="shared" si="22"/>
        <v>152</v>
      </c>
      <c r="O244" s="188">
        <f t="shared" si="21"/>
        <v>17</v>
      </c>
      <c r="Q244" s="200">
        <f>B244*'Exchange Rates'!$B153</f>
        <v>761.20484999999996</v>
      </c>
      <c r="R244" s="200">
        <f>C244*'Exchange Rates'!$B153</f>
        <v>901.20533999999998</v>
      </c>
      <c r="S244" s="200">
        <f>D244*'Exchange Rates'!$B153</f>
        <v>774.21036000000004</v>
      </c>
      <c r="T244" s="200">
        <f>E244*'Exchange Rates'!$B153</f>
        <v>657.92579999999998</v>
      </c>
      <c r="U244" s="200">
        <f>F244*'Exchange Rates'!$B153</f>
        <v>639.56507999999997</v>
      </c>
      <c r="V244" s="200">
        <f>G244*'Exchange Rates'!$B153</f>
        <v>658.69083000000001</v>
      </c>
      <c r="W244" s="200">
        <f>H244*'Exchange Rates'!$B153</f>
        <v>879.78449999999998</v>
      </c>
      <c r="X244" s="200">
        <f>I244*'Exchange Rates'!$B153</f>
        <v>887.4348</v>
      </c>
      <c r="Y244" s="200">
        <f>J244*'Exchange Rates'!$B153</f>
        <v>1606.5629999999999</v>
      </c>
      <c r="Z244" s="200">
        <f>K244*'Exchange Rates'!$B153</f>
        <v>2723.5068000000001</v>
      </c>
      <c r="AA244" s="200">
        <f>L244*'Exchange Rates'!$B153</f>
        <v>0</v>
      </c>
      <c r="AE244" s="200">
        <f t="shared" si="24"/>
        <v>142.75466284074605</v>
      </c>
      <c r="AF244" s="200">
        <f t="shared" si="25"/>
        <v>163.83866481223924</v>
      </c>
      <c r="AG244" s="200">
        <f t="shared" si="26"/>
        <v>123.71638141809291</v>
      </c>
      <c r="AH244" s="200">
        <f t="shared" si="27"/>
        <v>143.57262103505843</v>
      </c>
      <c r="AI244" s="200">
        <f t="shared" si="28"/>
        <v>128.02450229709035</v>
      </c>
      <c r="AJ244" s="200">
        <f t="shared" si="29"/>
        <v>117.78385772913818</v>
      </c>
      <c r="AK244" s="200">
        <f t="shared" si="30"/>
        <v>203.53982300884957</v>
      </c>
      <c r="AL244" s="200">
        <f t="shared" si="31"/>
        <v>207.14285714285717</v>
      </c>
      <c r="AM244" s="200">
        <f t="shared" si="32"/>
        <v>242.77456647398844</v>
      </c>
      <c r="AN244" s="200">
        <f t="shared" si="33"/>
        <v>109.70724191063175</v>
      </c>
      <c r="AQ244" s="200">
        <f>('Main dataset'!D83/'Main dataset'!D$5)*100</f>
        <v>160.46695686584883</v>
      </c>
    </row>
    <row r="245" spans="1:43" s="203" customFormat="1" x14ac:dyDescent="0.2">
      <c r="A245" s="201">
        <v>41487</v>
      </c>
      <c r="B245" s="202">
        <v>999</v>
      </c>
      <c r="C245" s="202">
        <v>959</v>
      </c>
      <c r="D245" s="202">
        <v>997</v>
      </c>
      <c r="E245" s="202">
        <v>829</v>
      </c>
      <c r="F245" s="202">
        <v>868</v>
      </c>
      <c r="G245" s="202">
        <v>894</v>
      </c>
      <c r="H245" s="202">
        <v>1009</v>
      </c>
      <c r="I245" s="202">
        <v>1065</v>
      </c>
      <c r="J245" s="202">
        <v>2100</v>
      </c>
      <c r="K245" s="202">
        <v>3482</v>
      </c>
      <c r="L245" s="202"/>
      <c r="N245" s="188">
        <f t="shared" si="22"/>
        <v>168</v>
      </c>
      <c r="O245" s="188">
        <f t="shared" si="21"/>
        <v>-2</v>
      </c>
      <c r="Q245" s="200">
        <f>B245*'Exchange Rates'!$B154</f>
        <v>750.09915000000001</v>
      </c>
      <c r="R245" s="200">
        <f>C245*'Exchange Rates'!$B154</f>
        <v>720.06515000000002</v>
      </c>
      <c r="S245" s="200">
        <f>D245*'Exchange Rates'!$B154</f>
        <v>748.59744999999998</v>
      </c>
      <c r="T245" s="200">
        <f>E245*'Exchange Rates'!$B154</f>
        <v>622.45465000000002</v>
      </c>
      <c r="U245" s="200">
        <f>F245*'Exchange Rates'!$B154</f>
        <v>651.73779999999999</v>
      </c>
      <c r="V245" s="200">
        <f>G245*'Exchange Rates'!$B154</f>
        <v>671.25990000000002</v>
      </c>
      <c r="W245" s="200">
        <f>H245*'Exchange Rates'!$B154</f>
        <v>757.60765000000004</v>
      </c>
      <c r="X245" s="200">
        <f>I245*'Exchange Rates'!$B154</f>
        <v>799.65525000000002</v>
      </c>
      <c r="Y245" s="200">
        <f>J245*'Exchange Rates'!$B154</f>
        <v>1576.7850000000001</v>
      </c>
      <c r="Z245" s="200">
        <f>K245*'Exchange Rates'!$B154</f>
        <v>2614.4596999999999</v>
      </c>
      <c r="AA245" s="200">
        <f>L245*'Exchange Rates'!$B154</f>
        <v>0</v>
      </c>
      <c r="AE245" s="200">
        <f t="shared" si="24"/>
        <v>143.32855093256816</v>
      </c>
      <c r="AF245" s="200">
        <f t="shared" si="25"/>
        <v>133.37969401947149</v>
      </c>
      <c r="AG245" s="200">
        <f t="shared" si="26"/>
        <v>121.88264058679708</v>
      </c>
      <c r="AH245" s="200">
        <f t="shared" si="27"/>
        <v>138.39732888146912</v>
      </c>
      <c r="AI245" s="200">
        <f t="shared" si="28"/>
        <v>132.9249617151608</v>
      </c>
      <c r="AJ245" s="200">
        <f t="shared" si="29"/>
        <v>122.29822161422707</v>
      </c>
      <c r="AK245" s="200">
        <f t="shared" si="30"/>
        <v>178.58407079646017</v>
      </c>
      <c r="AL245" s="200">
        <f t="shared" si="31"/>
        <v>190.17857142857142</v>
      </c>
      <c r="AM245" s="200">
        <f t="shared" si="32"/>
        <v>242.77456647398844</v>
      </c>
      <c r="AN245" s="200">
        <f t="shared" si="33"/>
        <v>107.3035439137134</v>
      </c>
      <c r="AO245" s="188"/>
      <c r="AQ245" s="200">
        <f>('Main dataset'!D84/'Main dataset'!D$5)*100</f>
        <v>162.16857934309459</v>
      </c>
    </row>
    <row r="246" spans="1:43" s="203" customFormat="1" x14ac:dyDescent="0.2">
      <c r="A246" s="201">
        <v>41518</v>
      </c>
      <c r="B246" s="202">
        <v>1024</v>
      </c>
      <c r="C246" s="202">
        <v>962</v>
      </c>
      <c r="D246" s="202">
        <v>994</v>
      </c>
      <c r="E246" s="202">
        <v>820</v>
      </c>
      <c r="F246" s="202">
        <v>910</v>
      </c>
      <c r="G246" s="202">
        <v>982</v>
      </c>
      <c r="H246" s="202">
        <v>993</v>
      </c>
      <c r="I246" s="202">
        <v>1043</v>
      </c>
      <c r="J246" s="202">
        <v>1800</v>
      </c>
      <c r="K246" s="202">
        <v>3438</v>
      </c>
      <c r="L246" s="202"/>
      <c r="N246" s="188">
        <f t="shared" si="22"/>
        <v>174</v>
      </c>
      <c r="O246" s="188">
        <f>D246-B246</f>
        <v>-30</v>
      </c>
      <c r="Q246" s="200">
        <f>B246*'Exchange Rates'!$B155</f>
        <v>767.50847999999996</v>
      </c>
      <c r="R246" s="200">
        <f>C246*'Exchange Rates'!$B155</f>
        <v>721.03823999999997</v>
      </c>
      <c r="S246" s="200">
        <f>D246*'Exchange Rates'!$B155</f>
        <v>745.02287999999999</v>
      </c>
      <c r="T246" s="200">
        <f>E246*'Exchange Rates'!$B155</f>
        <v>614.60640000000001</v>
      </c>
      <c r="U246" s="200">
        <f>F246*'Exchange Rates'!$B155</f>
        <v>682.06319999999994</v>
      </c>
      <c r="V246" s="200">
        <f>G246*'Exchange Rates'!$B155</f>
        <v>736.02864</v>
      </c>
      <c r="W246" s="200">
        <f>H246*'Exchange Rates'!$B155</f>
        <v>744.27335999999991</v>
      </c>
      <c r="X246" s="200">
        <f>I246*'Exchange Rates'!$B155</f>
        <v>781.74935999999991</v>
      </c>
      <c r="Y246" s="200">
        <f>J246*'Exchange Rates'!$B155</f>
        <v>1349.136</v>
      </c>
      <c r="Z246" s="200">
        <f>K246*'Exchange Rates'!$B155</f>
        <v>2576.8497600000001</v>
      </c>
      <c r="AA246" s="200">
        <f>L246*'Exchange Rates'!$B155</f>
        <v>0</v>
      </c>
      <c r="AE246" s="200">
        <f>(B246/B$166)*100</f>
        <v>146.91535150645626</v>
      </c>
      <c r="AF246" s="200">
        <f t="shared" si="25"/>
        <v>133.79694019471489</v>
      </c>
      <c r="AG246" s="200">
        <f t="shared" si="26"/>
        <v>121.51589242053791</v>
      </c>
      <c r="AH246" s="200">
        <f t="shared" si="27"/>
        <v>136.89482470784642</v>
      </c>
      <c r="AI246" s="200">
        <f t="shared" si="28"/>
        <v>139.35681470137825</v>
      </c>
      <c r="AJ246" s="200">
        <f t="shared" si="29"/>
        <v>134.33652530779753</v>
      </c>
      <c r="AK246" s="200">
        <f t="shared" si="30"/>
        <v>175.75221238938053</v>
      </c>
      <c r="AL246" s="200">
        <f t="shared" si="31"/>
        <v>186.25</v>
      </c>
      <c r="AM246" s="200">
        <f t="shared" si="32"/>
        <v>208.09248554913293</v>
      </c>
      <c r="AN246" s="200">
        <f t="shared" si="33"/>
        <v>105.94761171032357</v>
      </c>
      <c r="AO246" s="188"/>
      <c r="AQ246" s="200">
        <f>('Main dataset'!D85/'Main dataset'!D$5)*100</f>
        <v>165.84883260783539</v>
      </c>
    </row>
    <row r="247" spans="1:43" x14ac:dyDescent="0.2">
      <c r="A247" s="189">
        <v>41548</v>
      </c>
      <c r="B247" s="190">
        <v>987</v>
      </c>
      <c r="C247" s="190">
        <v>988</v>
      </c>
      <c r="D247" s="190">
        <v>1011</v>
      </c>
      <c r="E247" s="190">
        <v>859</v>
      </c>
      <c r="F247" s="190">
        <v>915</v>
      </c>
      <c r="G247" s="190">
        <v>985</v>
      </c>
      <c r="H247" s="190">
        <v>832</v>
      </c>
      <c r="I247" s="190">
        <v>881</v>
      </c>
      <c r="J247" s="190">
        <v>1600</v>
      </c>
      <c r="K247" s="190">
        <v>3249</v>
      </c>
      <c r="N247" s="188">
        <f t="shared" si="22"/>
        <v>152</v>
      </c>
      <c r="O247" s="188">
        <f t="shared" ref="O247:O252" si="34">D247-B247</f>
        <v>24</v>
      </c>
      <c r="Q247" s="200">
        <f>B247*'Exchange Rates'!$B156</f>
        <v>723.95462999999995</v>
      </c>
      <c r="R247" s="200">
        <f>C247*'Exchange Rates'!$B156</f>
        <v>724.68812000000003</v>
      </c>
      <c r="S247" s="200">
        <f>D247*'Exchange Rates'!$B156</f>
        <v>741.55839000000003</v>
      </c>
      <c r="T247" s="200">
        <f>E247*'Exchange Rates'!$B156</f>
        <v>630.06790999999998</v>
      </c>
      <c r="U247" s="200">
        <f>F247*'Exchange Rates'!$B156</f>
        <v>671.14334999999994</v>
      </c>
      <c r="V247" s="200">
        <f>G247*'Exchange Rates'!$B156</f>
        <v>722.48765000000003</v>
      </c>
      <c r="W247" s="200">
        <f>H247*'Exchange Rates'!$B156</f>
        <v>610.26368000000002</v>
      </c>
      <c r="X247" s="200">
        <f>I247*'Exchange Rates'!$B156</f>
        <v>646.20469000000003</v>
      </c>
      <c r="Y247" s="200">
        <f>J247*'Exchange Rates'!$B156</f>
        <v>1173.5840000000001</v>
      </c>
      <c r="Z247" s="200">
        <f>K247*'Exchange Rates'!$B156</f>
        <v>2383.1090100000001</v>
      </c>
      <c r="AA247" s="200">
        <f>L247*'Exchange Rates'!$B156</f>
        <v>0</v>
      </c>
      <c r="AE247" s="200">
        <f t="shared" ref="AE247:AE252" si="35">(B247/B$166)*100</f>
        <v>141.60688665710185</v>
      </c>
      <c r="AF247" s="200">
        <f t="shared" ref="AF247:AF252" si="36">(C247/C$166)*100</f>
        <v>137.41307371349097</v>
      </c>
      <c r="AG247" s="200">
        <f t="shared" ref="AG247:AG252" si="37">(D247/D$166)*100</f>
        <v>123.59413202933985</v>
      </c>
      <c r="AH247" s="200">
        <f t="shared" ref="AH247:AH252" si="38">(E247/E$166)*100</f>
        <v>143.40567612687812</v>
      </c>
      <c r="AI247" s="200">
        <f t="shared" ref="AI247:AI252" si="39">(F247/F$166)*100</f>
        <v>140.12251148545175</v>
      </c>
      <c r="AJ247" s="200">
        <f t="shared" ref="AJ247:AJ252" si="40">(G247/G$166)*100</f>
        <v>134.74692202462379</v>
      </c>
      <c r="AK247" s="200">
        <f t="shared" ref="AK247:AK252" si="41">(H247/H$166)*100</f>
        <v>147.25663716814159</v>
      </c>
      <c r="AL247" s="200">
        <f t="shared" ref="AL247:AL252" si="42">(I247/I$166)*100</f>
        <v>157.32142857142856</v>
      </c>
      <c r="AM247" s="200">
        <f t="shared" ref="AM247:AM252" si="43">(J247/J$166)*100</f>
        <v>184.97109826589596</v>
      </c>
      <c r="AN247" s="200">
        <f t="shared" ref="AN247:AN252" si="44">(K247/K$166)*100</f>
        <v>100.12326656394453</v>
      </c>
      <c r="AQ247" s="200">
        <f>('Main dataset'!D86/'Main dataset'!D$5)*100</f>
        <v>163.27661258409179</v>
      </c>
    </row>
    <row r="248" spans="1:43" x14ac:dyDescent="0.2">
      <c r="A248" s="189">
        <v>41579</v>
      </c>
      <c r="B248" s="190">
        <v>996</v>
      </c>
      <c r="C248" s="190">
        <v>998</v>
      </c>
      <c r="D248" s="190">
        <v>1025</v>
      </c>
      <c r="E248" s="190">
        <v>921</v>
      </c>
      <c r="F248" s="190">
        <v>1112</v>
      </c>
      <c r="G248" s="190">
        <v>1270</v>
      </c>
      <c r="H248" s="190">
        <v>896</v>
      </c>
      <c r="I248" s="190">
        <v>919</v>
      </c>
      <c r="J248" s="190">
        <v>1600</v>
      </c>
      <c r="K248" s="190">
        <v>3126</v>
      </c>
      <c r="N248" s="188">
        <f t="shared" si="22"/>
        <v>104</v>
      </c>
      <c r="O248" s="188">
        <f t="shared" si="34"/>
        <v>29</v>
      </c>
      <c r="Q248" s="200">
        <f>B248*'Exchange Rates'!$B157</f>
        <v>738.10572000000002</v>
      </c>
      <c r="R248" s="200">
        <f>C248*'Exchange Rates'!$B157</f>
        <v>739.58785999999998</v>
      </c>
      <c r="S248" s="200">
        <f>D248*'Exchange Rates'!$B157</f>
        <v>759.59675000000004</v>
      </c>
      <c r="T248" s="200">
        <f>E248*'Exchange Rates'!$B157</f>
        <v>682.52547000000004</v>
      </c>
      <c r="U248" s="200">
        <f>F248*'Exchange Rates'!$B157</f>
        <v>824.06984</v>
      </c>
      <c r="V248" s="200">
        <f>G248*'Exchange Rates'!$B157</f>
        <v>941.15890000000002</v>
      </c>
      <c r="W248" s="200">
        <f>H248*'Exchange Rates'!$B157</f>
        <v>663.99872000000005</v>
      </c>
      <c r="X248" s="200">
        <f>I248*'Exchange Rates'!$B157</f>
        <v>681.04332999999997</v>
      </c>
      <c r="Y248" s="200">
        <f>J248*'Exchange Rates'!$B157</f>
        <v>1185.712</v>
      </c>
      <c r="Z248" s="200">
        <f>K248*'Exchange Rates'!$B157</f>
        <v>2316.58482</v>
      </c>
      <c r="AA248" s="200">
        <f>L248*'Exchange Rates'!$B157</f>
        <v>0</v>
      </c>
      <c r="AE248" s="200">
        <f t="shared" si="35"/>
        <v>142.89813486370159</v>
      </c>
      <c r="AF248" s="200">
        <f t="shared" si="36"/>
        <v>138.80389429763559</v>
      </c>
      <c r="AG248" s="200">
        <f t="shared" si="37"/>
        <v>125.30562347188263</v>
      </c>
      <c r="AH248" s="200">
        <f t="shared" si="38"/>
        <v>153.75626043405677</v>
      </c>
      <c r="AI248" s="200">
        <f t="shared" si="39"/>
        <v>170.29096477794795</v>
      </c>
      <c r="AJ248" s="200">
        <f t="shared" si="40"/>
        <v>173.73461012311901</v>
      </c>
      <c r="AK248" s="200">
        <f t="shared" si="41"/>
        <v>158.58407079646017</v>
      </c>
      <c r="AL248" s="200">
        <f t="shared" si="42"/>
        <v>164.10714285714286</v>
      </c>
      <c r="AM248" s="200">
        <f t="shared" si="43"/>
        <v>184.97109826589596</v>
      </c>
      <c r="AN248" s="200">
        <f t="shared" si="44"/>
        <v>96.332819722650228</v>
      </c>
      <c r="AQ248" s="200">
        <f>('Main dataset'!D87/'Main dataset'!D$5)*100</f>
        <v>160.42738425009892</v>
      </c>
    </row>
    <row r="249" spans="1:43" x14ac:dyDescent="0.2">
      <c r="A249" s="189">
        <v>41609</v>
      </c>
      <c r="B249" s="190">
        <v>989</v>
      </c>
      <c r="C249" s="190">
        <v>982</v>
      </c>
      <c r="D249" s="190">
        <v>1012</v>
      </c>
      <c r="E249" s="190">
        <v>912</v>
      </c>
      <c r="F249" s="190">
        <v>1143</v>
      </c>
      <c r="G249" s="190">
        <v>1269</v>
      </c>
      <c r="H249" s="190">
        <v>935</v>
      </c>
      <c r="I249" s="190">
        <v>919</v>
      </c>
      <c r="J249" s="190">
        <v>1600</v>
      </c>
      <c r="K249" s="190">
        <v>2872</v>
      </c>
      <c r="N249" s="188">
        <f t="shared" si="22"/>
        <v>100</v>
      </c>
      <c r="O249" s="188">
        <f t="shared" si="34"/>
        <v>23</v>
      </c>
      <c r="Q249" s="200">
        <f>B249*'Exchange Rates'!$B158</f>
        <v>722.25680999999997</v>
      </c>
      <c r="R249" s="200">
        <f>C249*'Exchange Rates'!$B158</f>
        <v>717.14477999999997</v>
      </c>
      <c r="S249" s="200">
        <f>D249*'Exchange Rates'!$B158</f>
        <v>739.05348000000004</v>
      </c>
      <c r="T249" s="200">
        <f>E249*'Exchange Rates'!$B158</f>
        <v>666.02448000000004</v>
      </c>
      <c r="U249" s="200">
        <f>F249*'Exchange Rates'!$B158</f>
        <v>834.72146999999995</v>
      </c>
      <c r="V249" s="200">
        <f>G249*'Exchange Rates'!$B158</f>
        <v>926.73801000000003</v>
      </c>
      <c r="W249" s="200">
        <f>H249*'Exchange Rates'!$B158</f>
        <v>682.82114999999999</v>
      </c>
      <c r="X249" s="200">
        <f>I249*'Exchange Rates'!$B158</f>
        <v>671.13651000000004</v>
      </c>
      <c r="Y249" s="200">
        <f>J249*'Exchange Rates'!$B158</f>
        <v>1168.4639999999999</v>
      </c>
      <c r="Z249" s="200">
        <f>K249*'Exchange Rates'!$B158</f>
        <v>2097.3928799999999</v>
      </c>
      <c r="AA249" s="200">
        <f>L249*'Exchange Rates'!$B158</f>
        <v>0</v>
      </c>
      <c r="AE249" s="200">
        <f t="shared" si="35"/>
        <v>141.89383070301292</v>
      </c>
      <c r="AF249" s="200">
        <f t="shared" si="36"/>
        <v>136.57858136300419</v>
      </c>
      <c r="AG249" s="200">
        <f t="shared" si="37"/>
        <v>123.71638141809291</v>
      </c>
      <c r="AH249" s="200">
        <f t="shared" si="38"/>
        <v>152.25375626043405</v>
      </c>
      <c r="AI249" s="200">
        <f t="shared" si="39"/>
        <v>175.03828483920367</v>
      </c>
      <c r="AJ249" s="200">
        <f t="shared" si="40"/>
        <v>173.59781121751027</v>
      </c>
      <c r="AK249" s="200">
        <f t="shared" si="41"/>
        <v>165.48672566371681</v>
      </c>
      <c r="AL249" s="200">
        <f t="shared" si="42"/>
        <v>164.10714285714286</v>
      </c>
      <c r="AM249" s="200">
        <f t="shared" si="43"/>
        <v>184.97109826589596</v>
      </c>
      <c r="AN249" s="200">
        <f t="shared" si="44"/>
        <v>88.505392912172582</v>
      </c>
      <c r="AQ249" s="200">
        <f>('Main dataset'!D88/'Main dataset'!D$5)*100</f>
        <v>161.73328056984565</v>
      </c>
    </row>
    <row r="250" spans="1:43" x14ac:dyDescent="0.2">
      <c r="A250" s="189">
        <v>41640</v>
      </c>
      <c r="B250" s="190">
        <v>943</v>
      </c>
      <c r="C250" s="190">
        <v>920</v>
      </c>
      <c r="D250" s="190">
        <v>952</v>
      </c>
      <c r="E250" s="190">
        <v>865</v>
      </c>
      <c r="F250" s="190">
        <v>1160</v>
      </c>
      <c r="G250" s="190">
        <v>1271</v>
      </c>
      <c r="H250" s="190">
        <v>831</v>
      </c>
      <c r="I250" s="190">
        <v>861</v>
      </c>
      <c r="J250" s="190">
        <v>1645</v>
      </c>
      <c r="K250" s="190">
        <v>2774</v>
      </c>
      <c r="N250" s="188">
        <f t="shared" si="22"/>
        <v>87</v>
      </c>
      <c r="O250" s="188">
        <f t="shared" si="34"/>
        <v>9</v>
      </c>
      <c r="Q250" s="200">
        <f>B250*'Exchange Rates'!$B159</f>
        <v>691.71879000000001</v>
      </c>
      <c r="R250" s="200">
        <f>C250*'Exchange Rates'!$B159</f>
        <v>674.84760000000006</v>
      </c>
      <c r="S250" s="200">
        <f>D250*'Exchange Rates'!$B159</f>
        <v>698.32056</v>
      </c>
      <c r="T250" s="200">
        <f>E250*'Exchange Rates'!$B159</f>
        <v>634.50345000000004</v>
      </c>
      <c r="U250" s="200">
        <f>F250*'Exchange Rates'!$B159</f>
        <v>850.89480000000003</v>
      </c>
      <c r="V250" s="200">
        <f>G250*'Exchange Rates'!$B159</f>
        <v>932.31663000000003</v>
      </c>
      <c r="W250" s="200">
        <f>H250*'Exchange Rates'!$B159</f>
        <v>609.56343000000004</v>
      </c>
      <c r="X250" s="200">
        <f>I250*'Exchange Rates'!$B159</f>
        <v>631.56933000000004</v>
      </c>
      <c r="Y250" s="200">
        <f>J250*'Exchange Rates'!$B159</f>
        <v>1206.6568500000001</v>
      </c>
      <c r="Z250" s="200">
        <f>K250*'Exchange Rates'!$B159</f>
        <v>2034.81222</v>
      </c>
      <c r="AA250" s="200">
        <f>L250*'Exchange Rates'!$B159</f>
        <v>0</v>
      </c>
      <c r="AE250" s="200">
        <f t="shared" si="35"/>
        <v>135.29411764705884</v>
      </c>
      <c r="AF250" s="200">
        <f t="shared" si="36"/>
        <v>127.95549374130736</v>
      </c>
      <c r="AG250" s="200">
        <f t="shared" si="37"/>
        <v>116.38141809290954</v>
      </c>
      <c r="AH250" s="200">
        <f t="shared" si="38"/>
        <v>144.40734557595994</v>
      </c>
      <c r="AI250" s="200">
        <f t="shared" si="39"/>
        <v>177.6416539050536</v>
      </c>
      <c r="AJ250" s="200">
        <f t="shared" si="40"/>
        <v>173.87140902872778</v>
      </c>
      <c r="AK250" s="200">
        <f t="shared" si="41"/>
        <v>147.0796460176991</v>
      </c>
      <c r="AL250" s="200">
        <f t="shared" si="42"/>
        <v>153.75</v>
      </c>
      <c r="AM250" s="200">
        <f t="shared" si="43"/>
        <v>190.17341040462426</v>
      </c>
      <c r="AN250" s="200">
        <f t="shared" si="44"/>
        <v>85.485362095531599</v>
      </c>
      <c r="AQ250" s="200">
        <f>('Main dataset'!D89/'Main dataset'!D$5)*100</f>
        <v>159.55678670360112</v>
      </c>
    </row>
    <row r="251" spans="1:43" x14ac:dyDescent="0.2">
      <c r="A251" s="189">
        <v>41671</v>
      </c>
      <c r="B251" s="190">
        <v>985</v>
      </c>
      <c r="C251" s="190">
        <v>945</v>
      </c>
      <c r="D251" s="190">
        <v>976</v>
      </c>
      <c r="E251" s="190">
        <v>908</v>
      </c>
      <c r="F251" s="214">
        <v>1292</v>
      </c>
      <c r="G251" s="190">
        <v>1365</v>
      </c>
      <c r="H251" s="190">
        <v>788</v>
      </c>
      <c r="I251" s="190">
        <v>836</v>
      </c>
      <c r="J251" s="190">
        <v>1800</v>
      </c>
      <c r="K251" s="190">
        <v>2812</v>
      </c>
      <c r="N251" s="188">
        <f t="shared" si="22"/>
        <v>68</v>
      </c>
      <c r="O251" s="188">
        <f t="shared" si="34"/>
        <v>-9</v>
      </c>
      <c r="Q251" s="200">
        <f>B251*'Exchange Rates'!$B160</f>
        <v>721.97545000000002</v>
      </c>
      <c r="R251" s="200">
        <f>C251*'Exchange Rates'!$B160</f>
        <v>692.65665000000001</v>
      </c>
      <c r="S251" s="200">
        <f>D251*'Exchange Rates'!$B160</f>
        <v>715.37872000000004</v>
      </c>
      <c r="T251" s="200">
        <f>E251*'Exchange Rates'!$B160</f>
        <v>665.53675999999996</v>
      </c>
      <c r="U251" s="200">
        <f>F251*'Exchange Rates'!$B160</f>
        <v>946.99724000000003</v>
      </c>
      <c r="V251" s="200">
        <f>G251*'Exchange Rates'!$B160</f>
        <v>1000.50405</v>
      </c>
      <c r="W251" s="200">
        <f>H251*'Exchange Rates'!$B160</f>
        <v>577.58036000000004</v>
      </c>
      <c r="X251" s="200">
        <f>I251*'Exchange Rates'!$B160</f>
        <v>612.76292000000001</v>
      </c>
      <c r="Y251" s="200">
        <f>J251*'Exchange Rates'!$B160</f>
        <v>1319.346</v>
      </c>
      <c r="Z251" s="200">
        <f>K251*'Exchange Rates'!$B160</f>
        <v>2061.1116400000001</v>
      </c>
      <c r="AA251" s="200">
        <f>L251*'Exchange Rates'!$B160</f>
        <v>0</v>
      </c>
      <c r="AE251" s="200">
        <f t="shared" si="35"/>
        <v>141.31994261119081</v>
      </c>
      <c r="AF251" s="200">
        <f t="shared" si="36"/>
        <v>131.43254520166897</v>
      </c>
      <c r="AG251" s="200">
        <f t="shared" si="37"/>
        <v>119.31540342298288</v>
      </c>
      <c r="AH251" s="200">
        <f t="shared" si="38"/>
        <v>151.58597662771285</v>
      </c>
      <c r="AI251" s="200">
        <f t="shared" si="39"/>
        <v>197.85604900459418</v>
      </c>
      <c r="AJ251" s="200">
        <f t="shared" si="40"/>
        <v>186.73050615595074</v>
      </c>
      <c r="AK251" s="200">
        <f t="shared" si="41"/>
        <v>139.46902654867256</v>
      </c>
      <c r="AL251" s="200">
        <f t="shared" si="42"/>
        <v>149.28571428571428</v>
      </c>
      <c r="AM251" s="200">
        <f t="shared" si="43"/>
        <v>208.09248554913293</v>
      </c>
      <c r="AN251" s="200">
        <f t="shared" si="44"/>
        <v>86.656394453004623</v>
      </c>
      <c r="AQ251" s="200">
        <f>('Main dataset'!D90/'Main dataset'!D$5)*100</f>
        <v>148.95132568262761</v>
      </c>
    </row>
    <row r="252" spans="1:43" ht="13.5" thickBot="1" x14ac:dyDescent="0.25">
      <c r="A252" s="189">
        <v>41699</v>
      </c>
      <c r="B252" s="190">
        <v>1002</v>
      </c>
      <c r="C252" s="190">
        <v>964</v>
      </c>
      <c r="D252" s="190">
        <v>1019</v>
      </c>
      <c r="E252" s="190">
        <v>961</v>
      </c>
      <c r="F252" s="190">
        <v>1381</v>
      </c>
      <c r="G252" s="190">
        <v>1394</v>
      </c>
      <c r="H252" s="190">
        <v>1063</v>
      </c>
      <c r="I252" s="190">
        <v>1040</v>
      </c>
      <c r="J252" s="190">
        <v>1938</v>
      </c>
      <c r="K252" s="190">
        <v>2774</v>
      </c>
      <c r="N252" s="188">
        <f t="shared" si="22"/>
        <v>58</v>
      </c>
      <c r="O252" s="188">
        <f t="shared" si="34"/>
        <v>17</v>
      </c>
      <c r="Q252" s="200">
        <f>B252*'Exchange Rates'!$B161</f>
        <v>724.81673999999998</v>
      </c>
      <c r="R252" s="200">
        <f>C252*'Exchange Rates'!$B161</f>
        <v>697.32867999999996</v>
      </c>
      <c r="S252" s="200">
        <f>D252*'Exchange Rates'!$B161</f>
        <v>737.11402999999996</v>
      </c>
      <c r="T252" s="200">
        <f>E252*'Exchange Rates'!$B161</f>
        <v>695.15856999999994</v>
      </c>
      <c r="U252" s="200">
        <f>F252*'Exchange Rates'!$B161</f>
        <v>998.97396999999989</v>
      </c>
      <c r="V252" s="200">
        <f>G252*'Exchange Rates'!$B161</f>
        <v>1008.3777799999999</v>
      </c>
      <c r="W252" s="200">
        <f>H252*'Exchange Rates'!$B161</f>
        <v>768.94230999999991</v>
      </c>
      <c r="X252" s="200">
        <f>I252*'Exchange Rates'!$B161</f>
        <v>752.3048</v>
      </c>
      <c r="Y252" s="200">
        <f>J252*'Exchange Rates'!$B161</f>
        <v>1401.8910599999999</v>
      </c>
      <c r="Z252" s="200">
        <f>K252*'Exchange Rates'!$B161</f>
        <v>2006.6283799999999</v>
      </c>
      <c r="AA252" s="200">
        <f>L252*'Exchange Rates'!$B161</f>
        <v>0</v>
      </c>
      <c r="AE252" s="200">
        <f t="shared" si="35"/>
        <v>143.75896700143471</v>
      </c>
      <c r="AF252" s="200">
        <f t="shared" si="36"/>
        <v>134.07510431154381</v>
      </c>
      <c r="AG252" s="200">
        <f t="shared" si="37"/>
        <v>124.5721271393643</v>
      </c>
      <c r="AH252" s="200">
        <f t="shared" si="38"/>
        <v>160.43405676126878</v>
      </c>
      <c r="AI252" s="200">
        <f t="shared" si="39"/>
        <v>211.48545176110258</v>
      </c>
      <c r="AJ252" s="200">
        <f t="shared" si="40"/>
        <v>190.69767441860466</v>
      </c>
      <c r="AK252" s="200">
        <f t="shared" si="41"/>
        <v>188.14159292035399</v>
      </c>
      <c r="AL252" s="200">
        <f t="shared" si="42"/>
        <v>185.71428571428572</v>
      </c>
      <c r="AM252" s="200">
        <f t="shared" si="43"/>
        <v>224.04624277456645</v>
      </c>
      <c r="AN252" s="200">
        <f t="shared" si="44"/>
        <v>85.485362095531599</v>
      </c>
      <c r="AQ252" s="200">
        <f>('Main dataset'!D91/'Main dataset'!D$5)*100</f>
        <v>145.58765334388605</v>
      </c>
    </row>
    <row r="253" spans="1:43" x14ac:dyDescent="0.2">
      <c r="A253" s="189">
        <v>41730</v>
      </c>
      <c r="H253" s="235">
        <v>1054</v>
      </c>
      <c r="I253" s="235">
        <v>1058</v>
      </c>
      <c r="J253" s="235">
        <v>1950</v>
      </c>
      <c r="K253" s="235">
        <v>2819</v>
      </c>
      <c r="Q253" s="237"/>
      <c r="R253" s="200">
        <v>681.8840579710145</v>
      </c>
      <c r="S253" s="200">
        <v>737.36056786904237</v>
      </c>
      <c r="T253" s="200">
        <v>659.8580327393887</v>
      </c>
      <c r="U253" s="200">
        <v>940.89526292916116</v>
      </c>
      <c r="V253" s="200">
        <v>982.18166014776182</v>
      </c>
      <c r="W253" s="200">
        <f>H253*'Exchange Rates'!$B162</f>
        <v>763.47544000000005</v>
      </c>
      <c r="X253" s="200">
        <f>I253*'Exchange Rates'!$B162</f>
        <v>766.37288000000001</v>
      </c>
      <c r="Y253" s="200">
        <f>J253*'Exchange Rates'!$B162</f>
        <v>1412.502</v>
      </c>
      <c r="Z253" s="200">
        <f>K253*'Exchange Rates'!$B162</f>
        <v>2041.97084</v>
      </c>
      <c r="AE253" s="247">
        <f t="shared" ref="AE253:AE261" si="45">(B253/B$166)*100</f>
        <v>0</v>
      </c>
      <c r="AF253" s="247">
        <f>(C253/C$166)*100</f>
        <v>0</v>
      </c>
      <c r="AG253" s="247">
        <f t="shared" ref="AG253:AG261" si="46">(D253/D$166)*100</f>
        <v>0</v>
      </c>
      <c r="AH253" s="247">
        <f t="shared" ref="AH253:AH261" si="47">(E253/E$166)*100</f>
        <v>0</v>
      </c>
      <c r="AI253" s="247">
        <f t="shared" ref="AI253:AI261" si="48">(F253/F$166)*100</f>
        <v>0</v>
      </c>
      <c r="AJ253" s="247">
        <f t="shared" ref="AJ253:AJ261" si="49">(G253/G$166)*100</f>
        <v>0</v>
      </c>
      <c r="AK253" s="200">
        <f t="shared" ref="AK253:AK261" si="50">(H253/H$166)*100</f>
        <v>186.54867256637169</v>
      </c>
      <c r="AL253" s="200">
        <f t="shared" ref="AL253:AL261" si="51">(I253/I$166)*100</f>
        <v>188.92857142857142</v>
      </c>
      <c r="AM253" s="200">
        <f t="shared" ref="AM253:AM261" si="52">(J253/J$166)*100</f>
        <v>225.4335260115607</v>
      </c>
      <c r="AN253" s="200">
        <f t="shared" ref="AN253:AN261" si="53">(K253/K$166)*100</f>
        <v>86.872110939907557</v>
      </c>
    </row>
    <row r="254" spans="1:43" x14ac:dyDescent="0.2">
      <c r="A254" s="189">
        <v>41760</v>
      </c>
      <c r="H254" s="235">
        <v>1078</v>
      </c>
      <c r="I254" s="235">
        <v>1103</v>
      </c>
      <c r="J254" s="235">
        <v>1950</v>
      </c>
      <c r="K254" s="235">
        <v>2714</v>
      </c>
      <c r="Q254" s="238"/>
      <c r="R254" s="200">
        <v>688.32116788321161</v>
      </c>
      <c r="S254" s="200">
        <v>697.13287731043511</v>
      </c>
      <c r="T254" s="200">
        <v>650.56032600785909</v>
      </c>
      <c r="U254" s="200">
        <v>913.98631931305476</v>
      </c>
      <c r="V254" s="200">
        <v>1026.7792169989812</v>
      </c>
      <c r="W254" s="200">
        <f>H254*'Exchange Rates'!$B163</f>
        <v>784.5145</v>
      </c>
      <c r="X254" s="200">
        <f>I254*'Exchange Rates'!$B163</f>
        <v>802.70825000000002</v>
      </c>
      <c r="Y254" s="200">
        <f>J254*'Exchange Rates'!$B163</f>
        <v>1419.1125</v>
      </c>
      <c r="Z254" s="200">
        <f>K254*'Exchange Rates'!$B163</f>
        <v>1975.1134999999999</v>
      </c>
      <c r="AE254" s="247">
        <f t="shared" si="45"/>
        <v>0</v>
      </c>
      <c r="AF254" s="247">
        <f t="shared" ref="AF254:AF261" si="54">(C254/C$166)*100</f>
        <v>0</v>
      </c>
      <c r="AG254" s="247">
        <f t="shared" si="46"/>
        <v>0</v>
      </c>
      <c r="AH254" s="247">
        <f t="shared" si="47"/>
        <v>0</v>
      </c>
      <c r="AI254" s="247">
        <f t="shared" si="48"/>
        <v>0</v>
      </c>
      <c r="AJ254" s="247">
        <f t="shared" si="49"/>
        <v>0</v>
      </c>
      <c r="AK254" s="200">
        <f t="shared" si="50"/>
        <v>190.79646017699113</v>
      </c>
      <c r="AL254" s="200">
        <f t="shared" si="51"/>
        <v>196.96428571428572</v>
      </c>
      <c r="AM254" s="200">
        <f t="shared" si="52"/>
        <v>225.4335260115607</v>
      </c>
      <c r="AN254" s="200">
        <f t="shared" si="53"/>
        <v>83.636363636363626</v>
      </c>
    </row>
    <row r="255" spans="1:43" x14ac:dyDescent="0.2">
      <c r="A255" s="189">
        <v>41791</v>
      </c>
      <c r="H255" s="235">
        <v>1030</v>
      </c>
      <c r="I255" s="235">
        <v>1078</v>
      </c>
      <c r="J255" s="235">
        <v>1875</v>
      </c>
      <c r="K255" s="235">
        <v>2828</v>
      </c>
      <c r="L255" s="202"/>
      <c r="Q255" s="238"/>
      <c r="R255" s="200">
        <v>682.35294117647049</v>
      </c>
      <c r="S255" s="200">
        <v>677.85439999999994</v>
      </c>
      <c r="T255" s="200">
        <v>630.06639999999993</v>
      </c>
      <c r="U255" s="200">
        <v>907.2367999999999</v>
      </c>
      <c r="V255" s="200">
        <v>1030.7503999999999</v>
      </c>
      <c r="W255" s="200">
        <f>H255*'Exchange Rates'!$B164</f>
        <v>757.4620000000001</v>
      </c>
      <c r="X255" s="200">
        <f>I255*'Exchange Rates'!$B164</f>
        <v>792.76120000000003</v>
      </c>
      <c r="Y255" s="200">
        <f>J255*'Exchange Rates'!$B164</f>
        <v>1378.875</v>
      </c>
      <c r="Z255" s="200">
        <f>K255*'Exchange Rates'!$B164</f>
        <v>2079.7112000000002</v>
      </c>
      <c r="AE255" s="247">
        <f t="shared" si="45"/>
        <v>0</v>
      </c>
      <c r="AF255" s="247">
        <f t="shared" si="54"/>
        <v>0</v>
      </c>
      <c r="AG255" s="247">
        <f t="shared" si="46"/>
        <v>0</v>
      </c>
      <c r="AH255" s="247">
        <f t="shared" si="47"/>
        <v>0</v>
      </c>
      <c r="AI255" s="247">
        <f t="shared" si="48"/>
        <v>0</v>
      </c>
      <c r="AJ255" s="247">
        <f t="shared" si="49"/>
        <v>0</v>
      </c>
      <c r="AK255" s="200">
        <f t="shared" si="50"/>
        <v>182.3008849557522</v>
      </c>
      <c r="AL255" s="200">
        <f t="shared" si="51"/>
        <v>192.5</v>
      </c>
      <c r="AM255" s="200">
        <f t="shared" si="52"/>
        <v>216.76300578034682</v>
      </c>
      <c r="AN255" s="200">
        <f t="shared" si="53"/>
        <v>87.14946070878274</v>
      </c>
    </row>
    <row r="256" spans="1:43" x14ac:dyDescent="0.2">
      <c r="A256" s="189">
        <v>41821</v>
      </c>
      <c r="B256" s="188"/>
      <c r="C256" s="188"/>
      <c r="D256" s="188"/>
      <c r="E256" s="188"/>
      <c r="F256" s="188"/>
      <c r="G256" s="188"/>
      <c r="H256" s="235">
        <v>976</v>
      </c>
      <c r="I256" s="235">
        <v>1034</v>
      </c>
      <c r="J256" s="235">
        <v>1850</v>
      </c>
      <c r="K256" s="235">
        <v>3181</v>
      </c>
      <c r="L256" s="188"/>
      <c r="Q256" s="238"/>
      <c r="R256" s="200">
        <v>652.2058823529411</v>
      </c>
      <c r="S256" s="200">
        <v>645.66250000000002</v>
      </c>
      <c r="T256" s="200">
        <v>620.57389999999998</v>
      </c>
      <c r="U256" s="200">
        <v>823.49639999999999</v>
      </c>
      <c r="V256" s="200">
        <v>929.75400000000002</v>
      </c>
      <c r="W256" s="200">
        <f>H256*'Exchange Rates'!$B165</f>
        <v>720.32704000000001</v>
      </c>
      <c r="X256" s="200">
        <f>I256*'Exchange Rates'!$B165</f>
        <v>763.13336000000004</v>
      </c>
      <c r="Y256" s="200">
        <f>J256*'Exchange Rates'!$B165</f>
        <v>1365.374</v>
      </c>
      <c r="Z256" s="200">
        <f>K256*'Exchange Rates'!$B165</f>
        <v>2347.7052400000002</v>
      </c>
      <c r="AE256" s="247">
        <f t="shared" si="45"/>
        <v>0</v>
      </c>
      <c r="AF256" s="247">
        <f t="shared" si="54"/>
        <v>0</v>
      </c>
      <c r="AG256" s="247">
        <f t="shared" si="46"/>
        <v>0</v>
      </c>
      <c r="AH256" s="247">
        <f t="shared" si="47"/>
        <v>0</v>
      </c>
      <c r="AI256" s="247">
        <f t="shared" si="48"/>
        <v>0</v>
      </c>
      <c r="AJ256" s="247">
        <f t="shared" si="49"/>
        <v>0</v>
      </c>
      <c r="AK256" s="200">
        <f t="shared" si="50"/>
        <v>172.74336283185841</v>
      </c>
      <c r="AL256" s="200">
        <f t="shared" si="51"/>
        <v>184.64285714285717</v>
      </c>
      <c r="AM256" s="200">
        <f t="shared" si="52"/>
        <v>213.87283236994219</v>
      </c>
      <c r="AN256" s="200">
        <f t="shared" si="53"/>
        <v>98.027734976887515</v>
      </c>
    </row>
    <row r="257" spans="1:40" x14ac:dyDescent="0.2">
      <c r="A257" s="189">
        <v>41852</v>
      </c>
      <c r="B257" s="188"/>
      <c r="C257" s="188"/>
      <c r="D257" s="188"/>
      <c r="E257" s="188"/>
      <c r="F257" s="188"/>
      <c r="G257" s="188"/>
      <c r="H257" s="235">
        <v>949</v>
      </c>
      <c r="I257" s="235">
        <v>994</v>
      </c>
      <c r="J257" s="235">
        <v>1850</v>
      </c>
      <c r="K257" s="235">
        <v>3449</v>
      </c>
      <c r="L257" s="188"/>
      <c r="Q257" s="238"/>
      <c r="R257" s="200">
        <v>622.55639097744358</v>
      </c>
      <c r="S257" s="200">
        <v>639.92060000000004</v>
      </c>
      <c r="T257" s="200">
        <v>572.93233082706763</v>
      </c>
      <c r="U257" s="200">
        <v>709.02255639097746</v>
      </c>
      <c r="V257" s="200">
        <v>881.20300751879699</v>
      </c>
      <c r="W257" s="200">
        <f>H257*'Exchange Rates'!$B166</f>
        <v>712.08214999999996</v>
      </c>
      <c r="X257" s="200">
        <f>I257*'Exchange Rates'!$B166</f>
        <v>745.84789999999998</v>
      </c>
      <c r="Y257" s="200">
        <f>J257*'Exchange Rates'!$B166</f>
        <v>1388.1475</v>
      </c>
      <c r="Z257" s="200">
        <f>K257*'Exchange Rates'!$B166</f>
        <v>2587.9571499999997</v>
      </c>
      <c r="AE257" s="247">
        <f t="shared" si="45"/>
        <v>0</v>
      </c>
      <c r="AF257" s="247">
        <f t="shared" si="54"/>
        <v>0</v>
      </c>
      <c r="AG257" s="247">
        <f t="shared" si="46"/>
        <v>0</v>
      </c>
      <c r="AH257" s="247">
        <f t="shared" si="47"/>
        <v>0</v>
      </c>
      <c r="AI257" s="247">
        <f t="shared" si="48"/>
        <v>0</v>
      </c>
      <c r="AJ257" s="247">
        <f t="shared" si="49"/>
        <v>0</v>
      </c>
      <c r="AK257" s="200">
        <f t="shared" si="50"/>
        <v>167.9646017699115</v>
      </c>
      <c r="AL257" s="200">
        <f t="shared" si="51"/>
        <v>177.5</v>
      </c>
      <c r="AM257" s="200">
        <f t="shared" si="52"/>
        <v>213.87283236994219</v>
      </c>
      <c r="AN257" s="200">
        <f t="shared" si="53"/>
        <v>106.28659476117105</v>
      </c>
    </row>
    <row r="258" spans="1:40" x14ac:dyDescent="0.2">
      <c r="A258" s="189">
        <v>41883</v>
      </c>
      <c r="B258" s="188"/>
      <c r="C258" s="188"/>
      <c r="D258" s="188"/>
      <c r="E258" s="188"/>
      <c r="F258" s="188"/>
      <c r="G258" s="188"/>
      <c r="H258" s="235">
        <v>863</v>
      </c>
      <c r="I258" s="235">
        <v>895</v>
      </c>
      <c r="J258" s="235">
        <v>1838</v>
      </c>
      <c r="K258" s="235">
        <v>3349</v>
      </c>
      <c r="L258" s="188"/>
      <c r="Q258" s="238"/>
      <c r="R258" s="200">
        <v>637.98449612403101</v>
      </c>
      <c r="S258" s="200">
        <v>641.8604651162791</v>
      </c>
      <c r="T258" s="200">
        <v>549.61240310077517</v>
      </c>
      <c r="U258" s="200">
        <v>700.77519379844955</v>
      </c>
      <c r="V258" s="200">
        <v>915.50387596899225</v>
      </c>
      <c r="W258" s="200">
        <f>H258*'Exchange Rates'!$B167</f>
        <v>668.54021</v>
      </c>
      <c r="X258" s="200">
        <f>I258*'Exchange Rates'!$B167</f>
        <v>693.32965000000002</v>
      </c>
      <c r="Y258" s="200">
        <f>J258*'Exchange Rates'!$B167</f>
        <v>1423.8434600000001</v>
      </c>
      <c r="Z258" s="200">
        <f>K258*'Exchange Rates'!$B167</f>
        <v>2594.3698300000001</v>
      </c>
      <c r="AE258" s="247">
        <f t="shared" si="45"/>
        <v>0</v>
      </c>
      <c r="AF258" s="247">
        <f t="shared" si="54"/>
        <v>0</v>
      </c>
      <c r="AG258" s="247">
        <f t="shared" si="46"/>
        <v>0</v>
      </c>
      <c r="AH258" s="247">
        <f t="shared" si="47"/>
        <v>0</v>
      </c>
      <c r="AI258" s="247">
        <f t="shared" si="48"/>
        <v>0</v>
      </c>
      <c r="AJ258" s="247">
        <f t="shared" si="49"/>
        <v>0</v>
      </c>
      <c r="AK258" s="200">
        <f t="shared" si="50"/>
        <v>152.74336283185841</v>
      </c>
      <c r="AL258" s="200">
        <f t="shared" si="51"/>
        <v>159.82142857142858</v>
      </c>
      <c r="AM258" s="200">
        <f t="shared" si="52"/>
        <v>212.48554913294799</v>
      </c>
      <c r="AN258" s="200">
        <f t="shared" si="53"/>
        <v>103.20493066255779</v>
      </c>
    </row>
    <row r="259" spans="1:40" x14ac:dyDescent="0.2">
      <c r="A259" s="189">
        <v>41913</v>
      </c>
      <c r="B259" s="188"/>
      <c r="C259" s="188"/>
      <c r="D259" s="188"/>
      <c r="E259" s="188"/>
      <c r="F259" s="188"/>
      <c r="G259" s="188"/>
      <c r="H259" s="235">
        <v>771</v>
      </c>
      <c r="I259" s="235">
        <v>808</v>
      </c>
      <c r="J259" s="235">
        <v>1875</v>
      </c>
      <c r="K259" s="235">
        <v>3349</v>
      </c>
      <c r="L259" s="188"/>
      <c r="Q259" s="238"/>
      <c r="R259" s="200">
        <v>682.8125</v>
      </c>
      <c r="S259" s="200">
        <v>653.125</v>
      </c>
      <c r="T259" s="200">
        <v>564.0625</v>
      </c>
      <c r="U259" s="200">
        <v>730.46875</v>
      </c>
      <c r="V259" s="200">
        <v>893.75</v>
      </c>
      <c r="W259" s="200">
        <f>H259*'Exchange Rates'!$B168</f>
        <v>608.48090999999999</v>
      </c>
      <c r="X259" s="200">
        <f>I259*'Exchange Rates'!$B168</f>
        <v>637.68168000000003</v>
      </c>
      <c r="Y259" s="200">
        <f>J259*'Exchange Rates'!$B168</f>
        <v>1479.76875</v>
      </c>
      <c r="Z259" s="200">
        <f>K259*'Exchange Rates'!$B168</f>
        <v>2643.0642899999998</v>
      </c>
      <c r="AE259" s="247">
        <f t="shared" si="45"/>
        <v>0</v>
      </c>
      <c r="AF259" s="247">
        <f t="shared" si="54"/>
        <v>0</v>
      </c>
      <c r="AG259" s="247">
        <f t="shared" si="46"/>
        <v>0</v>
      </c>
      <c r="AH259" s="247">
        <f t="shared" si="47"/>
        <v>0</v>
      </c>
      <c r="AI259" s="247">
        <f t="shared" si="48"/>
        <v>0</v>
      </c>
      <c r="AJ259" s="247">
        <f t="shared" si="49"/>
        <v>0</v>
      </c>
      <c r="AK259" s="200">
        <f t="shared" si="50"/>
        <v>136.46017699115046</v>
      </c>
      <c r="AL259" s="200">
        <f t="shared" si="51"/>
        <v>144.28571428571428</v>
      </c>
      <c r="AM259" s="200">
        <f t="shared" si="52"/>
        <v>216.76300578034682</v>
      </c>
      <c r="AN259" s="200">
        <f t="shared" si="53"/>
        <v>103.20493066255779</v>
      </c>
    </row>
    <row r="260" spans="1:40" x14ac:dyDescent="0.2">
      <c r="A260" s="189">
        <v>41944</v>
      </c>
      <c r="B260" s="188"/>
      <c r="C260" s="188"/>
      <c r="D260" s="188"/>
      <c r="E260" s="188"/>
      <c r="F260" s="188"/>
      <c r="G260" s="188"/>
      <c r="H260" s="235">
        <v>831</v>
      </c>
      <c r="I260" s="235">
        <v>861</v>
      </c>
      <c r="J260" s="235">
        <v>2338</v>
      </c>
      <c r="K260" s="235">
        <v>3615</v>
      </c>
      <c r="L260" s="188"/>
      <c r="Q260" s="238"/>
      <c r="R260" s="200">
        <v>713.6</v>
      </c>
      <c r="S260" s="200">
        <v>670.14028056112227</v>
      </c>
      <c r="T260" s="200">
        <v>585.97194388777552</v>
      </c>
      <c r="U260" s="200">
        <v>778.35671342685373</v>
      </c>
      <c r="V260" s="200">
        <v>957.11422845691379</v>
      </c>
      <c r="W260" s="200">
        <f>H260*'Exchange Rates'!$B169</f>
        <v>666.10467000000006</v>
      </c>
      <c r="X260" s="200">
        <f>I260*'Exchange Rates'!$B169</f>
        <v>690.15177000000006</v>
      </c>
      <c r="Y260" s="200">
        <f>J260*'Exchange Rates'!$B169</f>
        <v>1874.0706600000001</v>
      </c>
      <c r="Z260" s="200">
        <f>K260*'Exchange Rates'!$B169</f>
        <v>2897.6755499999999</v>
      </c>
      <c r="AE260" s="247">
        <f t="shared" si="45"/>
        <v>0</v>
      </c>
      <c r="AF260" s="247">
        <f t="shared" si="54"/>
        <v>0</v>
      </c>
      <c r="AG260" s="247">
        <f t="shared" si="46"/>
        <v>0</v>
      </c>
      <c r="AH260" s="247">
        <f t="shared" si="47"/>
        <v>0</v>
      </c>
      <c r="AI260" s="247">
        <f t="shared" si="48"/>
        <v>0</v>
      </c>
      <c r="AJ260" s="247">
        <f t="shared" si="49"/>
        <v>0</v>
      </c>
      <c r="AK260" s="200">
        <f t="shared" si="50"/>
        <v>147.0796460176991</v>
      </c>
      <c r="AL260" s="200">
        <f t="shared" si="51"/>
        <v>153.75</v>
      </c>
      <c r="AM260" s="200">
        <f t="shared" si="52"/>
        <v>270.28901734104045</v>
      </c>
      <c r="AN260" s="200">
        <f t="shared" si="53"/>
        <v>111.40215716486904</v>
      </c>
    </row>
    <row r="261" spans="1:40" ht="13.5" thickBot="1" x14ac:dyDescent="0.25">
      <c r="A261" s="189">
        <v>41974</v>
      </c>
      <c r="B261" s="188"/>
      <c r="C261" s="188"/>
      <c r="D261" s="188"/>
      <c r="E261" s="188"/>
      <c r="F261" s="188"/>
      <c r="G261" s="188"/>
      <c r="H261" s="235">
        <v>861</v>
      </c>
      <c r="I261" s="235">
        <v>884</v>
      </c>
      <c r="J261" s="235">
        <v>2167</v>
      </c>
      <c r="K261" s="235">
        <v>3846</v>
      </c>
      <c r="L261" s="188"/>
      <c r="Q261" s="239"/>
      <c r="R261" s="200">
        <v>711.90843412614663</v>
      </c>
      <c r="S261" s="200">
        <v>660.76791947398328</v>
      </c>
      <c r="T261" s="200">
        <v>562.54566117379659</v>
      </c>
      <c r="U261" s="200">
        <v>785.77806640149367</v>
      </c>
      <c r="V261" s="200">
        <v>987.90486240766302</v>
      </c>
      <c r="W261" s="200">
        <f>H261*'Exchange Rates'!$B170</f>
        <v>698.97702000000004</v>
      </c>
      <c r="X261" s="200">
        <f>I261*'Exchange Rates'!$B170</f>
        <v>717.64887999999996</v>
      </c>
      <c r="Y261" s="200">
        <f>J261*'Exchange Rates'!$B170</f>
        <v>1759.2139399999999</v>
      </c>
      <c r="Z261" s="200">
        <f>K261*'Exchange Rates'!$B170</f>
        <v>3122.25972</v>
      </c>
      <c r="AE261" s="247">
        <f t="shared" si="45"/>
        <v>0</v>
      </c>
      <c r="AF261" s="247">
        <f t="shared" si="54"/>
        <v>0</v>
      </c>
      <c r="AG261" s="247">
        <f t="shared" si="46"/>
        <v>0</v>
      </c>
      <c r="AH261" s="247">
        <f t="shared" si="47"/>
        <v>0</v>
      </c>
      <c r="AI261" s="247">
        <f t="shared" si="48"/>
        <v>0</v>
      </c>
      <c r="AJ261" s="247">
        <f t="shared" si="49"/>
        <v>0</v>
      </c>
      <c r="AK261" s="200">
        <f t="shared" si="50"/>
        <v>152.38938053097345</v>
      </c>
      <c r="AL261" s="200">
        <f t="shared" si="51"/>
        <v>157.85714285714286</v>
      </c>
      <c r="AM261" s="200">
        <f t="shared" si="52"/>
        <v>250.52023121387285</v>
      </c>
      <c r="AN261" s="200">
        <f t="shared" si="53"/>
        <v>118.52080123266563</v>
      </c>
    </row>
    <row r="262" spans="1:40" x14ac:dyDescent="0.2">
      <c r="A262" s="188"/>
      <c r="B262" s="188"/>
      <c r="C262" s="188"/>
      <c r="D262" s="188"/>
      <c r="E262" s="188"/>
      <c r="F262" s="188"/>
      <c r="G262" s="188"/>
      <c r="H262" s="188"/>
      <c r="I262" s="188"/>
      <c r="J262" s="188"/>
      <c r="K262" s="188"/>
      <c r="L262" s="188"/>
    </row>
    <row r="263" spans="1:40" x14ac:dyDescent="0.2">
      <c r="A263" s="188"/>
      <c r="B263" s="188"/>
      <c r="C263" s="188"/>
      <c r="D263" s="188"/>
      <c r="E263" s="188"/>
      <c r="F263" s="188"/>
      <c r="G263" s="188"/>
      <c r="H263" s="188"/>
      <c r="I263" s="188"/>
      <c r="J263" s="188"/>
      <c r="K263" s="188"/>
      <c r="L263" s="188"/>
    </row>
    <row r="264" spans="1:40" x14ac:dyDescent="0.2">
      <c r="A264" s="188"/>
      <c r="B264" s="188"/>
      <c r="C264" s="188"/>
      <c r="D264" s="188"/>
      <c r="E264" s="188"/>
      <c r="F264" s="188"/>
      <c r="G264" s="188"/>
      <c r="H264" s="188"/>
      <c r="I264" s="188"/>
      <c r="J264" s="188"/>
      <c r="K264" s="188"/>
      <c r="L264" s="188"/>
    </row>
    <row r="265" spans="1:40" x14ac:dyDescent="0.2">
      <c r="A265" s="188"/>
      <c r="B265" s="188"/>
      <c r="C265" s="188"/>
      <c r="D265" s="188"/>
      <c r="E265" s="188"/>
      <c r="F265" s="188"/>
      <c r="G265" s="188"/>
      <c r="H265" s="188"/>
      <c r="I265" s="188"/>
      <c r="J265" s="188"/>
      <c r="K265" s="188"/>
      <c r="L265" s="188"/>
    </row>
    <row r="266" spans="1:40" x14ac:dyDescent="0.2">
      <c r="A266" s="188"/>
      <c r="B266" s="188"/>
      <c r="C266" s="188"/>
      <c r="D266" s="188"/>
      <c r="E266" s="188"/>
      <c r="F266" s="188"/>
      <c r="G266" s="188"/>
      <c r="H266" s="188"/>
      <c r="I266" s="188"/>
      <c r="J266" s="188"/>
      <c r="K266" s="188"/>
      <c r="L266" s="188"/>
    </row>
    <row r="267" spans="1:40" s="190" customFormat="1" x14ac:dyDescent="0.2"/>
    <row r="268" spans="1:40" x14ac:dyDescent="0.2">
      <c r="A268" s="188"/>
      <c r="B268" s="188"/>
      <c r="C268" s="188"/>
      <c r="D268" s="188"/>
      <c r="E268" s="188"/>
      <c r="F268" s="188"/>
      <c r="G268" s="188"/>
      <c r="H268" s="188"/>
      <c r="I268" s="188"/>
      <c r="J268" s="188"/>
      <c r="K268" s="188"/>
      <c r="L268" s="188"/>
    </row>
    <row r="269" spans="1:40" x14ac:dyDescent="0.2">
      <c r="A269" s="188"/>
      <c r="B269" s="188"/>
      <c r="C269" s="188"/>
      <c r="D269" s="188"/>
      <c r="E269" s="188"/>
      <c r="F269" s="188"/>
      <c r="G269" s="188"/>
      <c r="H269" s="188"/>
      <c r="I269" s="188"/>
      <c r="J269" s="188"/>
      <c r="K269" s="188"/>
      <c r="L269" s="188"/>
    </row>
    <row r="270" spans="1:40" x14ac:dyDescent="0.2">
      <c r="A270" s="188"/>
      <c r="B270" s="188"/>
      <c r="C270" s="188"/>
      <c r="D270" s="188"/>
      <c r="E270" s="188"/>
      <c r="F270" s="188"/>
      <c r="G270" s="188"/>
      <c r="H270" s="188"/>
      <c r="I270" s="188"/>
      <c r="J270" s="188"/>
      <c r="K270" s="188"/>
      <c r="L270" s="188"/>
    </row>
    <row r="271" spans="1:40" x14ac:dyDescent="0.2">
      <c r="A271" s="188"/>
      <c r="B271" s="188"/>
      <c r="C271" s="188"/>
      <c r="D271" s="188"/>
      <c r="E271" s="188"/>
      <c r="F271" s="188"/>
      <c r="G271" s="188"/>
      <c r="H271" s="188"/>
      <c r="I271" s="188"/>
      <c r="J271" s="188"/>
      <c r="K271" s="188"/>
      <c r="L271" s="188"/>
    </row>
    <row r="272" spans="1:40" x14ac:dyDescent="0.2">
      <c r="A272" s="188"/>
      <c r="B272" s="188"/>
      <c r="C272" s="188"/>
      <c r="D272" s="188"/>
      <c r="E272" s="188"/>
      <c r="F272" s="188"/>
      <c r="G272" s="188"/>
      <c r="H272" s="188"/>
      <c r="I272" s="188"/>
      <c r="J272" s="188"/>
      <c r="K272" s="188"/>
      <c r="L272" s="188"/>
    </row>
    <row r="273" spans="1:13" x14ac:dyDescent="0.2">
      <c r="A273" s="188"/>
      <c r="B273" s="188"/>
      <c r="C273" s="188"/>
      <c r="D273" s="188"/>
      <c r="E273" s="188"/>
      <c r="F273" s="188"/>
      <c r="G273" s="188"/>
      <c r="H273" s="188"/>
      <c r="I273" s="188"/>
      <c r="J273" s="188"/>
      <c r="K273" s="188"/>
      <c r="L273" s="188"/>
    </row>
    <row r="274" spans="1:13" x14ac:dyDescent="0.2">
      <c r="A274" s="188"/>
      <c r="B274" s="188"/>
      <c r="C274" s="188"/>
      <c r="D274" s="188"/>
      <c r="E274" s="188"/>
      <c r="F274" s="188"/>
      <c r="G274" s="188"/>
      <c r="H274" s="188"/>
      <c r="I274" s="188"/>
      <c r="J274" s="188"/>
      <c r="K274" s="188"/>
      <c r="L274" s="188"/>
    </row>
    <row r="275" spans="1:13" x14ac:dyDescent="0.2">
      <c r="A275" s="188"/>
      <c r="B275" s="188"/>
      <c r="C275" s="188"/>
      <c r="D275" s="188"/>
      <c r="E275" s="188"/>
      <c r="F275" s="188"/>
      <c r="G275" s="188"/>
      <c r="H275" s="188"/>
      <c r="I275" s="188"/>
      <c r="J275" s="188"/>
      <c r="K275" s="188"/>
      <c r="L275" s="188"/>
    </row>
    <row r="276" spans="1:13" x14ac:dyDescent="0.2">
      <c r="A276" s="188"/>
      <c r="B276" s="188"/>
      <c r="C276" s="188"/>
      <c r="D276" s="188"/>
      <c r="E276" s="188"/>
      <c r="F276" s="188"/>
      <c r="G276" s="188"/>
      <c r="H276" s="188"/>
      <c r="I276" s="188"/>
      <c r="J276" s="188"/>
      <c r="K276" s="188"/>
      <c r="L276" s="188"/>
    </row>
    <row r="279" spans="1:13" x14ac:dyDescent="0.2">
      <c r="B279" s="204"/>
      <c r="C279" s="204"/>
      <c r="D279" s="204"/>
      <c r="E279" s="204"/>
    </row>
    <row r="280" spans="1:13" x14ac:dyDescent="0.2">
      <c r="B280" s="204"/>
      <c r="C280" s="204"/>
      <c r="D280" s="204"/>
      <c r="E280" s="204"/>
    </row>
    <row r="286" spans="1:13" x14ac:dyDescent="0.2">
      <c r="M286" s="190"/>
    </row>
  </sheetData>
  <mergeCells count="1">
    <mergeCell ref="Q91:AA92"/>
  </mergeCells>
  <pageMargins left="0.7" right="0.7" top="0.75" bottom="0.75" header="0.3" footer="0.3"/>
  <pageSetup paperSize="9" orientation="portrait" verticalDpi="0"/>
  <ignoredErrors>
    <ignoredError sqref="Q94:AA246 AE166:AN166 AE168:AN246 AE167:AG167 AI167:AN167" unlocked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AK134"/>
  <sheetViews>
    <sheetView workbookViewId="0">
      <pane xSplit="3" ySplit="4" topLeftCell="D122" activePane="bottomRight" state="frozen"/>
      <selection activeCell="D88" sqref="D88"/>
      <selection pane="topRight" activeCell="D88" sqref="D88"/>
      <selection pane="bottomLeft" activeCell="D88" sqref="D88"/>
      <selection pane="bottomRight" activeCell="I144" sqref="D132:I144"/>
    </sheetView>
  </sheetViews>
  <sheetFormatPr defaultColWidth="10.875" defaultRowHeight="12.75" x14ac:dyDescent="0.2"/>
  <cols>
    <col min="1" max="1" width="6.5" style="106" customWidth="1"/>
    <col min="2" max="2" width="4.125" style="107" customWidth="1"/>
    <col min="3" max="3" width="1.875" style="107" customWidth="1"/>
    <col min="4" max="4" width="7.125" style="107" customWidth="1"/>
    <col min="5" max="5" width="7.25" style="107" customWidth="1"/>
    <col min="6" max="8" width="7.125" style="107" customWidth="1"/>
    <col min="9" max="9" width="7.5" style="107" customWidth="1"/>
    <col min="10" max="10" width="7.75" style="107" customWidth="1"/>
    <col min="11" max="13" width="7.125" style="107" customWidth="1"/>
    <col min="15" max="16" width="7.125" style="107" customWidth="1"/>
    <col min="17" max="17" width="7.75" style="107" customWidth="1"/>
    <col min="18" max="19" width="7.25" style="107" customWidth="1"/>
    <col min="20" max="23" width="7.125" style="107" customWidth="1"/>
    <col min="24" max="24" width="7.625" style="107" customWidth="1"/>
    <col min="25" max="25" width="7.125" style="107" customWidth="1"/>
    <col min="26" max="26" width="7.625" style="107" customWidth="1"/>
    <col min="27" max="27" width="7.5" style="107" customWidth="1"/>
    <col min="28" max="30" width="7.125" style="107" customWidth="1"/>
    <col min="31" max="32" width="7.625" style="107" customWidth="1"/>
    <col min="33" max="33" width="1.875" style="107" customWidth="1"/>
    <col min="34" max="34" width="9" style="107" customWidth="1"/>
    <col min="35" max="35" width="9.5" style="107" customWidth="1"/>
    <col min="36" max="16384" width="10.875" style="106"/>
  </cols>
  <sheetData>
    <row r="1" spans="1:35" s="102" customFormat="1" ht="26.25" customHeight="1" thickBot="1" x14ac:dyDescent="0.25">
      <c r="A1" s="342" t="s">
        <v>233</v>
      </c>
      <c r="B1" s="343"/>
      <c r="C1" s="343"/>
      <c r="D1" s="343"/>
      <c r="E1" s="343"/>
      <c r="F1" s="343"/>
      <c r="G1" s="344"/>
      <c r="H1" s="98"/>
      <c r="I1" s="99" t="s">
        <v>234</v>
      </c>
      <c r="J1" s="100"/>
      <c r="K1" s="101"/>
      <c r="L1" s="100"/>
      <c r="M1" s="100"/>
      <c r="O1" s="100"/>
      <c r="P1" s="100"/>
      <c r="Q1" s="101"/>
      <c r="R1" s="100"/>
      <c r="S1" s="100"/>
      <c r="T1" s="100"/>
      <c r="U1" s="101"/>
      <c r="V1" s="100"/>
      <c r="W1" s="100"/>
      <c r="X1" s="103"/>
      <c r="Y1" s="103"/>
      <c r="Z1" s="103"/>
      <c r="AA1" s="100"/>
      <c r="AB1" s="100"/>
      <c r="AC1" s="104" t="s">
        <v>235</v>
      </c>
      <c r="AD1" s="105"/>
      <c r="AE1" s="342" t="s">
        <v>236</v>
      </c>
      <c r="AF1" s="343"/>
      <c r="AG1" s="343"/>
      <c r="AH1" s="343"/>
      <c r="AI1" s="344"/>
    </row>
    <row r="2" spans="1:35" ht="13.5" thickBot="1" x14ac:dyDescent="0.25"/>
    <row r="3" spans="1:35" ht="12.75" customHeight="1" thickBot="1" x14ac:dyDescent="0.25">
      <c r="A3" s="345" t="s">
        <v>237</v>
      </c>
      <c r="B3" s="345"/>
      <c r="C3" s="108"/>
      <c r="D3" s="346" t="s">
        <v>238</v>
      </c>
      <c r="E3" s="336" t="s">
        <v>239</v>
      </c>
      <c r="F3" s="336" t="s">
        <v>37</v>
      </c>
      <c r="G3" s="336" t="s">
        <v>240</v>
      </c>
      <c r="H3" s="336" t="s">
        <v>241</v>
      </c>
      <c r="I3" s="336" t="s">
        <v>242</v>
      </c>
      <c r="J3" s="336" t="s">
        <v>243</v>
      </c>
      <c r="K3" s="336" t="s">
        <v>244</v>
      </c>
      <c r="L3" s="336" t="s">
        <v>245</v>
      </c>
      <c r="M3" s="336" t="s">
        <v>246</v>
      </c>
      <c r="N3" s="336" t="s">
        <v>247</v>
      </c>
      <c r="O3" s="336" t="s">
        <v>248</v>
      </c>
      <c r="P3" s="336" t="s">
        <v>249</v>
      </c>
      <c r="Q3" s="336" t="s">
        <v>250</v>
      </c>
      <c r="R3" s="336" t="s">
        <v>251</v>
      </c>
      <c r="S3" s="336" t="s">
        <v>252</v>
      </c>
      <c r="T3" s="336" t="s">
        <v>253</v>
      </c>
      <c r="U3" s="336" t="s">
        <v>254</v>
      </c>
      <c r="V3" s="336" t="s">
        <v>255</v>
      </c>
      <c r="W3" s="336" t="s">
        <v>256</v>
      </c>
      <c r="X3" s="336" t="s">
        <v>257</v>
      </c>
      <c r="Y3" s="336" t="s">
        <v>258</v>
      </c>
      <c r="Z3" s="336" t="s">
        <v>259</v>
      </c>
      <c r="AA3" s="336" t="s">
        <v>260</v>
      </c>
      <c r="AB3" s="336" t="s">
        <v>261</v>
      </c>
      <c r="AC3" s="336" t="s">
        <v>262</v>
      </c>
      <c r="AD3" s="336" t="s">
        <v>263</v>
      </c>
      <c r="AE3" s="348" t="s">
        <v>26</v>
      </c>
      <c r="AF3" s="141"/>
      <c r="AG3" s="109"/>
      <c r="AH3" s="338" t="s">
        <v>84</v>
      </c>
      <c r="AI3" s="110" t="s">
        <v>264</v>
      </c>
    </row>
    <row r="4" spans="1:35" s="112" customFormat="1" ht="12.75" customHeight="1" thickBot="1" x14ac:dyDescent="0.25">
      <c r="A4" s="340" t="s">
        <v>265</v>
      </c>
      <c r="B4" s="341"/>
      <c r="C4" s="108"/>
      <c r="D4" s="34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49"/>
      <c r="AF4" s="141"/>
      <c r="AG4" s="109"/>
      <c r="AH4" s="339"/>
      <c r="AI4" s="111" t="s">
        <v>266</v>
      </c>
    </row>
    <row r="5" spans="1:35" ht="12.75" customHeight="1" x14ac:dyDescent="0.2">
      <c r="A5" s="217">
        <v>2006</v>
      </c>
      <c r="B5" s="218">
        <v>1</v>
      </c>
      <c r="C5" s="108"/>
      <c r="D5" s="113">
        <v>209.79032258064515</v>
      </c>
      <c r="E5" s="114"/>
      <c r="F5" s="115">
        <v>167.0399677419355</v>
      </c>
      <c r="G5" s="115">
        <v>220.69158064516131</v>
      </c>
      <c r="H5" s="115">
        <v>218.66935483870967</v>
      </c>
      <c r="I5" s="115">
        <v>142.98267741935484</v>
      </c>
      <c r="J5" s="115">
        <v>228.85129032258067</v>
      </c>
      <c r="K5" s="115">
        <v>165.65677419354839</v>
      </c>
      <c r="L5" s="115">
        <v>159.85806451612902</v>
      </c>
      <c r="M5" s="115">
        <v>252.80645161290323</v>
      </c>
      <c r="O5" s="115">
        <v>202.67516129032256</v>
      </c>
      <c r="P5" s="116" t="e">
        <v>#N/A</v>
      </c>
      <c r="Q5" s="115">
        <v>136.59458064516127</v>
      </c>
      <c r="R5" s="115">
        <v>154.73593548387097</v>
      </c>
      <c r="S5" s="115">
        <v>232.37387096774194</v>
      </c>
      <c r="T5" s="115">
        <v>180.15883870967741</v>
      </c>
      <c r="U5" s="116" t="e">
        <v>#N/A</v>
      </c>
      <c r="V5" s="115">
        <v>228.52645161290323</v>
      </c>
      <c r="W5" s="115">
        <v>198.57580645161292</v>
      </c>
      <c r="X5" s="115">
        <v>178.66516129032254</v>
      </c>
      <c r="Y5" s="115">
        <v>176.50967741935486</v>
      </c>
      <c r="Z5" s="117"/>
      <c r="AA5" s="115">
        <v>157.03125806451612</v>
      </c>
      <c r="AB5" s="115">
        <v>160.24680645161291</v>
      </c>
      <c r="AC5" s="115">
        <v>183.31741935483871</v>
      </c>
      <c r="AD5" s="115">
        <v>231.35219354838708</v>
      </c>
      <c r="AE5" s="118">
        <v>190.22419354838709</v>
      </c>
      <c r="AF5" s="142"/>
      <c r="AH5" s="119">
        <v>220.59958064516127</v>
      </c>
      <c r="AI5" s="120">
        <v>5.3103230984633203E-2</v>
      </c>
    </row>
    <row r="6" spans="1:35" s="124" customFormat="1" ht="12.75" customHeight="1" x14ac:dyDescent="0.2">
      <c r="A6" s="121"/>
      <c r="B6" s="215">
        <v>2</v>
      </c>
      <c r="C6" s="108"/>
      <c r="D6" s="122">
        <v>222.17285714285714</v>
      </c>
      <c r="E6" s="114"/>
      <c r="F6" s="123">
        <v>171.64042857142857</v>
      </c>
      <c r="G6" s="123">
        <v>229.59964285714287</v>
      </c>
      <c r="H6" s="123">
        <v>229.33071428571429</v>
      </c>
      <c r="I6" s="123">
        <v>151.94328571428574</v>
      </c>
      <c r="J6" s="123">
        <v>233.77035714285714</v>
      </c>
      <c r="K6" s="123">
        <v>169.68392857142857</v>
      </c>
      <c r="L6" s="123">
        <v>166.83085714285713</v>
      </c>
      <c r="M6" s="123">
        <v>259.75</v>
      </c>
      <c r="O6" s="123">
        <v>209.04392857142858</v>
      </c>
      <c r="P6" s="125" t="e">
        <v>#N/A</v>
      </c>
      <c r="Q6" s="123">
        <v>136.28146428571432</v>
      </c>
      <c r="R6" s="123">
        <v>156.55300000000003</v>
      </c>
      <c r="S6" s="123">
        <v>241.44571428571427</v>
      </c>
      <c r="T6" s="123">
        <v>179.10035714285712</v>
      </c>
      <c r="U6" s="125">
        <v>0</v>
      </c>
      <c r="V6" s="123">
        <v>246.25071428571431</v>
      </c>
      <c r="W6" s="123">
        <v>204.57392857142858</v>
      </c>
      <c r="X6" s="123">
        <v>186.82335714285713</v>
      </c>
      <c r="Y6" s="123">
        <v>182.14285714285714</v>
      </c>
      <c r="Z6" s="117"/>
      <c r="AA6" s="123">
        <v>155.44132142857143</v>
      </c>
      <c r="AB6" s="123">
        <v>157.77599999999998</v>
      </c>
      <c r="AC6" s="123">
        <v>186.95785714285716</v>
      </c>
      <c r="AD6" s="123">
        <v>236.77992857142857</v>
      </c>
      <c r="AE6" s="126">
        <v>209.93935714285718</v>
      </c>
      <c r="AF6" s="142"/>
      <c r="AG6" s="107"/>
      <c r="AH6" s="127">
        <v>230.30025000000001</v>
      </c>
      <c r="AI6" s="128">
        <f>(AH6-AH5)/AH5</f>
        <v>4.3974106054364873E-2</v>
      </c>
    </row>
    <row r="7" spans="1:35" ht="12.75" customHeight="1" x14ac:dyDescent="0.2">
      <c r="A7" s="121"/>
      <c r="B7" s="215">
        <v>3</v>
      </c>
      <c r="C7" s="108"/>
      <c r="D7" s="122">
        <v>229.13419354838709</v>
      </c>
      <c r="E7" s="114"/>
      <c r="F7" s="123">
        <v>171.58770967741935</v>
      </c>
      <c r="G7" s="123">
        <v>238.55751612903231</v>
      </c>
      <c r="H7" s="123">
        <v>244.94096774193551</v>
      </c>
      <c r="I7" s="123">
        <v>161.21606451612902</v>
      </c>
      <c r="J7" s="123">
        <v>241.51870967741937</v>
      </c>
      <c r="K7" s="123">
        <v>166.96677419354839</v>
      </c>
      <c r="L7" s="123">
        <v>167.10541935483872</v>
      </c>
      <c r="M7" s="123">
        <v>270.80645161290323</v>
      </c>
      <c r="O7" s="123">
        <v>215.39387096774198</v>
      </c>
      <c r="P7" s="125" t="e">
        <v>#N/A</v>
      </c>
      <c r="Q7" s="123">
        <v>138.24596774193549</v>
      </c>
      <c r="R7" s="123">
        <v>168.08716129032257</v>
      </c>
      <c r="S7" s="123">
        <v>248.0977419354839</v>
      </c>
      <c r="T7" s="123">
        <v>179.29270967741934</v>
      </c>
      <c r="U7" s="125">
        <v>0</v>
      </c>
      <c r="V7" s="123">
        <v>248.42903225806452</v>
      </c>
      <c r="W7" s="123">
        <v>215.16580645161292</v>
      </c>
      <c r="X7" s="123">
        <v>190.13954838709674</v>
      </c>
      <c r="Y7" s="123">
        <v>190.32580645161289</v>
      </c>
      <c r="Z7" s="117"/>
      <c r="AA7" s="123">
        <v>151.34422580645162</v>
      </c>
      <c r="AB7" s="123">
        <v>162.17032258064515</v>
      </c>
      <c r="AC7" s="123">
        <v>189.08032258064515</v>
      </c>
      <c r="AD7" s="123">
        <v>238.38145161290322</v>
      </c>
      <c r="AE7" s="126">
        <v>207.16383870967744</v>
      </c>
      <c r="AF7" s="142"/>
      <c r="AH7" s="127">
        <v>239.31464516129031</v>
      </c>
      <c r="AI7" s="128">
        <f t="shared" ref="AI7:AI70" si="0">(AH7-AH6)/AH6</f>
        <v>3.9141925209765553E-2</v>
      </c>
    </row>
    <row r="8" spans="1:35" ht="12.75" customHeight="1" x14ac:dyDescent="0.2">
      <c r="A8" s="121"/>
      <c r="B8" s="215">
        <v>4</v>
      </c>
      <c r="C8" s="108"/>
      <c r="D8" s="122">
        <v>231.654</v>
      </c>
      <c r="E8" s="114"/>
      <c r="F8" s="123">
        <v>176.55619999999999</v>
      </c>
      <c r="G8" s="123">
        <v>240.89426666666668</v>
      </c>
      <c r="H8" s="123">
        <v>243.77233333333334</v>
      </c>
      <c r="I8" s="123">
        <v>168.5223</v>
      </c>
      <c r="J8" s="123">
        <v>248.77799999999999</v>
      </c>
      <c r="K8" s="123">
        <v>166.131</v>
      </c>
      <c r="L8" s="123">
        <v>176.01606666666666</v>
      </c>
      <c r="M8" s="123">
        <v>276.39999999999998</v>
      </c>
      <c r="O8" s="123">
        <v>222.73666666666665</v>
      </c>
      <c r="P8" s="125" t="e">
        <v>#N/A</v>
      </c>
      <c r="Q8" s="123">
        <v>135.61336666666665</v>
      </c>
      <c r="R8" s="123">
        <v>173.60646666666665</v>
      </c>
      <c r="S8" s="123">
        <v>253.98799999999997</v>
      </c>
      <c r="T8" s="123">
        <v>181.10576666666665</v>
      </c>
      <c r="U8" s="125">
        <v>0</v>
      </c>
      <c r="V8" s="123">
        <v>249.71033333333335</v>
      </c>
      <c r="W8" s="123">
        <v>218.17</v>
      </c>
      <c r="X8" s="123">
        <v>187.45966666666666</v>
      </c>
      <c r="Y8" s="123">
        <v>182.34666666666669</v>
      </c>
      <c r="Z8" s="117"/>
      <c r="AA8" s="123">
        <v>155.322</v>
      </c>
      <c r="AB8" s="123">
        <v>164.21333333333331</v>
      </c>
      <c r="AC8" s="123">
        <v>184.83933333333334</v>
      </c>
      <c r="AD8" s="123">
        <v>242.85766666666666</v>
      </c>
      <c r="AE8" s="126">
        <v>211.19336666666669</v>
      </c>
      <c r="AF8" s="142"/>
      <c r="AH8" s="127">
        <v>242.24276666666665</v>
      </c>
      <c r="AI8" s="128">
        <f t="shared" si="0"/>
        <v>1.2235446365611599E-2</v>
      </c>
    </row>
    <row r="9" spans="1:35" ht="12.75" customHeight="1" x14ac:dyDescent="0.2">
      <c r="A9" s="121"/>
      <c r="B9" s="215">
        <v>5</v>
      </c>
      <c r="C9" s="108"/>
      <c r="D9" s="122">
        <v>239.21741935483874</v>
      </c>
      <c r="E9" s="114"/>
      <c r="F9" s="123">
        <v>182.27077419354839</v>
      </c>
      <c r="G9" s="123">
        <v>252.30251612903228</v>
      </c>
      <c r="H9" s="123">
        <v>254.07451612903228</v>
      </c>
      <c r="I9" s="123">
        <v>156.51770967741936</v>
      </c>
      <c r="J9" s="123">
        <v>251.62548387096771</v>
      </c>
      <c r="K9" s="123">
        <v>168.39032258064518</v>
      </c>
      <c r="L9" s="123">
        <v>176.80199999999999</v>
      </c>
      <c r="M9" s="123">
        <v>285.41935483870969</v>
      </c>
      <c r="O9" s="123">
        <v>226.14806451612901</v>
      </c>
      <c r="P9" s="125" t="e">
        <v>#N/A</v>
      </c>
      <c r="Q9" s="123">
        <v>135.10625806451611</v>
      </c>
      <c r="R9" s="123">
        <v>175.21093548387097</v>
      </c>
      <c r="S9" s="123">
        <v>261.53838709677422</v>
      </c>
      <c r="T9" s="123">
        <v>187.61780645161286</v>
      </c>
      <c r="U9" s="125" t="e">
        <v>#N/A</v>
      </c>
      <c r="V9" s="123">
        <v>257.60903225806447</v>
      </c>
      <c r="W9" s="123">
        <v>223.28096774193548</v>
      </c>
      <c r="X9" s="123">
        <v>190.23777419354835</v>
      </c>
      <c r="Y9" s="123">
        <v>181.67419354838708</v>
      </c>
      <c r="Z9" s="117"/>
      <c r="AA9" s="123">
        <v>158.60761290322577</v>
      </c>
      <c r="AB9" s="123">
        <v>171.79790322580646</v>
      </c>
      <c r="AC9" s="123">
        <v>189.26774193548388</v>
      </c>
      <c r="AD9" s="123">
        <v>246.28490322580646</v>
      </c>
      <c r="AE9" s="126">
        <v>236.55522580645166</v>
      </c>
      <c r="AF9" s="142"/>
      <c r="AH9" s="127">
        <v>249.45706451612904</v>
      </c>
      <c r="AI9" s="128">
        <f t="shared" si="0"/>
        <v>2.978127251737293E-2</v>
      </c>
    </row>
    <row r="10" spans="1:35" ht="12.75" customHeight="1" x14ac:dyDescent="0.2">
      <c r="A10" s="121"/>
      <c r="B10" s="215">
        <v>6</v>
      </c>
      <c r="C10" s="108"/>
      <c r="D10" s="122">
        <v>238.21266666666668</v>
      </c>
      <c r="E10" s="114"/>
      <c r="F10" s="123">
        <v>184.63323333333332</v>
      </c>
      <c r="G10" s="123">
        <v>252.68706666666668</v>
      </c>
      <c r="H10" s="123">
        <v>254.15566666666663</v>
      </c>
      <c r="I10" s="123">
        <v>156.43653333333333</v>
      </c>
      <c r="J10" s="123">
        <v>235.08466666666666</v>
      </c>
      <c r="K10" s="123">
        <v>167.54733333333334</v>
      </c>
      <c r="L10" s="123">
        <v>179.35973333333331</v>
      </c>
      <c r="M10" s="123">
        <v>288.23333333333335</v>
      </c>
      <c r="O10" s="123">
        <v>229.99</v>
      </c>
      <c r="P10" s="125" t="e">
        <v>#N/A</v>
      </c>
      <c r="Q10" s="123">
        <v>133.63489999999999</v>
      </c>
      <c r="R10" s="123">
        <v>168.97353333333334</v>
      </c>
      <c r="S10" s="123">
        <v>262.19166666666666</v>
      </c>
      <c r="T10" s="123">
        <v>183.39556666666667</v>
      </c>
      <c r="U10" s="125" t="e">
        <v>#N/A</v>
      </c>
      <c r="V10" s="123">
        <v>253.58100000000002</v>
      </c>
      <c r="W10" s="123">
        <v>224.44399999999999</v>
      </c>
      <c r="X10" s="123">
        <v>190.74756666666664</v>
      </c>
      <c r="Y10" s="123">
        <v>177.75</v>
      </c>
      <c r="Z10" s="117"/>
      <c r="AA10" s="123">
        <v>147.78386666666665</v>
      </c>
      <c r="AB10" s="123">
        <v>171.75403333333335</v>
      </c>
      <c r="AC10" s="123">
        <v>187.73733333333334</v>
      </c>
      <c r="AD10" s="123">
        <v>247.50643333333338</v>
      </c>
      <c r="AE10" s="126">
        <v>238.06320000000002</v>
      </c>
      <c r="AF10" s="142"/>
      <c r="AH10" s="127">
        <v>250.12566666666669</v>
      </c>
      <c r="AI10" s="128">
        <f t="shared" si="0"/>
        <v>2.6802293686672566E-3</v>
      </c>
    </row>
    <row r="11" spans="1:35" ht="12.75" customHeight="1" x14ac:dyDescent="0.2">
      <c r="A11" s="121"/>
      <c r="B11" s="215">
        <v>7</v>
      </c>
      <c r="C11" s="108"/>
      <c r="D11" s="122">
        <v>233.20645161290324</v>
      </c>
      <c r="E11" s="114"/>
      <c r="F11" s="123">
        <v>182.46603225806453</v>
      </c>
      <c r="G11" s="123">
        <v>243.07248387096772</v>
      </c>
      <c r="H11" s="123">
        <v>239.21225806451613</v>
      </c>
      <c r="I11" s="123">
        <v>156.63716129032258</v>
      </c>
      <c r="J11" s="123">
        <v>217.58612903225807</v>
      </c>
      <c r="K11" s="123">
        <v>167.09870967741941</v>
      </c>
      <c r="L11" s="123">
        <v>182.08661290322581</v>
      </c>
      <c r="M11" s="123">
        <v>286.32258064516128</v>
      </c>
      <c r="O11" s="123">
        <v>224.3648387096774</v>
      </c>
      <c r="P11" s="125" t="e">
        <v>#N/A</v>
      </c>
      <c r="Q11" s="123">
        <v>127.85109677419356</v>
      </c>
      <c r="R11" s="123">
        <v>155.7801935483871</v>
      </c>
      <c r="S11" s="123">
        <v>262.11290322580646</v>
      </c>
      <c r="T11" s="123">
        <v>185.61129032258066</v>
      </c>
      <c r="U11" s="125" t="e">
        <v>#N/A</v>
      </c>
      <c r="V11" s="123">
        <v>241.5732258064516</v>
      </c>
      <c r="W11" s="123">
        <v>219.94193548387096</v>
      </c>
      <c r="X11" s="123">
        <v>185.83622580645164</v>
      </c>
      <c r="Y11" s="123">
        <v>178.74516129032259</v>
      </c>
      <c r="Z11" s="117"/>
      <c r="AA11" s="123">
        <v>149.82619354838712</v>
      </c>
      <c r="AB11" s="123">
        <v>163.40235483870967</v>
      </c>
      <c r="AC11" s="123">
        <v>188.11806451612904</v>
      </c>
      <c r="AD11" s="123">
        <v>248.07651612903226</v>
      </c>
      <c r="AE11" s="126">
        <v>218.66067741935487</v>
      </c>
      <c r="AF11" s="142"/>
      <c r="AH11" s="127">
        <v>243.30151612903225</v>
      </c>
      <c r="AI11" s="128">
        <f t="shared" si="0"/>
        <v>-2.7282887952193781E-2</v>
      </c>
    </row>
    <row r="12" spans="1:35" ht="12.75" customHeight="1" x14ac:dyDescent="0.2">
      <c r="A12" s="121"/>
      <c r="B12" s="215">
        <v>8</v>
      </c>
      <c r="C12" s="108"/>
      <c r="D12" s="122">
        <v>228.81419354838712</v>
      </c>
      <c r="E12" s="114"/>
      <c r="F12" s="123">
        <v>182.94451612903222</v>
      </c>
      <c r="G12" s="123">
        <v>246.52448387096774</v>
      </c>
      <c r="H12" s="123">
        <v>241.03</v>
      </c>
      <c r="I12" s="123">
        <v>155.66012903225806</v>
      </c>
      <c r="J12" s="123">
        <v>218.81677419354838</v>
      </c>
      <c r="K12" s="123">
        <v>165.26483870967746</v>
      </c>
      <c r="L12" s="123">
        <v>177.09390322580646</v>
      </c>
      <c r="M12" s="123">
        <v>290.74193548387098</v>
      </c>
      <c r="O12" s="123">
        <v>219.31322580645161</v>
      </c>
      <c r="P12" s="125" t="e">
        <v>#N/A</v>
      </c>
      <c r="Q12" s="123">
        <v>124.13941935483869</v>
      </c>
      <c r="R12" s="123">
        <v>142.24303225806455</v>
      </c>
      <c r="S12" s="123">
        <v>252.56193548387097</v>
      </c>
      <c r="T12" s="123">
        <v>189.27332258064513</v>
      </c>
      <c r="U12" s="125" t="e">
        <v>#N/A</v>
      </c>
      <c r="V12" s="123">
        <v>231.31</v>
      </c>
      <c r="W12" s="123">
        <v>213.13548387096776</v>
      </c>
      <c r="X12" s="123">
        <v>185.93538709677418</v>
      </c>
      <c r="Y12" s="123">
        <v>181.8290322580645</v>
      </c>
      <c r="Z12" s="117"/>
      <c r="AA12" s="123">
        <v>145.86129032258066</v>
      </c>
      <c r="AB12" s="123">
        <v>171.25964516129031</v>
      </c>
      <c r="AC12" s="123">
        <v>188.16870967741934</v>
      </c>
      <c r="AD12" s="123">
        <v>247.89858064516127</v>
      </c>
      <c r="AE12" s="126">
        <v>214.10387096774195</v>
      </c>
      <c r="AF12" s="142"/>
      <c r="AH12" s="127">
        <v>243.60861290322578</v>
      </c>
      <c r="AI12" s="128">
        <f t="shared" si="0"/>
        <v>1.2622065784031512E-3</v>
      </c>
    </row>
    <row r="13" spans="1:35" ht="12.75" customHeight="1" x14ac:dyDescent="0.2">
      <c r="A13" s="121"/>
      <c r="B13" s="215">
        <v>9</v>
      </c>
      <c r="C13" s="108"/>
      <c r="D13" s="122">
        <v>229.02733333333336</v>
      </c>
      <c r="E13" s="114"/>
      <c r="F13" s="123">
        <v>176.66696666666667</v>
      </c>
      <c r="G13" s="123">
        <v>240.42439999999999</v>
      </c>
      <c r="H13" s="123">
        <v>239.751</v>
      </c>
      <c r="I13" s="123">
        <v>145.40966666666665</v>
      </c>
      <c r="J13" s="123">
        <v>225.25366666666667</v>
      </c>
      <c r="K13" s="123">
        <v>171.77766666666668</v>
      </c>
      <c r="L13" s="123">
        <v>180.00309999999999</v>
      </c>
      <c r="M13" s="123">
        <v>285</v>
      </c>
      <c r="O13" s="123">
        <v>221.49433333333334</v>
      </c>
      <c r="P13" s="125" t="e">
        <v>#N/A</v>
      </c>
      <c r="Q13" s="123">
        <v>136.04376666666667</v>
      </c>
      <c r="R13" s="123">
        <v>155.1258</v>
      </c>
      <c r="S13" s="123">
        <v>254.12733333333333</v>
      </c>
      <c r="T13" s="123">
        <v>190.96913333333336</v>
      </c>
      <c r="U13" s="125" t="e">
        <v>#N/A</v>
      </c>
      <c r="V13" s="123">
        <v>233.51566666666665</v>
      </c>
      <c r="W13" s="123">
        <v>210.93866666666671</v>
      </c>
      <c r="X13" s="123">
        <v>186.39023333333336</v>
      </c>
      <c r="Y13" s="123">
        <v>190.19</v>
      </c>
      <c r="Z13" s="117"/>
      <c r="AA13" s="123">
        <v>179.94033333333334</v>
      </c>
      <c r="AB13" s="123">
        <v>169.2517</v>
      </c>
      <c r="AC13" s="123">
        <v>192.39966666666666</v>
      </c>
      <c r="AD13" s="123">
        <v>246.7225</v>
      </c>
      <c r="AE13" s="126">
        <v>221.85906666666668</v>
      </c>
      <c r="AF13" s="142"/>
      <c r="AH13" s="127">
        <v>242.21236666666667</v>
      </c>
      <c r="AI13" s="128">
        <f t="shared" si="0"/>
        <v>-5.7315142511556883E-3</v>
      </c>
    </row>
    <row r="14" spans="1:35" ht="12.75" customHeight="1" x14ac:dyDescent="0.2">
      <c r="A14" s="121"/>
      <c r="B14" s="215">
        <v>10</v>
      </c>
      <c r="C14" s="108"/>
      <c r="D14" s="122">
        <v>225.02870967741936</v>
      </c>
      <c r="E14" s="114"/>
      <c r="F14" s="123">
        <v>177.60825806451612</v>
      </c>
      <c r="G14" s="123">
        <v>234.38316129032256</v>
      </c>
      <c r="H14" s="123">
        <v>232.98161290322585</v>
      </c>
      <c r="I14" s="123">
        <v>134.74654838709677</v>
      </c>
      <c r="J14" s="123">
        <v>226.71806451612903</v>
      </c>
      <c r="K14" s="123">
        <v>169.9758064516129</v>
      </c>
      <c r="L14" s="123">
        <v>184.53225806451613</v>
      </c>
      <c r="M14" s="123">
        <v>276.67741935483872</v>
      </c>
      <c r="O14" s="123">
        <v>212.07451612903228</v>
      </c>
      <c r="P14" s="125" t="e">
        <v>#N/A</v>
      </c>
      <c r="Q14" s="123">
        <v>135.43622580645163</v>
      </c>
      <c r="R14" s="123">
        <v>141.20893548387096</v>
      </c>
      <c r="S14" s="123">
        <v>245.8290322580645</v>
      </c>
      <c r="T14" s="123">
        <v>195.50903225806454</v>
      </c>
      <c r="U14" s="125" t="e">
        <v>#N/A</v>
      </c>
      <c r="V14" s="123">
        <v>223.42290322580646</v>
      </c>
      <c r="W14" s="123">
        <v>209.26806451612904</v>
      </c>
      <c r="X14" s="123">
        <v>186.55861290322579</v>
      </c>
      <c r="Y14" s="123">
        <v>192.63225806451615</v>
      </c>
      <c r="Z14" s="117"/>
      <c r="AA14" s="123">
        <v>160.39893548387096</v>
      </c>
      <c r="AB14" s="123">
        <v>169.72532258064518</v>
      </c>
      <c r="AC14" s="123">
        <v>193.71451612903226</v>
      </c>
      <c r="AD14" s="123">
        <v>246.70103225806454</v>
      </c>
      <c r="AE14" s="126">
        <v>210.73683870967741</v>
      </c>
      <c r="AF14" s="142"/>
      <c r="AH14" s="127">
        <v>236.18861290322582</v>
      </c>
      <c r="AI14" s="128">
        <f t="shared" si="0"/>
        <v>-2.4869720098688264E-2</v>
      </c>
    </row>
    <row r="15" spans="1:35" ht="12.75" customHeight="1" x14ac:dyDescent="0.2">
      <c r="A15" s="121"/>
      <c r="B15" s="215">
        <v>11</v>
      </c>
      <c r="C15" s="108"/>
      <c r="D15" s="122">
        <v>219.19566666666665</v>
      </c>
      <c r="E15" s="114"/>
      <c r="F15" s="123">
        <v>179.18376666666666</v>
      </c>
      <c r="G15" s="123">
        <v>226.82743333333332</v>
      </c>
      <c r="H15" s="123">
        <v>225.40766666666664</v>
      </c>
      <c r="I15" s="123">
        <v>127.22256666666668</v>
      </c>
      <c r="J15" s="123">
        <v>226.06933333333333</v>
      </c>
      <c r="K15" s="123">
        <v>168.26866666666666</v>
      </c>
      <c r="L15" s="123">
        <v>181.95493333333334</v>
      </c>
      <c r="M15" s="123">
        <v>269.13333333333333</v>
      </c>
      <c r="O15" s="123">
        <v>207.00900000000001</v>
      </c>
      <c r="P15" s="125" t="e">
        <v>#N/A</v>
      </c>
      <c r="Q15" s="123">
        <v>125.06753333333334</v>
      </c>
      <c r="R15" s="123">
        <v>128.87166666666667</v>
      </c>
      <c r="S15" s="123">
        <v>238.69866666666667</v>
      </c>
      <c r="T15" s="123">
        <v>195.43449999999999</v>
      </c>
      <c r="U15" s="125" t="e">
        <v>#N/A</v>
      </c>
      <c r="V15" s="123">
        <v>216.0573333333333</v>
      </c>
      <c r="W15" s="123">
        <v>200.82199999999997</v>
      </c>
      <c r="X15" s="123">
        <v>185.43800000000002</v>
      </c>
      <c r="Y15" s="123">
        <v>190.76</v>
      </c>
      <c r="Z15" s="117"/>
      <c r="AA15" s="123">
        <v>156.14306666666664</v>
      </c>
      <c r="AB15" s="123">
        <v>172.95366666666669</v>
      </c>
      <c r="AC15" s="123">
        <v>195.63266666666667</v>
      </c>
      <c r="AD15" s="123">
        <v>250.40916666666669</v>
      </c>
      <c r="AE15" s="126">
        <v>205.58946666666665</v>
      </c>
      <c r="AF15" s="142"/>
      <c r="AH15" s="127">
        <v>230.21259999999998</v>
      </c>
      <c r="AI15" s="128">
        <f t="shared" si="0"/>
        <v>-2.5301867138168951E-2</v>
      </c>
    </row>
    <row r="16" spans="1:35" ht="12.75" customHeight="1" thickBot="1" x14ac:dyDescent="0.25">
      <c r="A16" s="129"/>
      <c r="B16" s="216">
        <v>12</v>
      </c>
      <c r="C16" s="108"/>
      <c r="D16" s="130">
        <v>216.2332258064516</v>
      </c>
      <c r="E16" s="131"/>
      <c r="F16" s="132">
        <v>180.17490322580647</v>
      </c>
      <c r="G16" s="132">
        <v>225.33658064516129</v>
      </c>
      <c r="H16" s="132">
        <v>224.04387096774192</v>
      </c>
      <c r="I16" s="132">
        <v>124.83403225806452</v>
      </c>
      <c r="J16" s="132">
        <v>220.92967741935482</v>
      </c>
      <c r="K16" s="132">
        <v>166.68225806451613</v>
      </c>
      <c r="L16" s="132">
        <v>179.07164516129035</v>
      </c>
      <c r="M16" s="132">
        <v>261.03225806451616</v>
      </c>
      <c r="O16" s="132">
        <v>199.10612903225805</v>
      </c>
      <c r="P16" s="133" t="e">
        <v>#N/A</v>
      </c>
      <c r="Q16" s="132">
        <v>127.84164516129033</v>
      </c>
      <c r="R16" s="132">
        <v>136.04987096774195</v>
      </c>
      <c r="S16" s="132">
        <v>243.68419354838707</v>
      </c>
      <c r="T16" s="132">
        <v>190.41909677419355</v>
      </c>
      <c r="U16" s="133" t="e">
        <v>#N/A</v>
      </c>
      <c r="V16" s="132">
        <v>217.28258064516129</v>
      </c>
      <c r="W16" s="132">
        <v>200.68322580645162</v>
      </c>
      <c r="X16" s="132">
        <v>180.94480645161289</v>
      </c>
      <c r="Y16" s="132">
        <v>183.44516129032255</v>
      </c>
      <c r="Z16" s="134"/>
      <c r="AA16" s="132">
        <v>151.11074193548387</v>
      </c>
      <c r="AB16" s="132">
        <v>175.81974193548388</v>
      </c>
      <c r="AC16" s="132">
        <v>191.88548387096773</v>
      </c>
      <c r="AD16" s="132">
        <v>256.25064516129027</v>
      </c>
      <c r="AE16" s="135">
        <v>191.32880645161291</v>
      </c>
      <c r="AF16" s="142"/>
      <c r="AH16" s="136">
        <v>225.97864516129033</v>
      </c>
      <c r="AI16" s="137">
        <f t="shared" si="0"/>
        <v>-1.8391499156473843E-2</v>
      </c>
    </row>
    <row r="17" spans="1:35" ht="12.75" customHeight="1" x14ac:dyDescent="0.2">
      <c r="A17" s="217">
        <v>2007</v>
      </c>
      <c r="B17" s="218">
        <v>1</v>
      </c>
      <c r="C17" s="108"/>
      <c r="D17" s="113">
        <v>215.56935483870967</v>
      </c>
      <c r="E17" s="116">
        <v>169.18061290322581</v>
      </c>
      <c r="F17" s="115">
        <v>181.3631935483871</v>
      </c>
      <c r="G17" s="115">
        <v>226.7048387096774</v>
      </c>
      <c r="H17" s="115">
        <v>229.91193548387099</v>
      </c>
      <c r="I17" s="115">
        <v>126.70809677419355</v>
      </c>
      <c r="J17" s="115">
        <v>230.32064516129032</v>
      </c>
      <c r="K17" s="115">
        <v>168.54677419354837</v>
      </c>
      <c r="L17" s="115">
        <v>175.2161290322581</v>
      </c>
      <c r="M17" s="115">
        <v>261.12903225806451</v>
      </c>
      <c r="O17" s="115">
        <v>202.23354838709676</v>
      </c>
      <c r="P17" s="116">
        <v>0</v>
      </c>
      <c r="Q17" s="115">
        <v>129.71961290322579</v>
      </c>
      <c r="R17" s="115">
        <v>137.65258064516129</v>
      </c>
      <c r="S17" s="115">
        <v>245.36967741935484</v>
      </c>
      <c r="T17" s="115">
        <v>191.9569677419355</v>
      </c>
      <c r="U17" s="116">
        <v>0</v>
      </c>
      <c r="V17" s="115">
        <v>218.19129032258061</v>
      </c>
      <c r="W17" s="115">
        <v>208.32032258064518</v>
      </c>
      <c r="X17" s="115">
        <v>182.83570967741937</v>
      </c>
      <c r="Y17" s="115">
        <v>193.09677419354838</v>
      </c>
      <c r="Z17" s="116">
        <v>158.666</v>
      </c>
      <c r="AA17" s="115">
        <v>166.07774193548386</v>
      </c>
      <c r="AB17" s="115">
        <v>176.11951612903226</v>
      </c>
      <c r="AC17" s="115">
        <v>190.9848387096774</v>
      </c>
      <c r="AD17" s="115">
        <v>258.20141935483872</v>
      </c>
      <c r="AE17" s="118">
        <v>204.55222580645164</v>
      </c>
      <c r="AF17" s="142"/>
      <c r="AH17" s="119">
        <v>225.08970967741934</v>
      </c>
      <c r="AI17" s="120">
        <f t="shared" si="0"/>
        <v>-3.9337145473924088E-3</v>
      </c>
    </row>
    <row r="18" spans="1:35" ht="12.75" customHeight="1" x14ac:dyDescent="0.2">
      <c r="A18" s="121"/>
      <c r="B18" s="215">
        <v>2</v>
      </c>
      <c r="C18" s="108"/>
      <c r="D18" s="122">
        <v>217.11178571428567</v>
      </c>
      <c r="E18" s="138">
        <v>168.72900000000001</v>
      </c>
      <c r="F18" s="123">
        <v>180.47550000000001</v>
      </c>
      <c r="G18" s="123">
        <v>227.70625000000001</v>
      </c>
      <c r="H18" s="123">
        <v>233.09178571428569</v>
      </c>
      <c r="I18" s="123">
        <v>127.22071428571429</v>
      </c>
      <c r="J18" s="123">
        <v>232.04642857142855</v>
      </c>
      <c r="K18" s="123">
        <v>168.32499999999999</v>
      </c>
      <c r="L18" s="123">
        <v>182.17089285714289</v>
      </c>
      <c r="M18" s="123">
        <v>260.39285714285717</v>
      </c>
      <c r="O18" s="123">
        <v>207.12714285714284</v>
      </c>
      <c r="P18" s="125" t="e">
        <v>#N/A</v>
      </c>
      <c r="Q18" s="123">
        <v>131.7692142857143</v>
      </c>
      <c r="R18" s="123">
        <v>140.11282142857144</v>
      </c>
      <c r="S18" s="123">
        <v>244.20178571428571</v>
      </c>
      <c r="T18" s="123">
        <v>193.80982142857141</v>
      </c>
      <c r="U18" s="125" t="e">
        <v>#N/A</v>
      </c>
      <c r="V18" s="123">
        <v>222.46285714285713</v>
      </c>
      <c r="W18" s="123">
        <v>206.57285714285715</v>
      </c>
      <c r="X18" s="123">
        <v>188.85950000000003</v>
      </c>
      <c r="Y18" s="123">
        <v>197.61785714285719</v>
      </c>
      <c r="Z18" s="138">
        <v>153.8929642857143</v>
      </c>
      <c r="AA18" s="123">
        <v>149.41928571428571</v>
      </c>
      <c r="AB18" s="123">
        <v>169.49546428571426</v>
      </c>
      <c r="AC18" s="123">
        <v>191.08714285714285</v>
      </c>
      <c r="AD18" s="123">
        <v>256.69628571428575</v>
      </c>
      <c r="AE18" s="126">
        <v>212.53746428571429</v>
      </c>
      <c r="AF18" s="142"/>
      <c r="AH18" s="127">
        <v>226.92367857142855</v>
      </c>
      <c r="AI18" s="128">
        <f t="shared" si="0"/>
        <v>8.1477242857415193E-3</v>
      </c>
    </row>
    <row r="19" spans="1:35" ht="12.75" customHeight="1" x14ac:dyDescent="0.2">
      <c r="A19" s="121"/>
      <c r="B19" s="215">
        <v>3</v>
      </c>
      <c r="C19" s="108"/>
      <c r="D19" s="122">
        <v>221.34193548387097</v>
      </c>
      <c r="E19" s="138">
        <v>160.97658064516128</v>
      </c>
      <c r="F19" s="123">
        <v>187.24096774193549</v>
      </c>
      <c r="G19" s="123">
        <v>232.79648387096776</v>
      </c>
      <c r="H19" s="123">
        <v>231.57903225806447</v>
      </c>
      <c r="I19" s="123">
        <v>141.33964516129035</v>
      </c>
      <c r="J19" s="123">
        <v>231.59161290322581</v>
      </c>
      <c r="K19" s="123">
        <v>166.5116129032258</v>
      </c>
      <c r="L19" s="123">
        <v>183.03870967741935</v>
      </c>
      <c r="M19" s="123">
        <v>260.09677419354841</v>
      </c>
      <c r="O19" s="123">
        <v>211.99548387096772</v>
      </c>
      <c r="P19" s="125" t="e">
        <v>#N/A</v>
      </c>
      <c r="Q19" s="123">
        <v>122.55987096774193</v>
      </c>
      <c r="R19" s="123">
        <v>148.3373548387097</v>
      </c>
      <c r="S19" s="123">
        <v>247.48161290322582</v>
      </c>
      <c r="T19" s="123">
        <v>195.49935483870965</v>
      </c>
      <c r="U19" s="125" t="e">
        <v>#N/A</v>
      </c>
      <c r="V19" s="123">
        <v>230.33967741935484</v>
      </c>
      <c r="W19" s="123">
        <v>211.19548387096773</v>
      </c>
      <c r="X19" s="123">
        <v>190.02051612903227</v>
      </c>
      <c r="Y19" s="123">
        <v>194.24193548387098</v>
      </c>
      <c r="Z19" s="138">
        <v>151.66012903225806</v>
      </c>
      <c r="AA19" s="123">
        <v>152.8267741935484</v>
      </c>
      <c r="AB19" s="123">
        <v>170.99370967741936</v>
      </c>
      <c r="AC19" s="123">
        <v>192.89806451612904</v>
      </c>
      <c r="AD19" s="123">
        <v>252.31354838709677</v>
      </c>
      <c r="AE19" s="126">
        <v>210.60867741935485</v>
      </c>
      <c r="AF19" s="142"/>
      <c r="AH19" s="127">
        <v>227.55909677419356</v>
      </c>
      <c r="AI19" s="128">
        <f t="shared" si="0"/>
        <v>2.8001405880832297E-3</v>
      </c>
    </row>
    <row r="20" spans="1:35" ht="12.75" customHeight="1" x14ac:dyDescent="0.2">
      <c r="A20" s="121"/>
      <c r="B20" s="215">
        <v>4</v>
      </c>
      <c r="C20" s="108"/>
      <c r="D20" s="122">
        <v>221.58500000000001</v>
      </c>
      <c r="E20" s="138">
        <v>168.38813333333334</v>
      </c>
      <c r="F20" s="123">
        <v>186.07926666666668</v>
      </c>
      <c r="G20" s="123">
        <v>236.89013333333332</v>
      </c>
      <c r="H20" s="123">
        <v>229.82933333333332</v>
      </c>
      <c r="I20" s="123">
        <v>143.26006666666666</v>
      </c>
      <c r="J20" s="123">
        <v>234.411</v>
      </c>
      <c r="K20" s="123">
        <v>173.50333333333336</v>
      </c>
      <c r="L20" s="123">
        <v>182.23533333333333</v>
      </c>
      <c r="M20" s="123">
        <v>261.3</v>
      </c>
      <c r="O20" s="123">
        <v>211.489</v>
      </c>
      <c r="P20" s="125" t="e">
        <v>#N/A</v>
      </c>
      <c r="Q20" s="123">
        <v>126.20903333333334</v>
      </c>
      <c r="R20" s="123">
        <v>153.18423333333334</v>
      </c>
      <c r="S20" s="123">
        <v>247.57</v>
      </c>
      <c r="T20" s="123">
        <v>194.97883333333331</v>
      </c>
      <c r="U20" s="125" t="e">
        <v>#N/A</v>
      </c>
      <c r="V20" s="123">
        <v>229.69066666666669</v>
      </c>
      <c r="W20" s="123">
        <v>205.69099999999997</v>
      </c>
      <c r="X20" s="123">
        <v>194.78406666666666</v>
      </c>
      <c r="Y20" s="123">
        <v>198.57</v>
      </c>
      <c r="Z20" s="138">
        <v>159.37583333333333</v>
      </c>
      <c r="AA20" s="123">
        <v>165.18633333333329</v>
      </c>
      <c r="AB20" s="123">
        <v>180.24756666666664</v>
      </c>
      <c r="AC20" s="123">
        <v>191.94</v>
      </c>
      <c r="AD20" s="123">
        <v>251.95089999999996</v>
      </c>
      <c r="AE20" s="126">
        <v>219.23763333333332</v>
      </c>
      <c r="AF20" s="142"/>
      <c r="AH20" s="127">
        <v>228.35913333333332</v>
      </c>
      <c r="AI20" s="128">
        <f t="shared" si="0"/>
        <v>3.5157309484912837E-3</v>
      </c>
    </row>
    <row r="21" spans="1:35" ht="12.75" customHeight="1" x14ac:dyDescent="0.2">
      <c r="A21" s="121"/>
      <c r="B21" s="215">
        <v>5</v>
      </c>
      <c r="C21" s="108"/>
      <c r="D21" s="122">
        <v>222.89774193548388</v>
      </c>
      <c r="E21" s="138">
        <v>168.23893548387096</v>
      </c>
      <c r="F21" s="123">
        <v>187.90712903225804</v>
      </c>
      <c r="G21" s="123">
        <v>236.92090322580648</v>
      </c>
      <c r="H21" s="123">
        <v>227.73935483870966</v>
      </c>
      <c r="I21" s="123">
        <v>139.97483870967739</v>
      </c>
      <c r="J21" s="123">
        <v>228.54516129032257</v>
      </c>
      <c r="K21" s="123">
        <v>171.7667741935484</v>
      </c>
      <c r="L21" s="123">
        <v>180.03135483870969</v>
      </c>
      <c r="M21" s="123">
        <v>263.96774193548384</v>
      </c>
      <c r="O21" s="123">
        <v>213.68032258064514</v>
      </c>
      <c r="P21" s="125" t="e">
        <v>#N/A</v>
      </c>
      <c r="Q21" s="123">
        <v>134.24861290322582</v>
      </c>
      <c r="R21" s="123">
        <v>154.7392258064516</v>
      </c>
      <c r="S21" s="123">
        <v>244.94838709677421</v>
      </c>
      <c r="T21" s="123">
        <v>195.65429032258066</v>
      </c>
      <c r="U21" s="125" t="e">
        <v>#N/A</v>
      </c>
      <c r="V21" s="123">
        <v>236.45580645161289</v>
      </c>
      <c r="W21" s="123">
        <v>210.13806451612899</v>
      </c>
      <c r="X21" s="123">
        <v>194.09535483870968</v>
      </c>
      <c r="Y21" s="123">
        <v>200.7</v>
      </c>
      <c r="Z21" s="138">
        <v>157.10454838709677</v>
      </c>
      <c r="AA21" s="123">
        <v>163.07806451612902</v>
      </c>
      <c r="AB21" s="123">
        <v>179.72099999999998</v>
      </c>
      <c r="AC21" s="123">
        <v>194.56032258064516</v>
      </c>
      <c r="AD21" s="123">
        <v>244.46487096774197</v>
      </c>
      <c r="AE21" s="126">
        <v>214.2618064516129</v>
      </c>
      <c r="AF21" s="142"/>
      <c r="AH21" s="127">
        <v>227.4548387096774</v>
      </c>
      <c r="AI21" s="128">
        <f t="shared" si="0"/>
        <v>-3.9599669628099599E-3</v>
      </c>
    </row>
    <row r="22" spans="1:35" ht="12.75" customHeight="1" x14ac:dyDescent="0.2">
      <c r="A22" s="121"/>
      <c r="B22" s="215">
        <v>6</v>
      </c>
      <c r="C22" s="108"/>
      <c r="D22" s="122">
        <v>220.3426666666667</v>
      </c>
      <c r="E22" s="138">
        <v>167.226</v>
      </c>
      <c r="F22" s="123">
        <v>184.73230000000004</v>
      </c>
      <c r="G22" s="123">
        <v>227.62233333333333</v>
      </c>
      <c r="H22" s="123">
        <v>230.71399999999997</v>
      </c>
      <c r="I22" s="123">
        <v>134.19313333333332</v>
      </c>
      <c r="J22" s="123">
        <v>226.68900000000002</v>
      </c>
      <c r="K22" s="123">
        <v>177.49333333333331</v>
      </c>
      <c r="L22" s="123">
        <v>185.85236666666665</v>
      </c>
      <c r="M22" s="123">
        <v>259.7</v>
      </c>
      <c r="O22" s="123">
        <v>211.49733333333333</v>
      </c>
      <c r="P22" s="125" t="e">
        <v>#N/A</v>
      </c>
      <c r="Q22" s="123">
        <v>140.21716666666666</v>
      </c>
      <c r="R22" s="123">
        <v>154.61423333333332</v>
      </c>
      <c r="S22" s="123">
        <v>239.489</v>
      </c>
      <c r="T22" s="123">
        <v>197.696</v>
      </c>
      <c r="U22" s="125" t="e">
        <v>#N/A</v>
      </c>
      <c r="V22" s="123">
        <v>235.61566666666667</v>
      </c>
      <c r="W22" s="123">
        <v>210.82899999999998</v>
      </c>
      <c r="X22" s="123">
        <v>189.23100000000002</v>
      </c>
      <c r="Y22" s="123">
        <v>191.25333333333336</v>
      </c>
      <c r="Z22" s="138">
        <v>154.02736666666667</v>
      </c>
      <c r="AA22" s="123">
        <v>156.81099999999998</v>
      </c>
      <c r="AB22" s="123">
        <v>181.97836666666669</v>
      </c>
      <c r="AC22" s="123">
        <v>195.60733333333334</v>
      </c>
      <c r="AD22" s="123">
        <v>230.87316666666666</v>
      </c>
      <c r="AE22" s="126">
        <v>210.8100666666667</v>
      </c>
      <c r="AF22" s="142"/>
      <c r="AH22" s="127">
        <v>226.03040000000001</v>
      </c>
      <c r="AI22" s="128">
        <f t="shared" si="0"/>
        <v>-6.2625122321338612E-3</v>
      </c>
    </row>
    <row r="23" spans="1:35" ht="12.75" customHeight="1" x14ac:dyDescent="0.2">
      <c r="A23" s="121"/>
      <c r="B23" s="215">
        <v>7</v>
      </c>
      <c r="C23" s="108"/>
      <c r="D23" s="122">
        <v>216.2425806451613</v>
      </c>
      <c r="E23" s="138">
        <v>168.64651612903228</v>
      </c>
      <c r="F23" s="123">
        <v>185.58383870967739</v>
      </c>
      <c r="G23" s="123">
        <v>213.65919354838709</v>
      </c>
      <c r="H23" s="123">
        <v>233.8216129032258</v>
      </c>
      <c r="I23" s="123">
        <v>131.21248387096773</v>
      </c>
      <c r="J23" s="123">
        <v>213.58354838709678</v>
      </c>
      <c r="K23" s="123">
        <v>179.43516129032261</v>
      </c>
      <c r="L23" s="123">
        <v>169.45738709677417</v>
      </c>
      <c r="M23" s="123">
        <v>274.74193548387098</v>
      </c>
      <c r="O23" s="123">
        <v>204.11645161290321</v>
      </c>
      <c r="P23" s="125" t="e">
        <v>#N/A</v>
      </c>
      <c r="Q23" s="123">
        <v>136.81270967741935</v>
      </c>
      <c r="R23" s="123">
        <v>153.6898064516129</v>
      </c>
      <c r="S23" s="123">
        <v>243.91322580645163</v>
      </c>
      <c r="T23" s="123">
        <v>199.2042258064516</v>
      </c>
      <c r="U23" s="125" t="e">
        <v>#N/A</v>
      </c>
      <c r="V23" s="123">
        <v>224.3441935483871</v>
      </c>
      <c r="W23" s="123">
        <v>206.14387096774192</v>
      </c>
      <c r="X23" s="123">
        <v>192.79496774193547</v>
      </c>
      <c r="Y23" s="123">
        <v>188.84516129032258</v>
      </c>
      <c r="Z23" s="138">
        <v>155.55641935483871</v>
      </c>
      <c r="AA23" s="123">
        <v>157.05129032258068</v>
      </c>
      <c r="AB23" s="123">
        <v>180.83883870967742</v>
      </c>
      <c r="AC23" s="123">
        <v>196.64580645161291</v>
      </c>
      <c r="AD23" s="123">
        <v>228.8748064516129</v>
      </c>
      <c r="AE23" s="126">
        <v>211.71106451612903</v>
      </c>
      <c r="AF23" s="142"/>
      <c r="AH23" s="127">
        <v>228.70561290322584</v>
      </c>
      <c r="AI23" s="128">
        <f t="shared" si="0"/>
        <v>1.183563318573885E-2</v>
      </c>
    </row>
    <row r="24" spans="1:35" ht="12.75" customHeight="1" x14ac:dyDescent="0.2">
      <c r="A24" s="121"/>
      <c r="B24" s="215">
        <v>8</v>
      </c>
      <c r="C24" s="108"/>
      <c r="D24" s="122">
        <v>222.71354838709681</v>
      </c>
      <c r="E24" s="138">
        <v>168.72900000000001</v>
      </c>
      <c r="F24" s="123">
        <v>188.05216129032257</v>
      </c>
      <c r="G24" s="123">
        <v>224.81767741935485</v>
      </c>
      <c r="H24" s="123">
        <v>244.59645161290322</v>
      </c>
      <c r="I24" s="123">
        <v>129.97754838709679</v>
      </c>
      <c r="J24" s="123">
        <v>215.64516129032259</v>
      </c>
      <c r="K24" s="123">
        <v>180.31161290322581</v>
      </c>
      <c r="L24" s="123">
        <v>180.94990322580645</v>
      </c>
      <c r="M24" s="123">
        <v>287.96774193548384</v>
      </c>
      <c r="O24" s="123">
        <v>209.4058064516129</v>
      </c>
      <c r="P24" s="125" t="e">
        <v>#N/A</v>
      </c>
      <c r="Q24" s="123">
        <v>138.44341935483871</v>
      </c>
      <c r="R24" s="123">
        <v>153.49293548387092</v>
      </c>
      <c r="S24" s="123">
        <v>246.10451612903228</v>
      </c>
      <c r="T24" s="123">
        <v>195.83367741935481</v>
      </c>
      <c r="U24" s="125" t="e">
        <v>#N/A</v>
      </c>
      <c r="V24" s="123">
        <v>236.76032258064515</v>
      </c>
      <c r="W24" s="123">
        <v>219.1316129032258</v>
      </c>
      <c r="X24" s="123">
        <v>194.75503225806452</v>
      </c>
      <c r="Y24" s="123">
        <v>182.4903225806452</v>
      </c>
      <c r="Z24" s="138">
        <v>145.63293548387097</v>
      </c>
      <c r="AA24" s="123">
        <v>148.28612903225806</v>
      </c>
      <c r="AB24" s="123">
        <v>177.01190322580644</v>
      </c>
      <c r="AC24" s="123">
        <v>194.91612903225808</v>
      </c>
      <c r="AD24" s="123">
        <v>226.14219354838707</v>
      </c>
      <c r="AE24" s="126">
        <v>199.62554838709676</v>
      </c>
      <c r="AF24" s="142"/>
      <c r="AH24" s="127">
        <v>236.75012903225809</v>
      </c>
      <c r="AI24" s="128">
        <f t="shared" si="0"/>
        <v>3.517410887697011E-2</v>
      </c>
    </row>
    <row r="25" spans="1:35" ht="12.75" customHeight="1" x14ac:dyDescent="0.2">
      <c r="A25" s="121"/>
      <c r="B25" s="215">
        <v>9</v>
      </c>
      <c r="C25" s="108"/>
      <c r="D25" s="122">
        <v>224.81599999999997</v>
      </c>
      <c r="E25" s="138">
        <v>169.32540000000003</v>
      </c>
      <c r="F25" s="123">
        <v>190.38456666666664</v>
      </c>
      <c r="G25" s="123">
        <v>233.56563333333332</v>
      </c>
      <c r="H25" s="123">
        <v>245.42966666666663</v>
      </c>
      <c r="I25" s="123">
        <v>130.1344666666667</v>
      </c>
      <c r="J25" s="123">
        <v>218.10866666666666</v>
      </c>
      <c r="K25" s="123">
        <v>180.001</v>
      </c>
      <c r="L25" s="123">
        <v>189.95109999999997</v>
      </c>
      <c r="M25" s="123">
        <v>281.93333333333334</v>
      </c>
      <c r="O25" s="123">
        <v>217.31</v>
      </c>
      <c r="P25" s="125" t="e">
        <v>#N/A</v>
      </c>
      <c r="Q25" s="123">
        <v>139.9451333333333</v>
      </c>
      <c r="R25" s="123">
        <v>155.63523333333333</v>
      </c>
      <c r="S25" s="123">
        <v>253.01966666666667</v>
      </c>
      <c r="T25" s="123">
        <v>197.77029999999999</v>
      </c>
      <c r="U25" s="125" t="e">
        <v>#N/A</v>
      </c>
      <c r="V25" s="123">
        <v>241.55633333333333</v>
      </c>
      <c r="W25" s="123">
        <v>221.15166666666664</v>
      </c>
      <c r="X25" s="123">
        <v>201.3477</v>
      </c>
      <c r="Y25" s="123">
        <v>199.40666666666669</v>
      </c>
      <c r="Z25" s="138">
        <v>143.95123333333333</v>
      </c>
      <c r="AA25" s="123">
        <v>159.18966666666665</v>
      </c>
      <c r="AB25" s="123">
        <v>178.08296666666666</v>
      </c>
      <c r="AC25" s="123">
        <v>195.41133333333337</v>
      </c>
      <c r="AD25" s="123">
        <v>228.41243333333333</v>
      </c>
      <c r="AE25" s="126">
        <v>200.45306666666667</v>
      </c>
      <c r="AF25" s="142"/>
      <c r="AH25" s="127">
        <v>237.34900000000002</v>
      </c>
      <c r="AI25" s="128">
        <f t="shared" si="0"/>
        <v>2.5295486434997144E-3</v>
      </c>
    </row>
    <row r="26" spans="1:35" ht="12.75" customHeight="1" x14ac:dyDescent="0.2">
      <c r="A26" s="121"/>
      <c r="B26" s="215">
        <v>10</v>
      </c>
      <c r="C26" s="108"/>
      <c r="D26" s="122">
        <v>225.83387096774194</v>
      </c>
      <c r="E26" s="138">
        <v>171.01222580645157</v>
      </c>
      <c r="F26" s="123">
        <v>188.88741935483873</v>
      </c>
      <c r="G26" s="123">
        <v>226.92816129032255</v>
      </c>
      <c r="H26" s="123">
        <v>242.41709677419354</v>
      </c>
      <c r="I26" s="123">
        <v>131.30964516129029</v>
      </c>
      <c r="J26" s="123">
        <v>215.80354838709681</v>
      </c>
      <c r="K26" s="123">
        <v>179.87258064516129</v>
      </c>
      <c r="L26" s="123">
        <v>185.09596774193548</v>
      </c>
      <c r="M26" s="123">
        <v>285.96774193548384</v>
      </c>
      <c r="O26" s="123">
        <v>210.70387096774195</v>
      </c>
      <c r="P26" s="125" t="e">
        <v>#N/A</v>
      </c>
      <c r="Q26" s="123">
        <v>132.33648387096775</v>
      </c>
      <c r="R26" s="123">
        <v>155.03958064516127</v>
      </c>
      <c r="S26" s="123">
        <v>249.86</v>
      </c>
      <c r="T26" s="123">
        <v>197.08441935483873</v>
      </c>
      <c r="U26" s="125" t="e">
        <v>#N/A</v>
      </c>
      <c r="V26" s="123">
        <v>233.01193548387093</v>
      </c>
      <c r="W26" s="123">
        <v>217.72709677419354</v>
      </c>
      <c r="X26" s="123">
        <v>199.0225806451613</v>
      </c>
      <c r="Y26" s="123">
        <v>204.40322580645162</v>
      </c>
      <c r="Z26" s="138">
        <v>142.80809677419356</v>
      </c>
      <c r="AA26" s="123">
        <v>157.44225806451612</v>
      </c>
      <c r="AB26" s="123">
        <v>179.96825806451611</v>
      </c>
      <c r="AC26" s="123">
        <v>200.78612903225809</v>
      </c>
      <c r="AD26" s="123">
        <v>233.69861290322581</v>
      </c>
      <c r="AE26" s="126">
        <v>183.14374193548389</v>
      </c>
      <c r="AF26" s="142"/>
      <c r="AH26" s="127">
        <v>236.92032258064515</v>
      </c>
      <c r="AI26" s="128">
        <f t="shared" si="0"/>
        <v>-1.806105858271446E-3</v>
      </c>
    </row>
    <row r="27" spans="1:35" ht="12.75" customHeight="1" x14ac:dyDescent="0.2">
      <c r="A27" s="121"/>
      <c r="B27" s="215">
        <v>11</v>
      </c>
      <c r="C27" s="108"/>
      <c r="D27" s="122">
        <v>220.69400000000002</v>
      </c>
      <c r="E27" s="138">
        <v>170.26260000000002</v>
      </c>
      <c r="F27" s="123">
        <v>188.81063333333336</v>
      </c>
      <c r="G27" s="123">
        <v>220.71083333333334</v>
      </c>
      <c r="H27" s="123">
        <v>229.18566666666666</v>
      </c>
      <c r="I27" s="123">
        <v>129.11006666666668</v>
      </c>
      <c r="J27" s="123">
        <v>218.84733333333332</v>
      </c>
      <c r="K27" s="123">
        <v>178.93666666666667</v>
      </c>
      <c r="L27" s="123">
        <v>186.465</v>
      </c>
      <c r="M27" s="123">
        <v>284.66666666666669</v>
      </c>
      <c r="O27" s="123">
        <v>208.464</v>
      </c>
      <c r="P27" s="125" t="e">
        <v>#N/A</v>
      </c>
      <c r="Q27" s="123">
        <v>133.50706666666667</v>
      </c>
      <c r="R27" s="123">
        <v>152.20159999999998</v>
      </c>
      <c r="S27" s="123">
        <v>251.1096666666667</v>
      </c>
      <c r="T27" s="123">
        <v>197.12100000000001</v>
      </c>
      <c r="U27" s="125" t="e">
        <v>#N/A</v>
      </c>
      <c r="V27" s="123">
        <v>222.24899999999997</v>
      </c>
      <c r="W27" s="123">
        <v>209.89599999999999</v>
      </c>
      <c r="X27" s="123">
        <v>190.30066666666667</v>
      </c>
      <c r="Y27" s="123">
        <v>199</v>
      </c>
      <c r="Z27" s="138">
        <v>134.68629999999999</v>
      </c>
      <c r="AA27" s="123">
        <v>151.30933333333331</v>
      </c>
      <c r="AB27" s="123">
        <v>180.54579999999999</v>
      </c>
      <c r="AC27" s="123">
        <v>202.73933333333335</v>
      </c>
      <c r="AD27" s="123">
        <v>230.18060000000003</v>
      </c>
      <c r="AE27" s="126">
        <v>173.21789999999999</v>
      </c>
      <c r="AF27" s="142"/>
      <c r="AH27" s="127">
        <v>230.21803333333335</v>
      </c>
      <c r="AI27" s="128">
        <f t="shared" si="0"/>
        <v>-2.8289212062128644E-2</v>
      </c>
    </row>
    <row r="28" spans="1:35" ht="12.75" customHeight="1" thickBot="1" x14ac:dyDescent="0.25">
      <c r="A28" s="129"/>
      <c r="B28" s="216">
        <v>12</v>
      </c>
      <c r="C28" s="108"/>
      <c r="D28" s="130">
        <v>214.24580645161294</v>
      </c>
      <c r="E28" s="139">
        <v>168.72900000000004</v>
      </c>
      <c r="F28" s="132">
        <v>186.61729032258063</v>
      </c>
      <c r="G28" s="132">
        <v>217.63325806451613</v>
      </c>
      <c r="H28" s="132">
        <v>229.60387096774193</v>
      </c>
      <c r="I28" s="132">
        <v>129.48309677419354</v>
      </c>
      <c r="J28" s="132">
        <v>223.22</v>
      </c>
      <c r="K28" s="132">
        <v>181.21322580645159</v>
      </c>
      <c r="L28" s="132">
        <v>178.42177419354837</v>
      </c>
      <c r="M28" s="132">
        <v>276.45161290322579</v>
      </c>
      <c r="O28" s="132">
        <v>208.07129032258064</v>
      </c>
      <c r="P28" s="133" t="e">
        <v>#N/A</v>
      </c>
      <c r="Q28" s="132">
        <v>149.43064516129033</v>
      </c>
      <c r="R28" s="132">
        <v>160.68822580645161</v>
      </c>
      <c r="S28" s="132">
        <v>239.62225806451613</v>
      </c>
      <c r="T28" s="132">
        <v>189.86925806451615</v>
      </c>
      <c r="U28" s="133" t="e">
        <v>#N/A</v>
      </c>
      <c r="V28" s="132">
        <v>219.45483870967743</v>
      </c>
      <c r="W28" s="132">
        <v>209.35548387096776</v>
      </c>
      <c r="X28" s="132">
        <v>176.47929032258065</v>
      </c>
      <c r="Y28" s="132">
        <v>198.32258064516128</v>
      </c>
      <c r="Z28" s="139">
        <v>138.39877419354838</v>
      </c>
      <c r="AA28" s="132">
        <v>150.30967741935484</v>
      </c>
      <c r="AB28" s="132">
        <v>179.60890322580642</v>
      </c>
      <c r="AC28" s="132">
        <v>199.52161290322579</v>
      </c>
      <c r="AD28" s="132">
        <v>233.51058064516133</v>
      </c>
      <c r="AE28" s="135">
        <v>171.35761290322583</v>
      </c>
      <c r="AF28" s="142"/>
      <c r="AH28" s="136">
        <v>226.25212903225807</v>
      </c>
      <c r="AI28" s="137">
        <f t="shared" si="0"/>
        <v>-1.7226731736227803E-2</v>
      </c>
    </row>
    <row r="29" spans="1:35" ht="12.75" customHeight="1" x14ac:dyDescent="0.2">
      <c r="A29" s="217">
        <v>2008</v>
      </c>
      <c r="B29" s="218">
        <v>1</v>
      </c>
      <c r="C29" s="108"/>
      <c r="D29" s="113">
        <v>216.80451612903227</v>
      </c>
      <c r="E29" s="115">
        <v>168.51538709677419</v>
      </c>
      <c r="F29" s="115">
        <v>193.59677419354838</v>
      </c>
      <c r="G29" s="115">
        <v>223.36699999999999</v>
      </c>
      <c r="H29" s="115">
        <v>236.99483870967742</v>
      </c>
      <c r="I29" s="115">
        <v>136.81435483870968</v>
      </c>
      <c r="J29" s="115">
        <v>243.84129032258065</v>
      </c>
      <c r="K29" s="115">
        <v>181.20387096774192</v>
      </c>
      <c r="L29" s="115">
        <v>178.16522580645162</v>
      </c>
      <c r="M29" s="115">
        <v>283.93548387096774</v>
      </c>
      <c r="N29" s="115"/>
      <c r="O29" s="115">
        <v>205.42870967741939</v>
      </c>
      <c r="P29" s="116">
        <v>0</v>
      </c>
      <c r="Q29" s="115">
        <v>166.53993548387098</v>
      </c>
      <c r="R29" s="115">
        <v>171.88890322580647</v>
      </c>
      <c r="S29" s="115">
        <v>250.35709677419354</v>
      </c>
      <c r="T29" s="115">
        <v>187.66919354838709</v>
      </c>
      <c r="U29" s="116">
        <v>0</v>
      </c>
      <c r="V29" s="115">
        <v>227.01903225806453</v>
      </c>
      <c r="W29" s="115">
        <v>215.62548387096771</v>
      </c>
      <c r="X29" s="115">
        <v>196.7867096774194</v>
      </c>
      <c r="Y29" s="115">
        <v>197.76774193548391</v>
      </c>
      <c r="Z29" s="115">
        <v>141.8176451612903</v>
      </c>
      <c r="AA29" s="115">
        <v>165.66677419354838</v>
      </c>
      <c r="AB29" s="115">
        <v>177.05732258064515</v>
      </c>
      <c r="AC29" s="115">
        <v>204.12096774193549</v>
      </c>
      <c r="AD29" s="115">
        <v>241.54358064516128</v>
      </c>
      <c r="AE29" s="118">
        <v>189.99416129032258</v>
      </c>
      <c r="AF29" s="142"/>
      <c r="AH29" s="119">
        <v>233.49154838709677</v>
      </c>
      <c r="AI29" s="120">
        <f t="shared" si="0"/>
        <v>3.1997132516735506E-2</v>
      </c>
    </row>
    <row r="30" spans="1:35" ht="12.75" customHeight="1" x14ac:dyDescent="0.2">
      <c r="A30" s="121"/>
      <c r="B30" s="215">
        <v>2</v>
      </c>
      <c r="C30" s="108"/>
      <c r="D30" s="122">
        <v>228.01620689655172</v>
      </c>
      <c r="E30" s="138">
        <v>168.46313793103451</v>
      </c>
      <c r="F30" s="123">
        <v>199.95082758620688</v>
      </c>
      <c r="G30" s="123">
        <v>237.56748275862071</v>
      </c>
      <c r="H30" s="123">
        <v>249.85379310344828</v>
      </c>
      <c r="I30" s="123">
        <v>146.14779310344827</v>
      </c>
      <c r="J30" s="123">
        <v>263.05689655172415</v>
      </c>
      <c r="K30" s="123">
        <v>179.35793103448276</v>
      </c>
      <c r="L30" s="123">
        <v>185.12420689655173</v>
      </c>
      <c r="M30" s="123">
        <v>284.44827586206895</v>
      </c>
      <c r="N30" s="123"/>
      <c r="O30" s="123">
        <v>213.26103448275862</v>
      </c>
      <c r="P30" s="123" t="e">
        <v>#N/A</v>
      </c>
      <c r="Q30" s="123">
        <v>172.03810344827585</v>
      </c>
      <c r="R30" s="123">
        <v>182.46175862068964</v>
      </c>
      <c r="S30" s="123">
        <v>249.23793103448276</v>
      </c>
      <c r="T30" s="123">
        <v>184.541</v>
      </c>
      <c r="U30" s="123" t="e">
        <v>#N/A</v>
      </c>
      <c r="V30" s="123">
        <v>240.75724137931036</v>
      </c>
      <c r="W30" s="123">
        <v>222.6351724137931</v>
      </c>
      <c r="X30" s="123">
        <v>202.29820689655173</v>
      </c>
      <c r="Y30" s="123">
        <v>198.10344827586206</v>
      </c>
      <c r="Z30" s="123">
        <v>149.39427586206898</v>
      </c>
      <c r="AA30" s="123">
        <v>186.80793103448278</v>
      </c>
      <c r="AB30" s="123">
        <v>180.13610344827586</v>
      </c>
      <c r="AC30" s="123">
        <v>206.78931034482758</v>
      </c>
      <c r="AD30" s="123">
        <v>253.72689655172414</v>
      </c>
      <c r="AE30" s="126">
        <v>226.31889655172412</v>
      </c>
      <c r="AF30" s="142"/>
      <c r="AH30" s="127">
        <v>241.42831034482759</v>
      </c>
      <c r="AI30" s="128">
        <f t="shared" si="0"/>
        <v>3.3991645575850854E-2</v>
      </c>
    </row>
    <row r="31" spans="1:35" ht="12.75" customHeight="1" x14ac:dyDescent="0.2">
      <c r="A31" s="121"/>
      <c r="B31" s="215">
        <v>3</v>
      </c>
      <c r="C31" s="108"/>
      <c r="D31" s="122">
        <v>237.46774193548387</v>
      </c>
      <c r="E31" s="138">
        <v>169.59145161290323</v>
      </c>
      <c r="F31" s="123">
        <v>206.02529032258064</v>
      </c>
      <c r="G31" s="123">
        <v>248.87780645161291</v>
      </c>
      <c r="H31" s="123">
        <v>263.71967741935481</v>
      </c>
      <c r="I31" s="123">
        <v>146.81151612903227</v>
      </c>
      <c r="J31" s="123">
        <v>270.97322580645164</v>
      </c>
      <c r="K31" s="123">
        <v>185.78</v>
      </c>
      <c r="L31" s="123">
        <v>187.70870967741934</v>
      </c>
      <c r="M31" s="123">
        <v>279.03225806451616</v>
      </c>
      <c r="N31" s="123"/>
      <c r="O31" s="123">
        <v>212.91967741935485</v>
      </c>
      <c r="P31" s="123" t="e">
        <v>#N/A</v>
      </c>
      <c r="Q31" s="123">
        <v>183.48935483870972</v>
      </c>
      <c r="R31" s="123">
        <v>182.59367741935483</v>
      </c>
      <c r="S31" s="123">
        <v>257.9474193548387</v>
      </c>
      <c r="T31" s="123">
        <v>190.72487096774196</v>
      </c>
      <c r="U31" s="123" t="e">
        <v>#N/A</v>
      </c>
      <c r="V31" s="123">
        <v>252.94774193548386</v>
      </c>
      <c r="W31" s="123">
        <v>228.30870967741936</v>
      </c>
      <c r="X31" s="123">
        <v>211.26338709677418</v>
      </c>
      <c r="Y31" s="123">
        <v>197.94516129032255</v>
      </c>
      <c r="Z31" s="123">
        <v>164.62464516129035</v>
      </c>
      <c r="AA31" s="123">
        <v>174.58580645161291</v>
      </c>
      <c r="AB31" s="123">
        <v>189.19735483870966</v>
      </c>
      <c r="AC31" s="123">
        <v>208.14225806451614</v>
      </c>
      <c r="AD31" s="123">
        <v>280.56316129032251</v>
      </c>
      <c r="AE31" s="126">
        <v>238.39435483870969</v>
      </c>
      <c r="AF31" s="142"/>
      <c r="AH31" s="127">
        <v>246.97099999999998</v>
      </c>
      <c r="AI31" s="128">
        <f t="shared" si="0"/>
        <v>2.2957910972643845E-2</v>
      </c>
    </row>
    <row r="32" spans="1:35" ht="12.75" customHeight="1" x14ac:dyDescent="0.2">
      <c r="A32" s="121"/>
      <c r="B32" s="215">
        <v>4</v>
      </c>
      <c r="C32" s="108"/>
      <c r="D32" s="122">
        <v>240.68100000000001</v>
      </c>
      <c r="E32" s="138">
        <v>168.72899999999998</v>
      </c>
      <c r="F32" s="123">
        <v>210.62793333333332</v>
      </c>
      <c r="G32" s="123">
        <v>250.59106666666668</v>
      </c>
      <c r="H32" s="123">
        <v>261.83600000000001</v>
      </c>
      <c r="I32" s="123">
        <v>150.34583333333333</v>
      </c>
      <c r="J32" s="123">
        <v>277.38566666666668</v>
      </c>
      <c r="K32" s="123">
        <v>184.13866666666667</v>
      </c>
      <c r="L32" s="123">
        <v>187.74369999999999</v>
      </c>
      <c r="M32" s="123">
        <v>276.96666666666664</v>
      </c>
      <c r="N32" s="123"/>
      <c r="O32" s="123">
        <v>217.90133333333333</v>
      </c>
      <c r="P32" s="123" t="e">
        <v>#N/A</v>
      </c>
      <c r="Q32" s="123">
        <v>184.67286666666669</v>
      </c>
      <c r="R32" s="123">
        <v>190.70983333333334</v>
      </c>
      <c r="S32" s="123">
        <v>258.46633333333335</v>
      </c>
      <c r="T32" s="123">
        <v>202.26553333333334</v>
      </c>
      <c r="U32" s="123" t="e">
        <v>#N/A</v>
      </c>
      <c r="V32" s="123">
        <v>254.8176666666667</v>
      </c>
      <c r="W32" s="123">
        <v>232.93966666666665</v>
      </c>
      <c r="X32" s="123">
        <v>217.97033333333334</v>
      </c>
      <c r="Y32" s="123">
        <v>195.7233333333333</v>
      </c>
      <c r="Z32" s="123">
        <v>173.38076666666669</v>
      </c>
      <c r="AA32" s="123">
        <v>172.89699999999999</v>
      </c>
      <c r="AB32" s="123">
        <v>193.25426666666669</v>
      </c>
      <c r="AC32" s="123">
        <v>213.85199999999998</v>
      </c>
      <c r="AD32" s="123">
        <v>279.35106666666667</v>
      </c>
      <c r="AE32" s="126">
        <v>252.57490000000004</v>
      </c>
      <c r="AF32" s="142"/>
      <c r="AH32" s="127">
        <v>247.93633333333338</v>
      </c>
      <c r="AI32" s="128">
        <f t="shared" si="0"/>
        <v>3.9086910339003553E-3</v>
      </c>
    </row>
    <row r="33" spans="1:35" ht="12.75" customHeight="1" x14ac:dyDescent="0.2">
      <c r="A33" s="121"/>
      <c r="B33" s="215">
        <v>5</v>
      </c>
      <c r="C33" s="108"/>
      <c r="D33" s="122">
        <v>249.20935483870966</v>
      </c>
      <c r="E33" s="138">
        <v>168.72900000000001</v>
      </c>
      <c r="F33" s="123">
        <v>211.27293548387095</v>
      </c>
      <c r="G33" s="123">
        <v>253.16751612903224</v>
      </c>
      <c r="H33" s="123">
        <v>271.08354838709676</v>
      </c>
      <c r="I33" s="123">
        <v>152.59035483870969</v>
      </c>
      <c r="J33" s="123">
        <v>279.8245161290323</v>
      </c>
      <c r="K33" s="123">
        <v>181.78193548387097</v>
      </c>
      <c r="L33" s="123">
        <v>184.08170967741933</v>
      </c>
      <c r="M33" s="123">
        <v>287.77419354838707</v>
      </c>
      <c r="N33" s="123"/>
      <c r="O33" s="123">
        <v>226.86096774193547</v>
      </c>
      <c r="P33" s="123" t="e">
        <v>#N/A</v>
      </c>
      <c r="Q33" s="123">
        <v>176.01861290322577</v>
      </c>
      <c r="R33" s="123">
        <v>188.48870967741934</v>
      </c>
      <c r="S33" s="123">
        <v>266.87838709677425</v>
      </c>
      <c r="T33" s="123">
        <v>212.34048387096774</v>
      </c>
      <c r="U33" s="123" t="e">
        <v>#N/A</v>
      </c>
      <c r="V33" s="123">
        <v>263.92161290322582</v>
      </c>
      <c r="W33" s="123">
        <v>237.66258064516131</v>
      </c>
      <c r="X33" s="123">
        <v>220.67554838709677</v>
      </c>
      <c r="Y33" s="123">
        <v>199.68387096774197</v>
      </c>
      <c r="Z33" s="123">
        <v>180.1898064516129</v>
      </c>
      <c r="AA33" s="123">
        <v>181.91354838709677</v>
      </c>
      <c r="AB33" s="123">
        <v>197.23483870967738</v>
      </c>
      <c r="AC33" s="123">
        <v>216.15290322580645</v>
      </c>
      <c r="AD33" s="123">
        <v>277.84354838709675</v>
      </c>
      <c r="AE33" s="126">
        <v>266.50390322580648</v>
      </c>
      <c r="AF33" s="142"/>
      <c r="AH33" s="127">
        <v>255.61099999999999</v>
      </c>
      <c r="AI33" s="128">
        <f t="shared" si="0"/>
        <v>3.09541831303464E-2</v>
      </c>
    </row>
    <row r="34" spans="1:35" ht="12.75" customHeight="1" x14ac:dyDescent="0.2">
      <c r="A34" s="121"/>
      <c r="B34" s="215">
        <v>6</v>
      </c>
      <c r="C34" s="108"/>
      <c r="D34" s="122">
        <v>255.63566666666668</v>
      </c>
      <c r="E34" s="138">
        <v>168.87729999999999</v>
      </c>
      <c r="F34" s="123">
        <v>220.31036666666665</v>
      </c>
      <c r="G34" s="123">
        <v>260.34376666666668</v>
      </c>
      <c r="H34" s="123">
        <v>282.17500000000001</v>
      </c>
      <c r="I34" s="123">
        <v>152.69783333333334</v>
      </c>
      <c r="J34" s="123">
        <v>287.15933333333334</v>
      </c>
      <c r="K34" s="123">
        <v>184.22800000000004</v>
      </c>
      <c r="L34" s="123">
        <v>188.81506666666667</v>
      </c>
      <c r="M34" s="123">
        <v>286.53333333333336</v>
      </c>
      <c r="N34" s="123"/>
      <c r="O34" s="123">
        <v>237.619</v>
      </c>
      <c r="P34" s="123" t="e">
        <v>#N/A</v>
      </c>
      <c r="Q34" s="123">
        <v>180.74873333333332</v>
      </c>
      <c r="R34" s="123">
        <v>198.20276666666669</v>
      </c>
      <c r="S34" s="123">
        <v>279.04266666666666</v>
      </c>
      <c r="T34" s="123">
        <v>224.75476666666665</v>
      </c>
      <c r="U34" s="123" t="e">
        <v>#N/A</v>
      </c>
      <c r="V34" s="123">
        <v>274.41866666666664</v>
      </c>
      <c r="W34" s="123">
        <v>242.816</v>
      </c>
      <c r="X34" s="123">
        <v>231.47549999999998</v>
      </c>
      <c r="Y34" s="123">
        <v>198.61</v>
      </c>
      <c r="Z34" s="123">
        <v>195.21603333333331</v>
      </c>
      <c r="AA34" s="123">
        <v>179.39</v>
      </c>
      <c r="AB34" s="123">
        <v>208.90733333333336</v>
      </c>
      <c r="AC34" s="123">
        <v>216.35800000000003</v>
      </c>
      <c r="AD34" s="123">
        <v>273.8724666666667</v>
      </c>
      <c r="AE34" s="126">
        <v>288.29273333333333</v>
      </c>
      <c r="AF34" s="142"/>
      <c r="AH34" s="127">
        <v>263.54443333333336</v>
      </c>
      <c r="AI34" s="128">
        <f t="shared" si="0"/>
        <v>3.1037135856177431E-2</v>
      </c>
    </row>
    <row r="35" spans="1:35" ht="12.75" customHeight="1" x14ac:dyDescent="0.2">
      <c r="A35" s="121"/>
      <c r="B35" s="215">
        <v>7</v>
      </c>
      <c r="C35" s="108"/>
      <c r="D35" s="122">
        <v>255.66451612903228</v>
      </c>
      <c r="E35" s="138">
        <v>169.86841935483872</v>
      </c>
      <c r="F35" s="123">
        <v>229.93806451612903</v>
      </c>
      <c r="G35" s="123">
        <v>258.22138709677415</v>
      </c>
      <c r="H35" s="123">
        <v>273.26516129032262</v>
      </c>
      <c r="I35" s="123">
        <v>158.26790322580644</v>
      </c>
      <c r="J35" s="123">
        <v>272.89193548387095</v>
      </c>
      <c r="K35" s="123">
        <v>181.06516129032261</v>
      </c>
      <c r="L35" s="123">
        <v>183.46670967741937</v>
      </c>
      <c r="M35" s="123">
        <v>291.41935483870969</v>
      </c>
      <c r="N35" s="123"/>
      <c r="O35" s="123">
        <v>236.45709677419356</v>
      </c>
      <c r="P35" s="123" t="e">
        <v>#N/A</v>
      </c>
      <c r="Q35" s="123">
        <v>177.11835483870968</v>
      </c>
      <c r="R35" s="123">
        <v>193.92254838709675</v>
      </c>
      <c r="S35" s="123">
        <v>276.24580645161291</v>
      </c>
      <c r="T35" s="123">
        <v>225.95045161290324</v>
      </c>
      <c r="U35" s="123" t="e">
        <v>#N/A</v>
      </c>
      <c r="V35" s="123">
        <v>267.03612903225803</v>
      </c>
      <c r="W35" s="123">
        <v>235.02967741935484</v>
      </c>
      <c r="X35" s="123">
        <v>227.16451612903228</v>
      </c>
      <c r="Y35" s="123">
        <v>184.71290322580646</v>
      </c>
      <c r="Z35" s="123">
        <v>202.72703225806453</v>
      </c>
      <c r="AA35" s="123">
        <v>191.47064516129032</v>
      </c>
      <c r="AB35" s="123">
        <v>214.36845161290324</v>
      </c>
      <c r="AC35" s="123">
        <v>218.59096774193549</v>
      </c>
      <c r="AD35" s="123">
        <v>261.22041935483873</v>
      </c>
      <c r="AE35" s="126">
        <v>268.11974193548377</v>
      </c>
      <c r="AF35" s="142"/>
      <c r="AH35" s="127">
        <v>259.26796774193548</v>
      </c>
      <c r="AI35" s="128">
        <f t="shared" si="0"/>
        <v>-1.6226734662192495E-2</v>
      </c>
    </row>
    <row r="36" spans="1:35" ht="12.75" customHeight="1" x14ac:dyDescent="0.2">
      <c r="A36" s="121"/>
      <c r="B36" s="215">
        <v>8</v>
      </c>
      <c r="C36" s="108"/>
      <c r="D36" s="122">
        <v>255.28935483870967</v>
      </c>
      <c r="E36" s="138">
        <v>170.06970967741935</v>
      </c>
      <c r="F36" s="123">
        <v>218.34664516129033</v>
      </c>
      <c r="G36" s="123">
        <v>258.03093548387096</v>
      </c>
      <c r="H36" s="123">
        <v>278.85645161290324</v>
      </c>
      <c r="I36" s="123">
        <v>157.54006451612904</v>
      </c>
      <c r="J36" s="123">
        <v>271.80612903225807</v>
      </c>
      <c r="K36" s="123">
        <v>181.2090322580645</v>
      </c>
      <c r="L36" s="123">
        <v>184.30216129032257</v>
      </c>
      <c r="M36" s="123">
        <v>291</v>
      </c>
      <c r="N36" s="123"/>
      <c r="O36" s="123">
        <v>239.33548387096775</v>
      </c>
      <c r="P36" s="123" t="e">
        <v>#N/A</v>
      </c>
      <c r="Q36" s="123">
        <v>174.5935806451613</v>
      </c>
      <c r="R36" s="123">
        <v>183.59735483870969</v>
      </c>
      <c r="S36" s="123">
        <v>280.56548387096768</v>
      </c>
      <c r="T36" s="123">
        <v>217.08735483870967</v>
      </c>
      <c r="U36" s="123" t="e">
        <v>#N/A</v>
      </c>
      <c r="V36" s="123">
        <v>268.14806451612901</v>
      </c>
      <c r="W36" s="123">
        <v>240.52354838709675</v>
      </c>
      <c r="X36" s="123">
        <v>224.45796774193548</v>
      </c>
      <c r="Y36" s="123">
        <v>186.98064516129031</v>
      </c>
      <c r="Z36" s="123">
        <v>204.10067741935484</v>
      </c>
      <c r="AA36" s="123">
        <v>197.80612903225807</v>
      </c>
      <c r="AB36" s="123">
        <v>209.75358064516126</v>
      </c>
      <c r="AC36" s="123">
        <v>218.06322580645158</v>
      </c>
      <c r="AD36" s="123">
        <v>254.58703225806451</v>
      </c>
      <c r="AE36" s="126">
        <v>269.23487096774193</v>
      </c>
      <c r="AF36" s="142"/>
      <c r="AH36" s="127">
        <v>260.28090322580647</v>
      </c>
      <c r="AI36" s="128">
        <f t="shared" si="0"/>
        <v>3.9069056339394144E-3</v>
      </c>
    </row>
    <row r="37" spans="1:35" ht="12.75" customHeight="1" x14ac:dyDescent="0.2">
      <c r="A37" s="121"/>
      <c r="B37" s="215">
        <v>9</v>
      </c>
      <c r="C37" s="108"/>
      <c r="D37" s="122">
        <v>254.94300000000001</v>
      </c>
      <c r="E37" s="138">
        <v>173.83456666666669</v>
      </c>
      <c r="F37" s="123">
        <v>213.39779999999999</v>
      </c>
      <c r="G37" s="123">
        <v>259.21409999999997</v>
      </c>
      <c r="H37" s="123">
        <v>272.62399999999997</v>
      </c>
      <c r="I37" s="123">
        <v>160.17813333333334</v>
      </c>
      <c r="J37" s="123">
        <v>274.01033333333334</v>
      </c>
      <c r="K37" s="123">
        <v>174.1283333333333</v>
      </c>
      <c r="L37" s="123">
        <v>195.01523333333336</v>
      </c>
      <c r="M37" s="123">
        <v>279.83333333333331</v>
      </c>
      <c r="N37" s="123"/>
      <c r="O37" s="123">
        <v>246.46333333333334</v>
      </c>
      <c r="P37" s="123" t="e">
        <v>#N/A</v>
      </c>
      <c r="Q37" s="123">
        <v>175.31780000000001</v>
      </c>
      <c r="R37" s="123">
        <v>186.41016666666664</v>
      </c>
      <c r="S37" s="123">
        <v>274.0573333333333</v>
      </c>
      <c r="T37" s="123">
        <v>211.30193333333332</v>
      </c>
      <c r="U37" s="123" t="e">
        <v>#N/A</v>
      </c>
      <c r="V37" s="123">
        <v>267.99933333333331</v>
      </c>
      <c r="W37" s="123">
        <v>239.214</v>
      </c>
      <c r="X37" s="123">
        <v>223.15833333333336</v>
      </c>
      <c r="Y37" s="123">
        <v>188.55</v>
      </c>
      <c r="Z37" s="123">
        <v>201.99649999999994</v>
      </c>
      <c r="AA37" s="123">
        <v>196.60866666666664</v>
      </c>
      <c r="AB37" s="123">
        <v>209.6609666666667</v>
      </c>
      <c r="AC37" s="123">
        <v>216.05333333333334</v>
      </c>
      <c r="AD37" s="123">
        <v>253.50526666666667</v>
      </c>
      <c r="AE37" s="126">
        <v>266.00806666666665</v>
      </c>
      <c r="AF37" s="142"/>
      <c r="AH37" s="127">
        <v>256.29183333333339</v>
      </c>
      <c r="AI37" s="128">
        <f t="shared" si="0"/>
        <v>-1.5326018324949366E-2</v>
      </c>
    </row>
    <row r="38" spans="1:35" ht="12.75" customHeight="1" x14ac:dyDescent="0.2">
      <c r="A38" s="121"/>
      <c r="B38" s="215">
        <v>10</v>
      </c>
      <c r="C38" s="108"/>
      <c r="D38" s="122">
        <v>249.51612903225802</v>
      </c>
      <c r="E38" s="138">
        <v>172.39848387096771</v>
      </c>
      <c r="F38" s="123">
        <v>210.18487096774192</v>
      </c>
      <c r="G38" s="123">
        <v>251.3968709677419</v>
      </c>
      <c r="H38" s="123">
        <v>261.02483870967745</v>
      </c>
      <c r="I38" s="123">
        <v>161.28241935483868</v>
      </c>
      <c r="J38" s="123">
        <v>267.34032258064514</v>
      </c>
      <c r="K38" s="123">
        <v>178.14548387096775</v>
      </c>
      <c r="L38" s="123">
        <v>187.36464516129033</v>
      </c>
      <c r="M38" s="123">
        <v>265.64516129032256</v>
      </c>
      <c r="N38" s="123"/>
      <c r="O38" s="123">
        <v>243.16322580645161</v>
      </c>
      <c r="P38" s="123" t="e">
        <v>#N/A</v>
      </c>
      <c r="Q38" s="123">
        <v>170.04625806451614</v>
      </c>
      <c r="R38" s="123">
        <v>179.84954838709677</v>
      </c>
      <c r="S38" s="123">
        <v>269.92870967741936</v>
      </c>
      <c r="T38" s="123">
        <v>203.11074193548387</v>
      </c>
      <c r="U38" s="123" t="e">
        <v>#N/A</v>
      </c>
      <c r="V38" s="123">
        <v>256.89419354838708</v>
      </c>
      <c r="W38" s="123">
        <v>234.60903225806453</v>
      </c>
      <c r="X38" s="123">
        <v>209.26774193548385</v>
      </c>
      <c r="Y38" s="123">
        <v>189.38709677419354</v>
      </c>
      <c r="Z38" s="123">
        <v>194.05932258064516</v>
      </c>
      <c r="AA38" s="123">
        <v>198.13838709677418</v>
      </c>
      <c r="AB38" s="123">
        <v>204.75593548387099</v>
      </c>
      <c r="AC38" s="123">
        <v>220.36935483870971</v>
      </c>
      <c r="AD38" s="123">
        <v>235.90325806451611</v>
      </c>
      <c r="AE38" s="126">
        <v>253.38529032258063</v>
      </c>
      <c r="AF38" s="142"/>
      <c r="AH38" s="127">
        <v>245.46767741935483</v>
      </c>
      <c r="AI38" s="128">
        <f t="shared" si="0"/>
        <v>-4.2233713705191113E-2</v>
      </c>
    </row>
    <row r="39" spans="1:35" ht="12.75" customHeight="1" x14ac:dyDescent="0.2">
      <c r="A39" s="121"/>
      <c r="B39" s="215">
        <v>11</v>
      </c>
      <c r="C39" s="108"/>
      <c r="D39" s="122">
        <v>237.05899999999994</v>
      </c>
      <c r="E39" s="138">
        <v>181.00336666666669</v>
      </c>
      <c r="F39" s="123">
        <v>204.63876666666667</v>
      </c>
      <c r="G39" s="123">
        <v>243.30236666666667</v>
      </c>
      <c r="H39" s="123">
        <v>235.26633333333334</v>
      </c>
      <c r="I39" s="123">
        <v>161.42643333333334</v>
      </c>
      <c r="J39" s="123">
        <v>253.31233333333333</v>
      </c>
      <c r="K39" s="123">
        <v>185.56199999999998</v>
      </c>
      <c r="L39" s="123">
        <v>184.10016666666669</v>
      </c>
      <c r="M39" s="123">
        <v>242.96666666666667</v>
      </c>
      <c r="N39" s="123"/>
      <c r="O39" s="123">
        <v>236.94366666666667</v>
      </c>
      <c r="P39" s="123" t="e">
        <v>#N/A</v>
      </c>
      <c r="Q39" s="123">
        <v>166.63873333333333</v>
      </c>
      <c r="R39" s="123">
        <v>162.5310666666667</v>
      </c>
      <c r="S39" s="123">
        <v>258.37</v>
      </c>
      <c r="T39" s="123">
        <v>191.82796666666667</v>
      </c>
      <c r="U39" s="123" t="e">
        <v>#N/A</v>
      </c>
      <c r="V39" s="123">
        <v>235.13399999999999</v>
      </c>
      <c r="W39" s="123">
        <v>223.56</v>
      </c>
      <c r="X39" s="123">
        <v>193.65033333333335</v>
      </c>
      <c r="Y39" s="123">
        <v>195.14</v>
      </c>
      <c r="Z39" s="123">
        <v>198.43696666666665</v>
      </c>
      <c r="AA39" s="123">
        <v>186.905</v>
      </c>
      <c r="AB39" s="123">
        <v>204.58543333333333</v>
      </c>
      <c r="AC39" s="123">
        <v>222.83233333333331</v>
      </c>
      <c r="AD39" s="123">
        <v>225.54336666666669</v>
      </c>
      <c r="AE39" s="126">
        <v>230.67019999999999</v>
      </c>
      <c r="AF39" s="142"/>
      <c r="AH39" s="127">
        <v>227.84773333333334</v>
      </c>
      <c r="AI39" s="128">
        <f t="shared" si="0"/>
        <v>-7.1781117054852531E-2</v>
      </c>
    </row>
    <row r="40" spans="1:35" ht="12.75" customHeight="1" thickBot="1" x14ac:dyDescent="0.25">
      <c r="A40" s="129"/>
      <c r="B40" s="216">
        <v>12</v>
      </c>
      <c r="C40" s="108"/>
      <c r="D40" s="130">
        <v>236.50032258064513</v>
      </c>
      <c r="E40" s="139">
        <v>207.07599999999999</v>
      </c>
      <c r="F40" s="132">
        <v>188.79158064516128</v>
      </c>
      <c r="G40" s="132">
        <v>235.41996774193549</v>
      </c>
      <c r="H40" s="132">
        <v>237.71419354838713</v>
      </c>
      <c r="I40" s="132">
        <v>159.90890322580643</v>
      </c>
      <c r="J40" s="132">
        <v>248.89935483870968</v>
      </c>
      <c r="K40" s="132">
        <v>174.63741935483873</v>
      </c>
      <c r="L40" s="132">
        <v>179.90270967741938</v>
      </c>
      <c r="M40" s="132">
        <v>245.54838709677421</v>
      </c>
      <c r="N40" s="132"/>
      <c r="O40" s="132">
        <v>234.47193548387099</v>
      </c>
      <c r="P40" s="132" t="e">
        <v>#N/A</v>
      </c>
      <c r="Q40" s="132">
        <v>170.06422580645162</v>
      </c>
      <c r="R40" s="132">
        <v>171.50835483870966</v>
      </c>
      <c r="S40" s="132">
        <v>255.78096774193548</v>
      </c>
      <c r="T40" s="132">
        <v>189.38383870967743</v>
      </c>
      <c r="U40" s="132" t="e">
        <v>#N/A</v>
      </c>
      <c r="V40" s="132">
        <v>236.46580645161291</v>
      </c>
      <c r="W40" s="132">
        <v>217.1316129032258</v>
      </c>
      <c r="X40" s="132">
        <v>185.17222580645162</v>
      </c>
      <c r="Y40" s="132">
        <v>188.40645161290323</v>
      </c>
      <c r="Z40" s="132">
        <v>196.68674193548387</v>
      </c>
      <c r="AA40" s="132">
        <v>180.21032258064514</v>
      </c>
      <c r="AB40" s="132">
        <v>194.91629032258064</v>
      </c>
      <c r="AC40" s="132">
        <v>219.85387096774195</v>
      </c>
      <c r="AD40" s="132">
        <v>204.10280645161291</v>
      </c>
      <c r="AE40" s="135">
        <v>212.34067741935482</v>
      </c>
      <c r="AF40" s="142"/>
      <c r="AH40" s="136">
        <v>226.52464516129032</v>
      </c>
      <c r="AI40" s="137">
        <f t="shared" si="0"/>
        <v>-5.8068963543621592E-3</v>
      </c>
    </row>
    <row r="41" spans="1:35" ht="12.75" customHeight="1" x14ac:dyDescent="0.2">
      <c r="A41" s="217">
        <v>2009</v>
      </c>
      <c r="B41" s="218">
        <v>1</v>
      </c>
      <c r="C41" s="108"/>
      <c r="D41" s="113">
        <v>236.9452</v>
      </c>
      <c r="E41" s="115">
        <v>198.61429999999999</v>
      </c>
      <c r="F41" s="115">
        <v>185.46950000000001</v>
      </c>
      <c r="G41" s="115">
        <v>236.90700000000001</v>
      </c>
      <c r="H41" s="115">
        <v>239.76419354838711</v>
      </c>
      <c r="I41" s="115">
        <v>160.37790000000001</v>
      </c>
      <c r="J41" s="115">
        <v>244.27580645161294</v>
      </c>
      <c r="K41" s="115">
        <v>180.56479999999999</v>
      </c>
      <c r="L41" s="115">
        <v>183.24554838709679</v>
      </c>
      <c r="M41" s="115">
        <v>246.93548387096774</v>
      </c>
      <c r="N41" s="115"/>
      <c r="O41" s="115">
        <v>234.5583870967742</v>
      </c>
      <c r="P41" s="116"/>
      <c r="Q41" s="115">
        <v>176.4829</v>
      </c>
      <c r="R41" s="115">
        <v>172.65479999999999</v>
      </c>
      <c r="S41" s="115">
        <v>248.6455</v>
      </c>
      <c r="T41" s="115">
        <v>186.02189999999999</v>
      </c>
      <c r="U41" s="116"/>
      <c r="V41" s="115">
        <v>241.92806451612901</v>
      </c>
      <c r="W41" s="115">
        <v>220.41030000000001</v>
      </c>
      <c r="X41" s="115">
        <v>184.43787096774193</v>
      </c>
      <c r="Y41" s="115">
        <v>189.9194</v>
      </c>
      <c r="Z41" s="115">
        <v>206.1232</v>
      </c>
      <c r="AA41" s="115">
        <v>183.0926</v>
      </c>
      <c r="AB41" s="115">
        <v>197.00319999999999</v>
      </c>
      <c r="AC41" s="115">
        <v>219.3535</v>
      </c>
      <c r="AD41" s="115">
        <v>206.262</v>
      </c>
      <c r="AE41" s="118">
        <v>237.37064516129033</v>
      </c>
      <c r="AF41" s="142"/>
      <c r="AH41" s="119">
        <v>229.16825806451615</v>
      </c>
      <c r="AI41" s="120">
        <f t="shared" si="0"/>
        <v>1.1670310315875437E-2</v>
      </c>
    </row>
    <row r="42" spans="1:35" ht="12.75" customHeight="1" x14ac:dyDescent="0.2">
      <c r="A42" s="121"/>
      <c r="B42" s="215">
        <v>2</v>
      </c>
      <c r="C42" s="108"/>
      <c r="D42" s="122">
        <v>234.50960000000001</v>
      </c>
      <c r="E42" s="138">
        <v>184.57919999999999</v>
      </c>
      <c r="F42" s="123">
        <v>183.65280000000001</v>
      </c>
      <c r="G42" s="123">
        <v>232.14420000000001</v>
      </c>
      <c r="H42" s="123">
        <v>236.04964285714283</v>
      </c>
      <c r="I42" s="123">
        <v>158.8553</v>
      </c>
      <c r="J42" s="123">
        <v>253.68821428571428</v>
      </c>
      <c r="K42" s="123">
        <v>184.27359999999999</v>
      </c>
      <c r="L42" s="123">
        <v>195.02828571428569</v>
      </c>
      <c r="M42" s="123">
        <v>245.07142857142858</v>
      </c>
      <c r="N42" s="123"/>
      <c r="O42" s="123">
        <v>232.46535714285716</v>
      </c>
      <c r="P42" s="123"/>
      <c r="Q42" s="123">
        <v>176.66419999999999</v>
      </c>
      <c r="R42" s="123">
        <v>182.1018</v>
      </c>
      <c r="S42" s="123">
        <v>247.6464</v>
      </c>
      <c r="T42" s="123">
        <v>179.1568</v>
      </c>
      <c r="U42" s="123"/>
      <c r="V42" s="123">
        <v>232.23750000000001</v>
      </c>
      <c r="W42" s="123">
        <v>214.21209999999999</v>
      </c>
      <c r="X42" s="123">
        <v>175.75535714285712</v>
      </c>
      <c r="Y42" s="123">
        <v>187.5</v>
      </c>
      <c r="Z42" s="123">
        <v>219.80009999999999</v>
      </c>
      <c r="AA42" s="123">
        <v>180.8389</v>
      </c>
      <c r="AB42" s="123">
        <v>190.1979</v>
      </c>
      <c r="AC42" s="123">
        <v>216.09209999999999</v>
      </c>
      <c r="AD42" s="123">
        <v>203.04050000000001</v>
      </c>
      <c r="AE42" s="126">
        <v>256.32817857142857</v>
      </c>
      <c r="AF42" s="142"/>
      <c r="AH42" s="127">
        <v>228.2584642857143</v>
      </c>
      <c r="AI42" s="128">
        <f t="shared" si="0"/>
        <v>-3.9699816479197023E-3</v>
      </c>
    </row>
    <row r="43" spans="1:35" ht="12.75" customHeight="1" x14ac:dyDescent="0.2">
      <c r="A43" s="121"/>
      <c r="B43" s="215">
        <v>3</v>
      </c>
      <c r="C43" s="108"/>
      <c r="D43" s="122">
        <v>237.4477</v>
      </c>
      <c r="E43" s="138">
        <v>191.3125</v>
      </c>
      <c r="F43" s="123">
        <v>195.6489</v>
      </c>
      <c r="G43" s="123">
        <v>233.49080000000001</v>
      </c>
      <c r="H43" s="123">
        <v>240.19064516129032</v>
      </c>
      <c r="I43" s="123">
        <v>161.0164</v>
      </c>
      <c r="J43" s="123">
        <v>248.18516129032255</v>
      </c>
      <c r="K43" s="123">
        <v>191.41290000000001</v>
      </c>
      <c r="L43" s="123">
        <v>191.52696774193547</v>
      </c>
      <c r="M43" s="123">
        <v>253.74193548387098</v>
      </c>
      <c r="N43" s="123"/>
      <c r="O43" s="123">
        <v>230.92290322580644</v>
      </c>
      <c r="P43" s="123"/>
      <c r="Q43" s="123">
        <v>179.9085</v>
      </c>
      <c r="R43" s="123">
        <v>180.11259999999999</v>
      </c>
      <c r="S43" s="123">
        <v>255.9468</v>
      </c>
      <c r="T43" s="123">
        <v>187.8015</v>
      </c>
      <c r="U43" s="123"/>
      <c r="V43" s="123">
        <v>244.43161290322581</v>
      </c>
      <c r="W43" s="123">
        <v>220.39060000000001</v>
      </c>
      <c r="X43" s="123">
        <v>186.93664516129033</v>
      </c>
      <c r="Y43" s="123">
        <v>192.46770000000001</v>
      </c>
      <c r="Z43" s="123">
        <v>227.86660000000001</v>
      </c>
      <c r="AA43" s="123">
        <v>178.14259999999999</v>
      </c>
      <c r="AB43" s="123">
        <v>181.9442</v>
      </c>
      <c r="AC43" s="123">
        <v>214.5352</v>
      </c>
      <c r="AD43" s="123">
        <v>203.0462</v>
      </c>
      <c r="AE43" s="126">
        <v>248.62283870967741</v>
      </c>
      <c r="AF43" s="142"/>
      <c r="AH43" s="127">
        <v>233.38090322580646</v>
      </c>
      <c r="AI43" s="128">
        <f t="shared" si="0"/>
        <v>2.2441397545198319E-2</v>
      </c>
    </row>
    <row r="44" spans="1:35" ht="12.75" customHeight="1" x14ac:dyDescent="0.2">
      <c r="A44" s="121"/>
      <c r="B44" s="215">
        <v>4</v>
      </c>
      <c r="C44" s="108"/>
      <c r="D44" s="122">
        <v>239.851</v>
      </c>
      <c r="E44" s="138">
        <v>175.42740000000001</v>
      </c>
      <c r="F44" s="123">
        <v>201.23599999999999</v>
      </c>
      <c r="G44" s="123">
        <v>228.40459999999999</v>
      </c>
      <c r="H44" s="123">
        <v>233.94399999999999</v>
      </c>
      <c r="I44" s="123">
        <v>157.17230000000001</v>
      </c>
      <c r="J44" s="123">
        <v>251.50533333333337</v>
      </c>
      <c r="K44" s="123">
        <v>199.54669999999999</v>
      </c>
      <c r="L44" s="123">
        <v>193.64656666666667</v>
      </c>
      <c r="M44" s="123">
        <v>256.23333333333335</v>
      </c>
      <c r="N44" s="123"/>
      <c r="O44" s="123">
        <v>230.91866666666667</v>
      </c>
      <c r="P44" s="123"/>
      <c r="Q44" s="123">
        <v>175.87039999999999</v>
      </c>
      <c r="R44" s="123">
        <v>177.92939999999999</v>
      </c>
      <c r="S44" s="123">
        <v>249.6157</v>
      </c>
      <c r="T44" s="123">
        <v>194.63560000000001</v>
      </c>
      <c r="U44" s="123"/>
      <c r="V44" s="123">
        <v>237.76533333333333</v>
      </c>
      <c r="W44" s="123">
        <v>209.96770000000001</v>
      </c>
      <c r="X44" s="123">
        <v>193.88686666666666</v>
      </c>
      <c r="Y44" s="123">
        <v>190.30330000000001</v>
      </c>
      <c r="Z44" s="123">
        <v>223.0941</v>
      </c>
      <c r="AA44" s="123">
        <v>162.708</v>
      </c>
      <c r="AB44" s="123">
        <v>182.422</v>
      </c>
      <c r="AC44" s="123">
        <v>216.471</v>
      </c>
      <c r="AD44" s="123">
        <v>210.91370000000001</v>
      </c>
      <c r="AE44" s="126">
        <v>258.98440000000005</v>
      </c>
      <c r="AF44" s="142"/>
      <c r="AH44" s="127">
        <v>233.14226666666667</v>
      </c>
      <c r="AI44" s="128">
        <f t="shared" si="0"/>
        <v>-1.0225196485288272E-3</v>
      </c>
    </row>
    <row r="45" spans="1:35" ht="12.75" customHeight="1" x14ac:dyDescent="0.2">
      <c r="A45" s="121"/>
      <c r="B45" s="215">
        <v>5</v>
      </c>
      <c r="C45" s="108"/>
      <c r="D45" s="122">
        <v>245.25450000000001</v>
      </c>
      <c r="E45" s="138">
        <v>181.3878</v>
      </c>
      <c r="F45" s="123">
        <v>201.2749</v>
      </c>
      <c r="G45" s="123">
        <v>221.2688</v>
      </c>
      <c r="H45" s="123">
        <v>237.67161290322579</v>
      </c>
      <c r="I45" s="123">
        <v>158.6687</v>
      </c>
      <c r="J45" s="123">
        <v>250.43290322580646</v>
      </c>
      <c r="K45" s="123">
        <v>181.56450000000001</v>
      </c>
      <c r="L45" s="123">
        <v>186.20680645161289</v>
      </c>
      <c r="M45" s="123">
        <v>262.58064516129031</v>
      </c>
      <c r="N45" s="123"/>
      <c r="O45" s="123">
        <v>227.56193548387097</v>
      </c>
      <c r="P45" s="123"/>
      <c r="Q45" s="123">
        <v>167.54400000000001</v>
      </c>
      <c r="R45" s="123">
        <v>170.78210000000001</v>
      </c>
      <c r="S45" s="123">
        <v>245.58029999999999</v>
      </c>
      <c r="T45" s="123">
        <v>214.8681</v>
      </c>
      <c r="U45" s="123"/>
      <c r="V45" s="123">
        <v>247.96967741935481</v>
      </c>
      <c r="W45" s="123">
        <v>208.6448</v>
      </c>
      <c r="X45" s="123">
        <v>194.96600000000001</v>
      </c>
      <c r="Y45" s="123">
        <v>190.44839999999999</v>
      </c>
      <c r="Z45" s="123">
        <v>222.8484</v>
      </c>
      <c r="AA45" s="123">
        <v>161.1071</v>
      </c>
      <c r="AB45" s="123">
        <v>183.03479999999999</v>
      </c>
      <c r="AC45" s="123">
        <v>231.0977</v>
      </c>
      <c r="AD45" s="123">
        <v>216.3297</v>
      </c>
      <c r="AE45" s="126">
        <v>258.48909677419351</v>
      </c>
      <c r="AF45" s="142"/>
      <c r="AH45" s="127">
        <v>236.10422580645161</v>
      </c>
      <c r="AI45" s="128">
        <f t="shared" si="0"/>
        <v>1.2704513780934349E-2</v>
      </c>
    </row>
    <row r="46" spans="1:35" ht="12.75" customHeight="1" x14ac:dyDescent="0.2">
      <c r="A46" s="121"/>
      <c r="B46" s="215">
        <v>6</v>
      </c>
      <c r="C46" s="108"/>
      <c r="D46" s="122">
        <v>241.26730000000001</v>
      </c>
      <c r="E46" s="138">
        <v>176.0069</v>
      </c>
      <c r="F46" s="123">
        <v>202.71129999999999</v>
      </c>
      <c r="G46" s="123">
        <v>224.15039999999999</v>
      </c>
      <c r="H46" s="123">
        <v>240.33700000000002</v>
      </c>
      <c r="I46" s="123">
        <v>155.69880000000001</v>
      </c>
      <c r="J46" s="123">
        <v>258.90433333333328</v>
      </c>
      <c r="K46" s="123">
        <v>187.196</v>
      </c>
      <c r="L46" s="123">
        <v>188.53893333333332</v>
      </c>
      <c r="M46" s="123">
        <v>259.5</v>
      </c>
      <c r="N46" s="123"/>
      <c r="O46" s="123">
        <v>230.17033333333333</v>
      </c>
      <c r="P46" s="123"/>
      <c r="Q46" s="123">
        <v>176.47460000000001</v>
      </c>
      <c r="R46" s="123">
        <v>173.64959999999999</v>
      </c>
      <c r="S46" s="123">
        <v>262.39429999999999</v>
      </c>
      <c r="T46" s="123">
        <v>225.40369999999999</v>
      </c>
      <c r="U46" s="123"/>
      <c r="V46" s="123">
        <v>239.98366666666664</v>
      </c>
      <c r="W46" s="123">
        <v>210.18170000000001</v>
      </c>
      <c r="X46" s="123">
        <v>197.82673333333335</v>
      </c>
      <c r="Y46" s="123">
        <v>187.8167</v>
      </c>
      <c r="Z46" s="123">
        <v>210.74680000000001</v>
      </c>
      <c r="AA46" s="123">
        <v>179.96729999999999</v>
      </c>
      <c r="AB46" s="123">
        <v>189.01230000000001</v>
      </c>
      <c r="AC46" s="123">
        <v>230.29130000000001</v>
      </c>
      <c r="AD46" s="123">
        <v>201.67259999999999</v>
      </c>
      <c r="AE46" s="126">
        <v>265.63196666666664</v>
      </c>
      <c r="AF46" s="142"/>
      <c r="AH46" s="127">
        <v>235.73009999999996</v>
      </c>
      <c r="AI46" s="128">
        <f t="shared" si="0"/>
        <v>-1.5845790356939105E-3</v>
      </c>
    </row>
    <row r="47" spans="1:35" ht="12.75" customHeight="1" x14ac:dyDescent="0.2">
      <c r="A47" s="121"/>
      <c r="B47" s="215">
        <v>7</v>
      </c>
      <c r="C47" s="108"/>
      <c r="D47" s="122">
        <v>238.27680000000001</v>
      </c>
      <c r="E47" s="138">
        <v>177.47720000000001</v>
      </c>
      <c r="F47" s="123">
        <v>208.71629999999999</v>
      </c>
      <c r="G47" s="123">
        <v>221.86959999999999</v>
      </c>
      <c r="H47" s="123">
        <v>236.34516129032258</v>
      </c>
      <c r="I47" s="123">
        <v>158.78720000000001</v>
      </c>
      <c r="J47" s="123">
        <v>231.76774193548391</v>
      </c>
      <c r="K47" s="123">
        <v>190.9674</v>
      </c>
      <c r="L47" s="123">
        <v>185.81122580645163</v>
      </c>
      <c r="M47" s="123">
        <v>261.93548387096774</v>
      </c>
      <c r="N47" s="123"/>
      <c r="O47" s="123">
        <v>228.07612903225808</v>
      </c>
      <c r="P47" s="123"/>
      <c r="Q47" s="123">
        <v>164.97290000000001</v>
      </c>
      <c r="R47" s="123">
        <v>172.16900000000001</v>
      </c>
      <c r="S47" s="123">
        <v>258.30130000000003</v>
      </c>
      <c r="T47" s="123">
        <v>214.49610000000001</v>
      </c>
      <c r="U47" s="123"/>
      <c r="V47" s="123">
        <v>235.00290322580645</v>
      </c>
      <c r="W47" s="123">
        <v>209.33420000000001</v>
      </c>
      <c r="X47" s="123">
        <v>198.67874193548388</v>
      </c>
      <c r="Y47" s="123">
        <v>185.45480000000001</v>
      </c>
      <c r="Z47" s="123">
        <v>211.7713</v>
      </c>
      <c r="AA47" s="123">
        <v>173.09479999999999</v>
      </c>
      <c r="AB47" s="123">
        <v>186.0932</v>
      </c>
      <c r="AC47" s="123">
        <v>221.76159999999999</v>
      </c>
      <c r="AD47" s="123">
        <v>195.43020000000001</v>
      </c>
      <c r="AE47" s="126">
        <v>242.25035483870968</v>
      </c>
      <c r="AF47" s="142"/>
      <c r="AH47" s="127">
        <v>232.86093548387095</v>
      </c>
      <c r="AI47" s="128">
        <f t="shared" si="0"/>
        <v>-1.2171396508672497E-2</v>
      </c>
    </row>
    <row r="48" spans="1:35" ht="12.75" customHeight="1" x14ac:dyDescent="0.2">
      <c r="A48" s="121"/>
      <c r="B48" s="215">
        <v>8</v>
      </c>
      <c r="C48" s="108"/>
      <c r="D48" s="122">
        <v>233.6377</v>
      </c>
      <c r="E48" s="138">
        <v>171.54</v>
      </c>
      <c r="F48" s="123">
        <v>205.02369999999999</v>
      </c>
      <c r="G48" s="123">
        <v>218.90649999999999</v>
      </c>
      <c r="H48" s="123">
        <v>237.19677419354841</v>
      </c>
      <c r="I48" s="123">
        <v>159.4015</v>
      </c>
      <c r="J48" s="123">
        <v>222.89161290322582</v>
      </c>
      <c r="K48" s="123">
        <v>191.81290000000001</v>
      </c>
      <c r="L48" s="123">
        <v>176.12374193548385</v>
      </c>
      <c r="M48" s="123">
        <v>263.41935483870969</v>
      </c>
      <c r="N48" s="123"/>
      <c r="O48" s="123">
        <v>232.69387096774193</v>
      </c>
      <c r="P48" s="123"/>
      <c r="Q48" s="123">
        <v>155.4838</v>
      </c>
      <c r="R48" s="123">
        <v>167.7732</v>
      </c>
      <c r="S48" s="123">
        <v>253.80940000000001</v>
      </c>
      <c r="T48" s="123">
        <v>201.90440000000001</v>
      </c>
      <c r="U48" s="123"/>
      <c r="V48" s="123">
        <v>233.82709677419359</v>
      </c>
      <c r="W48" s="123">
        <v>213.97319999999999</v>
      </c>
      <c r="X48" s="123">
        <v>200.23883870967742</v>
      </c>
      <c r="Y48" s="123">
        <v>187.2774</v>
      </c>
      <c r="Z48" s="123">
        <v>211.38679999999999</v>
      </c>
      <c r="AA48" s="123">
        <v>178.2045</v>
      </c>
      <c r="AB48" s="123">
        <v>187.26</v>
      </c>
      <c r="AC48" s="123">
        <v>220.6052</v>
      </c>
      <c r="AD48" s="123">
        <v>206.2286</v>
      </c>
      <c r="AE48" s="126">
        <v>238.60458064516129</v>
      </c>
      <c r="AF48" s="142"/>
      <c r="AH48" s="127">
        <v>232.49935483870971</v>
      </c>
      <c r="AI48" s="128">
        <f t="shared" si="0"/>
        <v>-1.5527750260467574E-3</v>
      </c>
    </row>
    <row r="49" spans="1:35" ht="12.75" customHeight="1" x14ac:dyDescent="0.2">
      <c r="A49" s="121"/>
      <c r="B49" s="215">
        <v>9</v>
      </c>
      <c r="C49" s="108"/>
      <c r="D49" s="122">
        <v>224.57130000000001</v>
      </c>
      <c r="E49" s="138">
        <v>170.94300000000001</v>
      </c>
      <c r="F49" s="123">
        <v>202.6267</v>
      </c>
      <c r="G49" s="123">
        <v>217.4332</v>
      </c>
      <c r="H49" s="123">
        <v>221.77900000000002</v>
      </c>
      <c r="I49" s="123">
        <v>157.41579999999999</v>
      </c>
      <c r="J49" s="123">
        <v>222.95166666666668</v>
      </c>
      <c r="K49" s="123">
        <v>193.37370000000001</v>
      </c>
      <c r="L49" s="123">
        <v>175.70526666666669</v>
      </c>
      <c r="M49" s="123">
        <v>252.3</v>
      </c>
      <c r="N49" s="123"/>
      <c r="O49" s="123">
        <v>210.51866666666672</v>
      </c>
      <c r="P49" s="123"/>
      <c r="Q49" s="123">
        <v>151.4025</v>
      </c>
      <c r="R49" s="123">
        <v>166.60329999999999</v>
      </c>
      <c r="S49" s="123">
        <v>250.3407</v>
      </c>
      <c r="T49" s="123">
        <v>194.3845</v>
      </c>
      <c r="U49" s="123"/>
      <c r="V49" s="123">
        <v>221.04566666666662</v>
      </c>
      <c r="W49" s="123">
        <v>205.00069999999999</v>
      </c>
      <c r="X49" s="123">
        <v>194.90073333333336</v>
      </c>
      <c r="Y49" s="123">
        <v>183.4367</v>
      </c>
      <c r="Z49" s="123">
        <v>206.99889999999999</v>
      </c>
      <c r="AA49" s="123">
        <v>174.56469999999999</v>
      </c>
      <c r="AB49" s="123">
        <v>188.84870000000001</v>
      </c>
      <c r="AC49" s="123">
        <v>219.8997</v>
      </c>
      <c r="AD49" s="123">
        <v>212.05359999999999</v>
      </c>
      <c r="AE49" s="126">
        <v>227.69156666666666</v>
      </c>
      <c r="AF49" s="142"/>
      <c r="AH49" s="127">
        <v>222.47116666666668</v>
      </c>
      <c r="AI49" s="128">
        <f t="shared" si="0"/>
        <v>-4.3132111824567519E-2</v>
      </c>
    </row>
    <row r="50" spans="1:35" ht="12.75" customHeight="1" x14ac:dyDescent="0.2">
      <c r="A50" s="121"/>
      <c r="B50" s="215">
        <v>10</v>
      </c>
      <c r="C50" s="108"/>
      <c r="D50" s="122">
        <v>218.99610000000001</v>
      </c>
      <c r="E50" s="138">
        <v>152.72130000000001</v>
      </c>
      <c r="F50" s="123">
        <v>193.68129999999999</v>
      </c>
      <c r="G50" s="123">
        <v>215.47200000000001</v>
      </c>
      <c r="H50" s="123">
        <v>213.98387096774192</v>
      </c>
      <c r="I50" s="123">
        <v>158.7961</v>
      </c>
      <c r="J50" s="123">
        <v>217.94677419354838</v>
      </c>
      <c r="K50" s="123">
        <v>190.31870000000001</v>
      </c>
      <c r="L50" s="123">
        <v>170.78067741935484</v>
      </c>
      <c r="M50" s="123">
        <v>251.41935483870967</v>
      </c>
      <c r="N50" s="123"/>
      <c r="O50" s="123">
        <v>194.60806451612905</v>
      </c>
      <c r="P50" s="123"/>
      <c r="Q50" s="123">
        <v>145.50700000000001</v>
      </c>
      <c r="R50" s="123">
        <v>155.11879999999999</v>
      </c>
      <c r="S50" s="123">
        <v>242.4316</v>
      </c>
      <c r="T50" s="123">
        <v>189.6414</v>
      </c>
      <c r="U50" s="123"/>
      <c r="V50" s="123">
        <v>216.46225806451613</v>
      </c>
      <c r="W50" s="123">
        <v>196.041</v>
      </c>
      <c r="X50" s="123">
        <v>182.2324193548387</v>
      </c>
      <c r="Y50" s="123">
        <v>180.8355</v>
      </c>
      <c r="Z50" s="123">
        <v>196.22470000000001</v>
      </c>
      <c r="AA50" s="123">
        <v>158.8039</v>
      </c>
      <c r="AB50" s="123">
        <v>191.21129999999999</v>
      </c>
      <c r="AC50" s="123">
        <v>220.8861</v>
      </c>
      <c r="AD50" s="123">
        <v>206.63210000000001</v>
      </c>
      <c r="AE50" s="126">
        <v>214.00187096774192</v>
      </c>
      <c r="AF50" s="142"/>
      <c r="AH50" s="127">
        <v>216.43641935483873</v>
      </c>
      <c r="AI50" s="128">
        <f t="shared" si="0"/>
        <v>-2.7125975029698719E-2</v>
      </c>
    </row>
    <row r="51" spans="1:35" ht="12.75" customHeight="1" x14ac:dyDescent="0.2">
      <c r="A51" s="121"/>
      <c r="B51" s="215">
        <v>11</v>
      </c>
      <c r="C51" s="108"/>
      <c r="D51" s="122">
        <v>214.7663</v>
      </c>
      <c r="E51" s="138">
        <v>175.7627</v>
      </c>
      <c r="F51" s="123">
        <v>191.17779999999999</v>
      </c>
      <c r="G51" s="123">
        <v>215.07409999999999</v>
      </c>
      <c r="H51" s="123">
        <v>213.31399999999999</v>
      </c>
      <c r="I51" s="123">
        <v>156.94139999999999</v>
      </c>
      <c r="J51" s="123">
        <v>212.45733333333331</v>
      </c>
      <c r="K51" s="123">
        <v>188.67699999999999</v>
      </c>
      <c r="L51" s="123">
        <v>170.05116666666669</v>
      </c>
      <c r="M51" s="123">
        <v>243.43333333333334</v>
      </c>
      <c r="N51" s="123"/>
      <c r="O51" s="123">
        <v>183.04833333333332</v>
      </c>
      <c r="P51" s="123"/>
      <c r="Q51" s="123">
        <v>148.78489999999999</v>
      </c>
      <c r="R51" s="123">
        <v>164.542</v>
      </c>
      <c r="S51" s="123">
        <v>239.8493</v>
      </c>
      <c r="T51" s="123">
        <v>179.24469999999999</v>
      </c>
      <c r="U51" s="123"/>
      <c r="V51" s="123">
        <v>210.29133333333328</v>
      </c>
      <c r="W51" s="123">
        <v>195.69929999999999</v>
      </c>
      <c r="X51" s="123">
        <v>183.15929999999997</v>
      </c>
      <c r="Y51" s="123">
        <v>185.01329999999999</v>
      </c>
      <c r="Z51" s="123">
        <v>190.3732</v>
      </c>
      <c r="AA51" s="123">
        <v>146.58199999999999</v>
      </c>
      <c r="AB51" s="123">
        <v>188.0633</v>
      </c>
      <c r="AC51" s="123">
        <v>220.44130000000001</v>
      </c>
      <c r="AD51" s="123">
        <v>202.86109999999999</v>
      </c>
      <c r="AE51" s="126">
        <v>208.81066666666666</v>
      </c>
      <c r="AF51" s="142"/>
      <c r="AH51" s="127">
        <v>212.21446666666668</v>
      </c>
      <c r="AI51" s="128">
        <f t="shared" si="0"/>
        <v>-1.9506664824510574E-2</v>
      </c>
    </row>
    <row r="52" spans="1:35" ht="12.75" customHeight="1" thickBot="1" x14ac:dyDescent="0.25">
      <c r="A52" s="129"/>
      <c r="B52" s="216">
        <v>12</v>
      </c>
      <c r="C52" s="108"/>
      <c r="D52" s="130">
        <v>213.94130000000001</v>
      </c>
      <c r="E52" s="139">
        <v>172.62430000000001</v>
      </c>
      <c r="F52" s="132">
        <v>188.22450000000001</v>
      </c>
      <c r="G52" s="132">
        <v>211.7123</v>
      </c>
      <c r="H52" s="132">
        <v>211.34</v>
      </c>
      <c r="I52" s="132">
        <v>160.30070000000001</v>
      </c>
      <c r="J52" s="132">
        <v>212.26258064516131</v>
      </c>
      <c r="K52" s="132">
        <v>189.31190000000001</v>
      </c>
      <c r="L52" s="132">
        <v>166.27890322580643</v>
      </c>
      <c r="M52" s="132">
        <v>243.25806451612902</v>
      </c>
      <c r="N52" s="132"/>
      <c r="O52" s="132">
        <v>187.18032258064517</v>
      </c>
      <c r="P52" s="132"/>
      <c r="Q52" s="132">
        <v>160.41210000000001</v>
      </c>
      <c r="R52" s="132">
        <v>174.7492</v>
      </c>
      <c r="S52" s="132">
        <v>242.00839999999999</v>
      </c>
      <c r="T52" s="132">
        <v>175.02760000000001</v>
      </c>
      <c r="U52" s="132"/>
      <c r="V52" s="132">
        <v>206.35548387096773</v>
      </c>
      <c r="W52" s="132">
        <v>195.96420000000001</v>
      </c>
      <c r="X52" s="132">
        <v>185.75864516129033</v>
      </c>
      <c r="Y52" s="132">
        <v>182.76130000000001</v>
      </c>
      <c r="Z52" s="132">
        <v>195.75120000000001</v>
      </c>
      <c r="AA52" s="132">
        <v>167.30099999999999</v>
      </c>
      <c r="AB52" s="132">
        <v>183.58969999999999</v>
      </c>
      <c r="AC52" s="132">
        <v>213.95679999999999</v>
      </c>
      <c r="AD52" s="132">
        <v>202.93459999999999</v>
      </c>
      <c r="AE52" s="135">
        <v>203.18822580645161</v>
      </c>
      <c r="AF52" s="142"/>
      <c r="AH52" s="136">
        <v>211.30051612903222</v>
      </c>
      <c r="AI52" s="137">
        <f t="shared" si="0"/>
        <v>-4.3067306013121138E-3</v>
      </c>
    </row>
    <row r="53" spans="1:35" ht="12.75" customHeight="1" x14ac:dyDescent="0.2">
      <c r="A53" s="217">
        <v>2010</v>
      </c>
      <c r="B53" s="218">
        <v>1</v>
      </c>
      <c r="C53" s="108"/>
      <c r="D53" s="113">
        <v>222.50739999999999</v>
      </c>
      <c r="E53" s="115">
        <v>182.4624</v>
      </c>
      <c r="F53" s="115">
        <v>191.64920000000001</v>
      </c>
      <c r="G53" s="115">
        <v>222.48689999999999</v>
      </c>
      <c r="H53" s="115">
        <v>226.65064516129033</v>
      </c>
      <c r="I53" s="115">
        <v>157.0753</v>
      </c>
      <c r="J53" s="115">
        <v>229.50677419354838</v>
      </c>
      <c r="K53" s="115">
        <v>190.82230000000001</v>
      </c>
      <c r="L53" s="115">
        <v>168.53525806451611</v>
      </c>
      <c r="M53" s="115">
        <v>247.93548387096774</v>
      </c>
      <c r="N53" s="115"/>
      <c r="O53" s="115">
        <v>187.63387096774196</v>
      </c>
      <c r="P53" s="116"/>
      <c r="Q53" s="115">
        <v>162.42429999999999</v>
      </c>
      <c r="R53" s="115">
        <v>180.5549</v>
      </c>
      <c r="S53" s="115">
        <v>245.77289999999999</v>
      </c>
      <c r="T53" s="115">
        <v>187.53909999999999</v>
      </c>
      <c r="U53" s="116"/>
      <c r="V53" s="115">
        <v>226.21645161290323</v>
      </c>
      <c r="W53" s="115">
        <v>204.6113</v>
      </c>
      <c r="X53" s="115">
        <v>195.85280645161291</v>
      </c>
      <c r="Y53" s="115">
        <v>181.19030000000001</v>
      </c>
      <c r="Z53" s="115">
        <v>201.2304</v>
      </c>
      <c r="AA53" s="115">
        <v>165.5806</v>
      </c>
      <c r="AB53" s="115">
        <v>182.67189999999999</v>
      </c>
      <c r="AC53" s="115">
        <v>207.25319999999999</v>
      </c>
      <c r="AD53" s="115">
        <v>221.01320000000001</v>
      </c>
      <c r="AE53" s="118">
        <v>219.95870967741939</v>
      </c>
      <c r="AF53" s="142"/>
      <c r="AH53" s="119">
        <v>221.04032258064515</v>
      </c>
      <c r="AI53" s="120">
        <f t="shared" si="0"/>
        <v>4.6094570094023103E-2</v>
      </c>
    </row>
    <row r="54" spans="1:35" ht="12.75" customHeight="1" x14ac:dyDescent="0.2">
      <c r="A54" s="121"/>
      <c r="B54" s="215">
        <v>2</v>
      </c>
      <c r="C54" s="108"/>
      <c r="D54" s="122">
        <v>225.91249999999999</v>
      </c>
      <c r="E54" s="138">
        <v>184.35169999999999</v>
      </c>
      <c r="F54" s="123">
        <v>197.14150000000001</v>
      </c>
      <c r="G54" s="123">
        <v>239.35380000000001</v>
      </c>
      <c r="H54" s="123">
        <v>227.85499999999999</v>
      </c>
      <c r="I54" s="123">
        <v>156.71619999999999</v>
      </c>
      <c r="J54" s="123">
        <v>231.22749999999999</v>
      </c>
      <c r="K54" s="123">
        <v>187.095</v>
      </c>
      <c r="L54" s="123">
        <v>167.45550000000003</v>
      </c>
      <c r="M54" s="123">
        <v>247.75</v>
      </c>
      <c r="N54" s="123"/>
      <c r="O54" s="123">
        <v>195.4</v>
      </c>
      <c r="P54" s="123"/>
      <c r="Q54" s="123">
        <v>170.81010000000001</v>
      </c>
      <c r="R54" s="123">
        <v>190.09280000000001</v>
      </c>
      <c r="S54" s="123">
        <v>248.38</v>
      </c>
      <c r="T54" s="123">
        <v>193.63759999999999</v>
      </c>
      <c r="U54" s="123"/>
      <c r="V54" s="123">
        <v>232.06</v>
      </c>
      <c r="W54" s="123">
        <v>205.94</v>
      </c>
      <c r="X54" s="123">
        <v>200.81700000000001</v>
      </c>
      <c r="Y54" s="123">
        <v>178.35</v>
      </c>
      <c r="Z54" s="123">
        <v>198.85679999999999</v>
      </c>
      <c r="AA54" s="123">
        <v>165.005</v>
      </c>
      <c r="AB54" s="123">
        <v>188.11</v>
      </c>
      <c r="AC54" s="123">
        <v>210.41499999999999</v>
      </c>
      <c r="AD54" s="123">
        <v>238.05170000000001</v>
      </c>
      <c r="AE54" s="126">
        <v>223.04650000000001</v>
      </c>
      <c r="AF54" s="142"/>
      <c r="AH54" s="127">
        <v>223.26150000000001</v>
      </c>
      <c r="AI54" s="128">
        <f t="shared" si="0"/>
        <v>1.0048743113575925E-2</v>
      </c>
    </row>
    <row r="55" spans="1:35" ht="12.75" customHeight="1" x14ac:dyDescent="0.2">
      <c r="A55" s="121"/>
      <c r="B55" s="215">
        <v>3</v>
      </c>
      <c r="C55" s="108"/>
      <c r="D55" s="122">
        <v>230.37190000000001</v>
      </c>
      <c r="E55" s="138">
        <v>181.4034</v>
      </c>
      <c r="F55" s="123">
        <v>206.38820000000001</v>
      </c>
      <c r="G55" s="123">
        <v>245.34460000000001</v>
      </c>
      <c r="H55" s="123">
        <v>233.44064516129035</v>
      </c>
      <c r="I55" s="123">
        <v>174.1404</v>
      </c>
      <c r="J55" s="123">
        <v>235.0825806451613</v>
      </c>
      <c r="K55" s="123">
        <v>198.7619</v>
      </c>
      <c r="L55" s="123">
        <v>175.96261290322582</v>
      </c>
      <c r="M55" s="123">
        <v>256.64516129032256</v>
      </c>
      <c r="N55" s="123"/>
      <c r="O55" s="123">
        <v>211.53032258064519</v>
      </c>
      <c r="P55" s="123"/>
      <c r="Q55" s="123">
        <v>174.08369999999999</v>
      </c>
      <c r="R55" s="123">
        <v>192.88579999999999</v>
      </c>
      <c r="S55" s="123">
        <v>251.56319999999999</v>
      </c>
      <c r="T55" s="123">
        <v>199.67089999999999</v>
      </c>
      <c r="U55" s="123"/>
      <c r="V55" s="123">
        <v>232.88741935483873</v>
      </c>
      <c r="W55" s="123">
        <v>211.11770000000001</v>
      </c>
      <c r="X55" s="123">
        <v>204.75854838709677</v>
      </c>
      <c r="Y55" s="123">
        <v>182.44839999999999</v>
      </c>
      <c r="Z55" s="123">
        <v>198.1026</v>
      </c>
      <c r="AA55" s="123">
        <v>165.73750000000001</v>
      </c>
      <c r="AB55" s="123">
        <v>192.89060000000001</v>
      </c>
      <c r="AC55" s="123">
        <v>210.0155</v>
      </c>
      <c r="AD55" s="123">
        <v>249.93469999999999</v>
      </c>
      <c r="AE55" s="126">
        <v>224.01141935483875</v>
      </c>
      <c r="AF55" s="142"/>
      <c r="AH55" s="127">
        <v>229.73522580645161</v>
      </c>
      <c r="AI55" s="128">
        <f t="shared" si="0"/>
        <v>2.8996158345489915E-2</v>
      </c>
    </row>
    <row r="56" spans="1:35" ht="12.75" customHeight="1" x14ac:dyDescent="0.2">
      <c r="A56" s="121"/>
      <c r="B56" s="215">
        <v>4</v>
      </c>
      <c r="C56" s="108"/>
      <c r="D56" s="122">
        <v>232.14269999999999</v>
      </c>
      <c r="E56" s="138">
        <v>184.7517</v>
      </c>
      <c r="F56" s="123">
        <v>204.03899999999999</v>
      </c>
      <c r="G56" s="123">
        <v>242.28630000000001</v>
      </c>
      <c r="H56" s="123">
        <v>233.28200000000001</v>
      </c>
      <c r="I56" s="123">
        <v>175.80629999999999</v>
      </c>
      <c r="J56" s="123">
        <v>242.95933333333335</v>
      </c>
      <c r="K56" s="123">
        <v>197.3253</v>
      </c>
      <c r="L56" s="123">
        <v>172.84093333333334</v>
      </c>
      <c r="M56" s="123">
        <v>259.93333333333334</v>
      </c>
      <c r="N56" s="123"/>
      <c r="O56" s="123">
        <v>219.99233333333331</v>
      </c>
      <c r="P56" s="123"/>
      <c r="Q56" s="123">
        <v>172.4898</v>
      </c>
      <c r="R56" s="123">
        <v>192.06639999999999</v>
      </c>
      <c r="S56" s="123">
        <v>250.07830000000001</v>
      </c>
      <c r="T56" s="123">
        <v>197.59200000000001</v>
      </c>
      <c r="U56" s="123"/>
      <c r="V56" s="123">
        <v>229.73200000000003</v>
      </c>
      <c r="W56" s="123">
        <v>213.38</v>
      </c>
      <c r="X56" s="123">
        <v>206.83300000000003</v>
      </c>
      <c r="Y56" s="123">
        <v>181.2</v>
      </c>
      <c r="Z56" s="123">
        <v>199.31870000000001</v>
      </c>
      <c r="AA56" s="123">
        <v>161.87880000000001</v>
      </c>
      <c r="AB56" s="123">
        <v>195.27770000000001</v>
      </c>
      <c r="AC56" s="123">
        <v>210.46530000000001</v>
      </c>
      <c r="AD56" s="123">
        <v>251.47739999999999</v>
      </c>
      <c r="AE56" s="126">
        <v>234.17630000000003</v>
      </c>
      <c r="AF56" s="142"/>
      <c r="AH56" s="127">
        <v>231.05203333333333</v>
      </c>
      <c r="AI56" s="128">
        <f t="shared" si="0"/>
        <v>5.731848575938928E-3</v>
      </c>
    </row>
    <row r="57" spans="1:35" ht="12.75" customHeight="1" x14ac:dyDescent="0.2">
      <c r="A57" s="121"/>
      <c r="B57" s="215">
        <v>5</v>
      </c>
      <c r="C57" s="108"/>
      <c r="D57" s="122">
        <v>231.86709999999999</v>
      </c>
      <c r="E57" s="138">
        <v>188.93790000000001</v>
      </c>
      <c r="F57" s="123">
        <v>201.35489999999999</v>
      </c>
      <c r="G57" s="123">
        <v>249.5026</v>
      </c>
      <c r="H57" s="123">
        <v>235.51967741935482</v>
      </c>
      <c r="I57" s="123">
        <v>172.31960000000001</v>
      </c>
      <c r="J57" s="123">
        <v>254.7725806451613</v>
      </c>
      <c r="K57" s="123">
        <v>192.0668</v>
      </c>
      <c r="L57" s="123">
        <v>170.85858064516128</v>
      </c>
      <c r="M57" s="123">
        <v>264.64516129032256</v>
      </c>
      <c r="N57" s="123"/>
      <c r="O57" s="123">
        <v>225.67612903225807</v>
      </c>
      <c r="P57" s="123"/>
      <c r="Q57" s="123">
        <v>165.76050000000001</v>
      </c>
      <c r="R57" s="123">
        <v>186.70750000000001</v>
      </c>
      <c r="S57" s="123">
        <v>259.20319999999998</v>
      </c>
      <c r="T57" s="123">
        <v>191.41919999999999</v>
      </c>
      <c r="U57" s="123"/>
      <c r="V57" s="123">
        <v>240.15935483870973</v>
      </c>
      <c r="W57" s="123">
        <v>216.74870000000001</v>
      </c>
      <c r="X57" s="123">
        <v>195.32535483870967</v>
      </c>
      <c r="Y57" s="123">
        <v>179.4452</v>
      </c>
      <c r="Z57" s="123">
        <v>190.89070000000001</v>
      </c>
      <c r="AA57" s="123">
        <v>163.3597</v>
      </c>
      <c r="AB57" s="123">
        <v>197.42519999999999</v>
      </c>
      <c r="AC57" s="123">
        <v>212.31129999999999</v>
      </c>
      <c r="AD57" s="123">
        <v>254.88499999999999</v>
      </c>
      <c r="AE57" s="126">
        <v>241.13787096774195</v>
      </c>
      <c r="AF57" s="142"/>
      <c r="AH57" s="127">
        <v>233.51722580645159</v>
      </c>
      <c r="AI57" s="128">
        <f t="shared" si="0"/>
        <v>1.0669425572904566E-2</v>
      </c>
    </row>
    <row r="58" spans="1:35" ht="12.75" customHeight="1" x14ac:dyDescent="0.2">
      <c r="A58" s="121"/>
      <c r="B58" s="215">
        <v>6</v>
      </c>
      <c r="C58" s="108"/>
      <c r="D58" s="122">
        <v>228.02629999999999</v>
      </c>
      <c r="E58" s="138">
        <v>184.28399999999999</v>
      </c>
      <c r="F58" s="123">
        <v>206.3126</v>
      </c>
      <c r="G58" s="123">
        <v>249.43469999999999</v>
      </c>
      <c r="H58" s="123">
        <v>243.05299999999997</v>
      </c>
      <c r="I58" s="123">
        <v>173.58019999999999</v>
      </c>
      <c r="J58" s="123">
        <v>257.709</v>
      </c>
      <c r="K58" s="123">
        <v>194.2697</v>
      </c>
      <c r="L58" s="123">
        <v>177.80433333333335</v>
      </c>
      <c r="M58" s="123">
        <v>260.89999999999998</v>
      </c>
      <c r="N58" s="123"/>
      <c r="O58" s="123">
        <v>226.61866666666666</v>
      </c>
      <c r="P58" s="123"/>
      <c r="Q58" s="123">
        <v>162.1138</v>
      </c>
      <c r="R58" s="123">
        <v>183.30629999999999</v>
      </c>
      <c r="S58" s="123">
        <v>257.71899999999999</v>
      </c>
      <c r="T58" s="123">
        <v>192.53380000000001</v>
      </c>
      <c r="U58" s="123"/>
      <c r="V58" s="123">
        <v>233.75966666666667</v>
      </c>
      <c r="W58" s="123">
        <v>223.00370000000001</v>
      </c>
      <c r="X58" s="123">
        <v>194.10380000000001</v>
      </c>
      <c r="Y58" s="123">
        <v>177.8467</v>
      </c>
      <c r="Z58" s="123">
        <v>187.9794</v>
      </c>
      <c r="AA58" s="123">
        <v>158.91999999999999</v>
      </c>
      <c r="AB58" s="123">
        <v>197.92769999999999</v>
      </c>
      <c r="AC58" s="123">
        <v>213.33199999999999</v>
      </c>
      <c r="AD58" s="123">
        <v>252.00309999999999</v>
      </c>
      <c r="AE58" s="126">
        <v>247.7782</v>
      </c>
      <c r="AF58" s="142"/>
      <c r="AH58" s="127">
        <v>234.5103666666667</v>
      </c>
      <c r="AI58" s="128">
        <f t="shared" si="0"/>
        <v>4.2529661646385844E-3</v>
      </c>
    </row>
    <row r="59" spans="1:35" ht="12.75" customHeight="1" x14ac:dyDescent="0.2">
      <c r="A59" s="121"/>
      <c r="B59" s="215">
        <v>7</v>
      </c>
      <c r="C59" s="108"/>
      <c r="D59" s="122">
        <v>220.46129999999999</v>
      </c>
      <c r="E59" s="138">
        <v>187.2303</v>
      </c>
      <c r="F59" s="123">
        <v>210.36840000000001</v>
      </c>
      <c r="G59" s="123">
        <v>243.375</v>
      </c>
      <c r="H59" s="123">
        <v>239.8648387096774</v>
      </c>
      <c r="I59" s="123">
        <v>176.76589999999999</v>
      </c>
      <c r="J59" s="123">
        <v>239.65258064516129</v>
      </c>
      <c r="K59" s="123">
        <v>193.2413</v>
      </c>
      <c r="L59" s="123">
        <v>176.3861935483871</v>
      </c>
      <c r="M59" s="123">
        <v>265.67741935483872</v>
      </c>
      <c r="N59" s="123"/>
      <c r="O59" s="123">
        <v>227.11096774193547</v>
      </c>
      <c r="P59" s="123"/>
      <c r="Q59" s="123">
        <v>153.78229999999999</v>
      </c>
      <c r="R59" s="123">
        <v>179.01939999999999</v>
      </c>
      <c r="S59" s="123">
        <v>247.3442</v>
      </c>
      <c r="T59" s="123">
        <v>193.45849999999999</v>
      </c>
      <c r="U59" s="123"/>
      <c r="V59" s="123">
        <v>222.61451612903224</v>
      </c>
      <c r="W59" s="123">
        <v>216.63290000000001</v>
      </c>
      <c r="X59" s="123">
        <v>192.9695806451613</v>
      </c>
      <c r="Y59" s="123">
        <v>175.8613</v>
      </c>
      <c r="Z59" s="123">
        <v>184.93450000000001</v>
      </c>
      <c r="AA59" s="123">
        <v>161.22319999999999</v>
      </c>
      <c r="AB59" s="123">
        <v>193.0274</v>
      </c>
      <c r="AC59" s="123">
        <v>213.059</v>
      </c>
      <c r="AD59" s="123">
        <v>250.23740000000001</v>
      </c>
      <c r="AE59" s="126">
        <v>236.54145161290322</v>
      </c>
      <c r="AF59" s="142"/>
      <c r="AH59" s="127">
        <v>232.54158064516128</v>
      </c>
      <c r="AI59" s="128">
        <f t="shared" si="0"/>
        <v>-8.3953048621678104E-3</v>
      </c>
    </row>
    <row r="60" spans="1:35" ht="12.75" customHeight="1" x14ac:dyDescent="0.2">
      <c r="A60" s="121"/>
      <c r="B60" s="215">
        <v>8</v>
      </c>
      <c r="C60" s="108"/>
      <c r="D60" s="122">
        <v>218.87610000000001</v>
      </c>
      <c r="E60" s="138">
        <v>185.07579999999999</v>
      </c>
      <c r="F60" s="123">
        <v>209.0866</v>
      </c>
      <c r="G60" s="123">
        <v>252.1643</v>
      </c>
      <c r="H60" s="123">
        <v>239.27193548387095</v>
      </c>
      <c r="I60" s="123">
        <v>181.08590000000001</v>
      </c>
      <c r="J60" s="123">
        <v>246.08225806451611</v>
      </c>
      <c r="K60" s="123">
        <v>195.0558</v>
      </c>
      <c r="L60" s="123">
        <v>184.07370967741934</v>
      </c>
      <c r="M60" s="123">
        <v>267.48387096774195</v>
      </c>
      <c r="N60" s="123"/>
      <c r="O60" s="123">
        <v>225.95516129032259</v>
      </c>
      <c r="P60" s="123"/>
      <c r="Q60" s="123">
        <v>155.02000000000001</v>
      </c>
      <c r="R60" s="123">
        <v>175.83199999999999</v>
      </c>
      <c r="S60" s="123">
        <v>246.45679999999999</v>
      </c>
      <c r="T60" s="123">
        <v>189.59360000000001</v>
      </c>
      <c r="U60" s="123"/>
      <c r="V60" s="123">
        <v>224.32096774193548</v>
      </c>
      <c r="W60" s="123">
        <v>223.3426</v>
      </c>
      <c r="X60" s="123">
        <v>195.93056451612907</v>
      </c>
      <c r="Y60" s="123">
        <v>175.60650000000001</v>
      </c>
      <c r="Z60" s="123">
        <v>190.5633</v>
      </c>
      <c r="AA60" s="123">
        <v>150.5583</v>
      </c>
      <c r="AB60" s="123">
        <v>194.00290000000001</v>
      </c>
      <c r="AC60" s="123">
        <v>209.93029999999999</v>
      </c>
      <c r="AD60" s="123">
        <v>256.84309999999999</v>
      </c>
      <c r="AE60" s="126">
        <v>235.31771935483874</v>
      </c>
      <c r="AF60" s="142"/>
      <c r="AH60" s="127">
        <v>234.24789677419355</v>
      </c>
      <c r="AI60" s="128">
        <f t="shared" si="0"/>
        <v>7.3376818214544075E-3</v>
      </c>
    </row>
    <row r="61" spans="1:35" ht="12.75" customHeight="1" x14ac:dyDescent="0.2">
      <c r="A61" s="121"/>
      <c r="B61" s="215">
        <v>9</v>
      </c>
      <c r="C61" s="108"/>
      <c r="D61" s="122">
        <v>217.53270000000001</v>
      </c>
      <c r="E61" s="138">
        <v>194.7467</v>
      </c>
      <c r="F61" s="123">
        <v>206.70009999999999</v>
      </c>
      <c r="G61" s="123">
        <v>249.1951</v>
      </c>
      <c r="H61" s="123">
        <v>237.60499999999999</v>
      </c>
      <c r="I61" s="123">
        <v>169.14660000000001</v>
      </c>
      <c r="J61" s="123">
        <v>238.53733333333332</v>
      </c>
      <c r="K61" s="123">
        <v>194.94329999999999</v>
      </c>
      <c r="L61" s="123">
        <v>185.78139999999999</v>
      </c>
      <c r="M61" s="123">
        <v>268.33333333333331</v>
      </c>
      <c r="N61" s="123"/>
      <c r="O61" s="123">
        <v>221.92700000000002</v>
      </c>
      <c r="P61" s="123"/>
      <c r="Q61" s="123">
        <v>162.65870000000001</v>
      </c>
      <c r="R61" s="123">
        <v>181.34540000000001</v>
      </c>
      <c r="S61" s="123">
        <v>251.49170000000001</v>
      </c>
      <c r="T61" s="123">
        <v>189.47130000000001</v>
      </c>
      <c r="U61" s="123"/>
      <c r="V61" s="123">
        <v>224.43100000000001</v>
      </c>
      <c r="W61" s="123">
        <v>222.1343</v>
      </c>
      <c r="X61" s="123">
        <v>200.83173333333335</v>
      </c>
      <c r="Y61" s="123">
        <v>171.98</v>
      </c>
      <c r="Z61" s="123">
        <v>187.80699999999999</v>
      </c>
      <c r="AA61" s="123">
        <v>165.21559999999999</v>
      </c>
      <c r="AB61" s="123">
        <v>183.489</v>
      </c>
      <c r="AC61" s="123">
        <v>210.39169999999999</v>
      </c>
      <c r="AD61" s="123">
        <v>259.44240000000002</v>
      </c>
      <c r="AE61" s="126">
        <v>234.54635666666667</v>
      </c>
      <c r="AF61" s="142"/>
      <c r="AH61" s="127">
        <v>233.99038333333334</v>
      </c>
      <c r="AI61" s="128">
        <f t="shared" si="0"/>
        <v>-1.0993201834740135E-3</v>
      </c>
    </row>
    <row r="62" spans="1:35" ht="12.75" customHeight="1" x14ac:dyDescent="0.2">
      <c r="A62" s="121"/>
      <c r="B62" s="215">
        <v>10</v>
      </c>
      <c r="C62" s="108"/>
      <c r="D62" s="122">
        <v>216.35390000000001</v>
      </c>
      <c r="E62" s="138">
        <v>191.24639999999999</v>
      </c>
      <c r="F62" s="123">
        <v>203.0248</v>
      </c>
      <c r="G62" s="123">
        <v>242.7209</v>
      </c>
      <c r="H62" s="123">
        <v>230.24161290322579</v>
      </c>
      <c r="I62" s="123">
        <v>156.82230000000001</v>
      </c>
      <c r="J62" s="123">
        <v>235.62129032258062</v>
      </c>
      <c r="K62" s="123">
        <v>194.48939999999999</v>
      </c>
      <c r="L62" s="123">
        <v>183.36741935483869</v>
      </c>
      <c r="M62" s="123">
        <v>273.48387096774195</v>
      </c>
      <c r="N62" s="123"/>
      <c r="O62" s="123">
        <v>219.58580645161291</v>
      </c>
      <c r="P62" s="123"/>
      <c r="Q62" s="123">
        <v>157.84950000000001</v>
      </c>
      <c r="R62" s="123">
        <v>170.42760000000001</v>
      </c>
      <c r="S62" s="123">
        <v>260.19580000000002</v>
      </c>
      <c r="T62" s="123">
        <v>199.72290000000001</v>
      </c>
      <c r="U62" s="123"/>
      <c r="V62" s="123">
        <v>220.15741935483871</v>
      </c>
      <c r="W62" s="123">
        <v>218.6326</v>
      </c>
      <c r="X62" s="123">
        <v>199.12441290322582</v>
      </c>
      <c r="Y62" s="123">
        <v>168.0677</v>
      </c>
      <c r="Z62" s="123">
        <v>187.35169999999999</v>
      </c>
      <c r="AA62" s="123">
        <v>170.73</v>
      </c>
      <c r="AB62" s="123">
        <v>181.88480000000001</v>
      </c>
      <c r="AC62" s="123">
        <v>211.68770000000001</v>
      </c>
      <c r="AD62" s="123">
        <v>256.64019999999999</v>
      </c>
      <c r="AE62" s="126">
        <v>215.79212580645159</v>
      </c>
      <c r="AF62" s="142"/>
      <c r="AH62" s="127">
        <v>231.67907419354842</v>
      </c>
      <c r="AI62" s="128">
        <f t="shared" si="0"/>
        <v>-9.8777954326965903E-3</v>
      </c>
    </row>
    <row r="63" spans="1:35" ht="12.75" customHeight="1" x14ac:dyDescent="0.2">
      <c r="A63" s="121"/>
      <c r="B63" s="215">
        <v>11</v>
      </c>
      <c r="C63" s="108"/>
      <c r="D63" s="122">
        <v>213.6027</v>
      </c>
      <c r="E63" s="138">
        <v>194.31899999999999</v>
      </c>
      <c r="F63" s="123">
        <v>204.41669999999999</v>
      </c>
      <c r="G63" s="123">
        <v>244.00470000000001</v>
      </c>
      <c r="H63" s="123">
        <v>230.96266666666665</v>
      </c>
      <c r="I63" s="123">
        <v>163.239</v>
      </c>
      <c r="J63" s="123">
        <v>235.29133333333331</v>
      </c>
      <c r="K63" s="123">
        <v>195.4717</v>
      </c>
      <c r="L63" s="123">
        <v>185.17240000000001</v>
      </c>
      <c r="M63" s="123">
        <v>271.7</v>
      </c>
      <c r="N63" s="123"/>
      <c r="O63" s="123">
        <v>220.20733333333337</v>
      </c>
      <c r="P63" s="123"/>
      <c r="Q63" s="123">
        <v>160.23650000000001</v>
      </c>
      <c r="R63" s="123">
        <v>182.86060000000001</v>
      </c>
      <c r="S63" s="123">
        <v>252.47569999999999</v>
      </c>
      <c r="T63" s="123">
        <v>201.6669</v>
      </c>
      <c r="U63" s="123"/>
      <c r="V63" s="123">
        <v>219.6696666666667</v>
      </c>
      <c r="W63" s="123">
        <v>217.93969999999999</v>
      </c>
      <c r="X63" s="123">
        <v>200.34963999999999</v>
      </c>
      <c r="Y63" s="123">
        <v>171.94</v>
      </c>
      <c r="Z63" s="123">
        <v>180.9254</v>
      </c>
      <c r="AA63" s="123">
        <v>182.8023</v>
      </c>
      <c r="AB63" s="123">
        <v>188.28970000000001</v>
      </c>
      <c r="AC63" s="123">
        <v>207.08629999999999</v>
      </c>
      <c r="AD63" s="123">
        <v>255.67869999999999</v>
      </c>
      <c r="AE63" s="126">
        <v>221.08148666666668</v>
      </c>
      <c r="AF63" s="142"/>
      <c r="AH63" s="127">
        <v>231.72751999999997</v>
      </c>
      <c r="AI63" s="128">
        <f t="shared" si="0"/>
        <v>2.0910738969494156E-4</v>
      </c>
    </row>
    <row r="64" spans="1:35" ht="12.75" customHeight="1" thickBot="1" x14ac:dyDescent="0.25">
      <c r="A64" s="129"/>
      <c r="B64" s="216">
        <v>12</v>
      </c>
      <c r="C64" s="108"/>
      <c r="D64" s="130">
        <v>216.06649999999999</v>
      </c>
      <c r="E64" s="139">
        <v>195.62110000000001</v>
      </c>
      <c r="F64" s="132">
        <v>200.9059</v>
      </c>
      <c r="G64" s="132">
        <v>244.21299999999999</v>
      </c>
      <c r="H64" s="132">
        <v>241.69870967741934</v>
      </c>
      <c r="I64" s="132">
        <v>161.08019999999999</v>
      </c>
      <c r="J64" s="132">
        <v>256.3083870967742</v>
      </c>
      <c r="K64" s="132">
        <v>195.85900000000001</v>
      </c>
      <c r="L64" s="132">
        <v>185.22870967741935</v>
      </c>
      <c r="M64" s="132">
        <v>269.32258064516128</v>
      </c>
      <c r="N64" s="132"/>
      <c r="O64" s="132">
        <v>222.19677419354841</v>
      </c>
      <c r="P64" s="132"/>
      <c r="Q64" s="132">
        <v>167.9571</v>
      </c>
      <c r="R64" s="132">
        <v>202.1335</v>
      </c>
      <c r="S64" s="132">
        <v>256.69029999999998</v>
      </c>
      <c r="T64" s="132">
        <v>202.05070000000001</v>
      </c>
      <c r="U64" s="132"/>
      <c r="V64" s="132">
        <v>229.27387096774194</v>
      </c>
      <c r="W64" s="132">
        <v>223.34030000000001</v>
      </c>
      <c r="X64" s="132">
        <v>204.2856225806452</v>
      </c>
      <c r="Y64" s="132">
        <v>173.26130000000001</v>
      </c>
      <c r="Z64" s="132">
        <v>180.78989999999999</v>
      </c>
      <c r="AA64" s="132">
        <v>183.3768</v>
      </c>
      <c r="AB64" s="132">
        <v>186.91900000000001</v>
      </c>
      <c r="AC64" s="132">
        <v>210.5977</v>
      </c>
      <c r="AD64" s="132">
        <v>265.50040000000001</v>
      </c>
      <c r="AE64" s="135">
        <v>230.9349935483871</v>
      </c>
      <c r="AF64" s="142"/>
      <c r="AH64" s="136">
        <v>236.27377419354838</v>
      </c>
      <c r="AI64" s="137">
        <f t="shared" si="0"/>
        <v>1.9618965384639715E-2</v>
      </c>
    </row>
    <row r="65" spans="1:35" ht="12.75" customHeight="1" x14ac:dyDescent="0.2">
      <c r="A65" s="217">
        <v>2011</v>
      </c>
      <c r="B65" s="218">
        <v>1</v>
      </c>
      <c r="C65" s="108"/>
      <c r="D65" s="113">
        <v>223.6035</v>
      </c>
      <c r="E65" s="115">
        <v>195.7064</v>
      </c>
      <c r="F65" s="115">
        <v>214.6677</v>
      </c>
      <c r="G65" s="115">
        <v>261.3741</v>
      </c>
      <c r="H65" s="115">
        <v>249.61161290322579</v>
      </c>
      <c r="I65" s="115">
        <v>162.0427</v>
      </c>
      <c r="J65" s="115">
        <v>271.89129032258063</v>
      </c>
      <c r="K65" s="115">
        <v>199.56030000000001</v>
      </c>
      <c r="L65" s="115">
        <v>189.8938064516129</v>
      </c>
      <c r="M65" s="115">
        <v>267.54838709677421</v>
      </c>
      <c r="N65" s="115"/>
      <c r="O65" s="115">
        <v>224.20774193548385</v>
      </c>
      <c r="P65" s="116"/>
      <c r="Q65" s="115">
        <v>176.1456</v>
      </c>
      <c r="R65" s="115">
        <v>210.46100000000001</v>
      </c>
      <c r="S65" s="115">
        <v>263.52100000000002</v>
      </c>
      <c r="T65" s="115">
        <v>209.23070000000001</v>
      </c>
      <c r="U65" s="116"/>
      <c r="V65" s="115">
        <v>226.79225806451615</v>
      </c>
      <c r="W65" s="115">
        <v>230.07420000000002</v>
      </c>
      <c r="X65" s="115">
        <v>214.23301290322584</v>
      </c>
      <c r="Y65" s="115">
        <v>168.429</v>
      </c>
      <c r="Z65" s="115">
        <v>185.64400000000001</v>
      </c>
      <c r="AA65" s="115">
        <v>183.5213</v>
      </c>
      <c r="AB65" s="115">
        <v>189.13130000000001</v>
      </c>
      <c r="AC65" s="115">
        <v>211.52970000000002</v>
      </c>
      <c r="AD65" s="115">
        <v>279.43040000000002</v>
      </c>
      <c r="AE65" s="118">
        <v>241.56564838709681</v>
      </c>
      <c r="AF65" s="142"/>
      <c r="AH65" s="119">
        <v>240.85128064516132</v>
      </c>
      <c r="AI65" s="120">
        <f t="shared" si="0"/>
        <v>1.9373739075514967E-2</v>
      </c>
    </row>
    <row r="66" spans="1:35" ht="12.75" customHeight="1" x14ac:dyDescent="0.2">
      <c r="A66" s="121"/>
      <c r="B66" s="215">
        <v>2</v>
      </c>
      <c r="C66" s="108"/>
      <c r="D66" s="122">
        <v>232.91460000000001</v>
      </c>
      <c r="E66" s="138">
        <v>199.48560000000001</v>
      </c>
      <c r="F66" s="123">
        <v>218.94300000000001</v>
      </c>
      <c r="G66" s="123">
        <v>263.86630000000002</v>
      </c>
      <c r="H66" s="123">
        <v>260.06357142857144</v>
      </c>
      <c r="I66" s="123">
        <v>167.68680000000001</v>
      </c>
      <c r="J66" s="123">
        <v>271.5814285714286</v>
      </c>
      <c r="K66" s="123">
        <v>203.30860000000001</v>
      </c>
      <c r="L66" s="123">
        <v>190.91074999999998</v>
      </c>
      <c r="M66" s="123">
        <v>268.92857142857144</v>
      </c>
      <c r="N66" s="123"/>
      <c r="O66" s="123">
        <v>235.14428571428567</v>
      </c>
      <c r="P66" s="123"/>
      <c r="Q66" s="123">
        <v>181.96970000000002</v>
      </c>
      <c r="R66" s="123">
        <v>222.8366</v>
      </c>
      <c r="S66" s="123">
        <v>264.20429999999999</v>
      </c>
      <c r="T66" s="123">
        <v>213.8605</v>
      </c>
      <c r="U66" s="123"/>
      <c r="V66" s="123">
        <v>238.43035714285716</v>
      </c>
      <c r="W66" s="123">
        <v>233.8879</v>
      </c>
      <c r="X66" s="123">
        <v>218.54881785714286</v>
      </c>
      <c r="Y66" s="123">
        <v>180.6036</v>
      </c>
      <c r="Z66" s="123">
        <v>193.3075</v>
      </c>
      <c r="AA66" s="123">
        <v>187.67250000000001</v>
      </c>
      <c r="AB66" s="123">
        <v>190.35890000000001</v>
      </c>
      <c r="AC66" s="123">
        <v>209.16040000000001</v>
      </c>
      <c r="AD66" s="123">
        <v>298.14730000000003</v>
      </c>
      <c r="AE66" s="126">
        <v>245.50882500000003</v>
      </c>
      <c r="AF66" s="142"/>
      <c r="AH66" s="127">
        <v>246.81366428571434</v>
      </c>
      <c r="AI66" s="128">
        <f t="shared" si="0"/>
        <v>2.4755457494690294E-2</v>
      </c>
    </row>
    <row r="67" spans="1:35" ht="12.75" customHeight="1" x14ac:dyDescent="0.2">
      <c r="A67" s="121"/>
      <c r="B67" s="215">
        <v>3</v>
      </c>
      <c r="C67" s="108"/>
      <c r="D67" s="122">
        <v>247.30450000000002</v>
      </c>
      <c r="E67" s="138">
        <v>207.88390000000001</v>
      </c>
      <c r="F67" s="123">
        <v>222.22970000000001</v>
      </c>
      <c r="G67" s="123">
        <v>272.66460000000001</v>
      </c>
      <c r="H67" s="123">
        <v>275.76193548387096</v>
      </c>
      <c r="I67" s="123">
        <v>170.9006</v>
      </c>
      <c r="J67" s="123">
        <v>272.88032258064516</v>
      </c>
      <c r="K67" s="123">
        <v>198.86320000000001</v>
      </c>
      <c r="L67" s="123">
        <v>193.46787096774196</v>
      </c>
      <c r="M67" s="123">
        <v>277.03225806451616</v>
      </c>
      <c r="N67" s="123"/>
      <c r="O67" s="123">
        <v>255.01225806451609</v>
      </c>
      <c r="P67" s="123"/>
      <c r="Q67" s="123">
        <v>188.73950000000002</v>
      </c>
      <c r="R67" s="123">
        <v>226.9571</v>
      </c>
      <c r="S67" s="123">
        <v>273.7287</v>
      </c>
      <c r="T67" s="123">
        <v>227.41980000000001</v>
      </c>
      <c r="U67" s="123"/>
      <c r="V67" s="123">
        <v>250.37451612903229</v>
      </c>
      <c r="W67" s="123">
        <v>244.6858</v>
      </c>
      <c r="X67" s="123">
        <v>230.16369677419357</v>
      </c>
      <c r="Y67" s="123">
        <v>176.66130000000001</v>
      </c>
      <c r="Z67" s="123">
        <v>208.76010000000002</v>
      </c>
      <c r="AA67" s="123">
        <v>197.709</v>
      </c>
      <c r="AB67" s="123">
        <v>194.91680000000002</v>
      </c>
      <c r="AC67" s="123">
        <v>211.33580000000001</v>
      </c>
      <c r="AD67" s="123">
        <v>302.48419999999999</v>
      </c>
      <c r="AE67" s="126">
        <v>258.76098709677422</v>
      </c>
      <c r="AF67" s="142"/>
      <c r="AH67" s="127">
        <v>257.50179032258063</v>
      </c>
      <c r="AI67" s="128">
        <f t="shared" si="0"/>
        <v>4.330443400610752E-2</v>
      </c>
    </row>
    <row r="68" spans="1:35" ht="12.75" customHeight="1" x14ac:dyDescent="0.2">
      <c r="A68" s="121"/>
      <c r="B68" s="215">
        <v>4</v>
      </c>
      <c r="C68" s="108"/>
      <c r="D68" s="122">
        <v>254.8477</v>
      </c>
      <c r="E68" s="138">
        <v>209.8347</v>
      </c>
      <c r="F68" s="123">
        <v>226.43120000000002</v>
      </c>
      <c r="G68" s="123">
        <v>278.61779999999999</v>
      </c>
      <c r="H68" s="123">
        <v>278.93599999999998</v>
      </c>
      <c r="I68" s="123">
        <v>172.63300000000001</v>
      </c>
      <c r="J68" s="123">
        <v>281.71466666666669</v>
      </c>
      <c r="K68" s="123">
        <v>196.94230000000002</v>
      </c>
      <c r="L68" s="123">
        <v>201.80900000000003</v>
      </c>
      <c r="M68" s="123">
        <v>284.66666666666669</v>
      </c>
      <c r="N68" s="123"/>
      <c r="O68" s="123">
        <v>262.83066666666667</v>
      </c>
      <c r="P68" s="123"/>
      <c r="Q68" s="123">
        <v>201.97710000000001</v>
      </c>
      <c r="R68" s="123">
        <v>227.62370000000001</v>
      </c>
      <c r="S68" s="123">
        <v>283.06030000000004</v>
      </c>
      <c r="T68" s="123">
        <v>240.87270000000001</v>
      </c>
      <c r="U68" s="123"/>
      <c r="V68" s="123">
        <v>261.80666666666667</v>
      </c>
      <c r="W68" s="123">
        <v>250.35470000000001</v>
      </c>
      <c r="X68" s="123">
        <v>239.96105666666668</v>
      </c>
      <c r="Y68" s="123">
        <v>181.66670000000002</v>
      </c>
      <c r="Z68" s="123">
        <v>213.1242</v>
      </c>
      <c r="AA68" s="123">
        <v>205.7587</v>
      </c>
      <c r="AB68" s="123">
        <v>203.00530000000001</v>
      </c>
      <c r="AC68" s="123">
        <v>214.50070000000002</v>
      </c>
      <c r="AD68" s="123">
        <v>308.27109999999999</v>
      </c>
      <c r="AE68" s="126">
        <v>271.95806666666664</v>
      </c>
      <c r="AF68" s="142"/>
      <c r="AH68" s="127">
        <v>264.52649666666667</v>
      </c>
      <c r="AI68" s="128">
        <f t="shared" si="0"/>
        <v>2.7280223315286352E-2</v>
      </c>
    </row>
    <row r="69" spans="1:35" ht="12.75" customHeight="1" x14ac:dyDescent="0.2">
      <c r="A69" s="121"/>
      <c r="B69" s="215">
        <v>5</v>
      </c>
      <c r="C69" s="108"/>
      <c r="D69" s="122">
        <v>256.95480000000003</v>
      </c>
      <c r="E69" s="138">
        <v>217.30630000000002</v>
      </c>
      <c r="F69" s="123">
        <v>231.60810000000001</v>
      </c>
      <c r="G69" s="123">
        <v>292.52820000000003</v>
      </c>
      <c r="H69" s="123">
        <v>290.20645161290327</v>
      </c>
      <c r="I69" s="123">
        <v>176.2413</v>
      </c>
      <c r="J69" s="123">
        <v>298.59741935483873</v>
      </c>
      <c r="K69" s="123">
        <v>198.7355</v>
      </c>
      <c r="L69" s="123">
        <v>207.73312903225809</v>
      </c>
      <c r="M69" s="123">
        <v>288.96774193548384</v>
      </c>
      <c r="N69" s="123"/>
      <c r="O69" s="123">
        <v>267.69435483870967</v>
      </c>
      <c r="P69" s="123"/>
      <c r="Q69" s="123">
        <v>202.3914</v>
      </c>
      <c r="R69" s="123">
        <v>224.8793</v>
      </c>
      <c r="S69" s="123">
        <v>290.64030000000002</v>
      </c>
      <c r="T69" s="123">
        <v>249.5335</v>
      </c>
      <c r="U69" s="123"/>
      <c r="V69" s="123">
        <v>269.90903225806449</v>
      </c>
      <c r="W69" s="123">
        <v>260.9597</v>
      </c>
      <c r="X69" s="123">
        <v>246.92219677419354</v>
      </c>
      <c r="Y69" s="123">
        <v>185.71290000000002</v>
      </c>
      <c r="Z69" s="123">
        <v>220.78650000000002</v>
      </c>
      <c r="AA69" s="123">
        <v>209.44390000000001</v>
      </c>
      <c r="AB69" s="123">
        <v>186.19900000000001</v>
      </c>
      <c r="AC69" s="123">
        <v>217.75130000000001</v>
      </c>
      <c r="AD69" s="123">
        <v>303.41669999999999</v>
      </c>
      <c r="AE69" s="126">
        <v>280.89278387096778</v>
      </c>
      <c r="AF69" s="142"/>
      <c r="AH69" s="127">
        <v>271.76646451612908</v>
      </c>
      <c r="AI69" s="128">
        <f t="shared" si="0"/>
        <v>2.7369537421370615E-2</v>
      </c>
    </row>
    <row r="70" spans="1:35" ht="12.75" customHeight="1" x14ac:dyDescent="0.2">
      <c r="A70" s="121"/>
      <c r="B70" s="215">
        <v>6</v>
      </c>
      <c r="C70" s="108"/>
      <c r="D70" s="122">
        <v>255.7817</v>
      </c>
      <c r="E70" s="138">
        <v>207.3322</v>
      </c>
      <c r="F70" s="123">
        <v>234.75110000000001</v>
      </c>
      <c r="G70" s="123">
        <v>293.6567</v>
      </c>
      <c r="H70" s="123">
        <v>288.55799999999999</v>
      </c>
      <c r="I70" s="123">
        <v>186.172</v>
      </c>
      <c r="J70" s="123">
        <v>283.93433333333337</v>
      </c>
      <c r="K70" s="123">
        <v>197.24630000000002</v>
      </c>
      <c r="L70" s="123">
        <v>201.20533333333336</v>
      </c>
      <c r="M70" s="123">
        <v>281.39999999999998</v>
      </c>
      <c r="N70" s="123"/>
      <c r="O70" s="123">
        <v>270.0146666666667</v>
      </c>
      <c r="P70" s="123"/>
      <c r="Q70" s="123">
        <v>209.5874</v>
      </c>
      <c r="R70" s="123">
        <v>224.62400000000002</v>
      </c>
      <c r="S70" s="123">
        <v>293.80970000000002</v>
      </c>
      <c r="T70" s="123">
        <v>268.76949999999999</v>
      </c>
      <c r="U70" s="123"/>
      <c r="V70" s="123">
        <v>261.18366666666668</v>
      </c>
      <c r="W70" s="123">
        <v>253.7253</v>
      </c>
      <c r="X70" s="123">
        <v>247.46540333333331</v>
      </c>
      <c r="Y70" s="123">
        <v>180.44330000000002</v>
      </c>
      <c r="Z70" s="123">
        <v>214.94300000000001</v>
      </c>
      <c r="AA70" s="123">
        <v>208.5607</v>
      </c>
      <c r="AB70" s="123">
        <v>171.17570000000001</v>
      </c>
      <c r="AC70" s="123">
        <v>222.1097</v>
      </c>
      <c r="AD70" s="123">
        <v>292.64410000000004</v>
      </c>
      <c r="AE70" s="126">
        <v>276.52931333333339</v>
      </c>
      <c r="AF70" s="142"/>
      <c r="AH70" s="127">
        <v>267.55723000000006</v>
      </c>
      <c r="AI70" s="128">
        <f t="shared" si="0"/>
        <v>-1.5488425047672508E-2</v>
      </c>
    </row>
    <row r="71" spans="1:35" ht="12.75" customHeight="1" x14ac:dyDescent="0.2">
      <c r="A71" s="121"/>
      <c r="B71" s="215">
        <v>7</v>
      </c>
      <c r="C71" s="108"/>
      <c r="D71" s="122">
        <v>257.3768</v>
      </c>
      <c r="E71" s="138">
        <v>213.99810000000002</v>
      </c>
      <c r="F71" s="123">
        <v>234.86360000000002</v>
      </c>
      <c r="G71" s="123">
        <v>282.47320000000002</v>
      </c>
      <c r="H71" s="123">
        <v>295.70129032258063</v>
      </c>
      <c r="I71" s="123">
        <v>194.7381</v>
      </c>
      <c r="J71" s="123">
        <v>286.78161290322578</v>
      </c>
      <c r="K71" s="123">
        <v>196.47480000000002</v>
      </c>
      <c r="L71" s="123">
        <v>208.38335483870972</v>
      </c>
      <c r="M71" s="123">
        <v>293.25806451612902</v>
      </c>
      <c r="N71" s="123"/>
      <c r="O71" s="123">
        <v>270.76258064516134</v>
      </c>
      <c r="P71" s="123"/>
      <c r="Q71" s="123">
        <v>204.34470000000002</v>
      </c>
      <c r="R71" s="123">
        <v>227.16420000000002</v>
      </c>
      <c r="S71" s="123">
        <v>298.07190000000003</v>
      </c>
      <c r="T71" s="123">
        <v>263.22680000000003</v>
      </c>
      <c r="U71" s="123"/>
      <c r="V71" s="123">
        <v>270.5264516129032</v>
      </c>
      <c r="W71" s="123">
        <v>259.75030000000004</v>
      </c>
      <c r="X71" s="123">
        <v>250.63557419354836</v>
      </c>
      <c r="Y71" s="123">
        <v>185.83870000000002</v>
      </c>
      <c r="Z71" s="123">
        <v>214.61960000000002</v>
      </c>
      <c r="AA71" s="123">
        <v>212.9032</v>
      </c>
      <c r="AB71" s="123">
        <v>191.9683</v>
      </c>
      <c r="AC71" s="123">
        <v>214.3974</v>
      </c>
      <c r="AD71" s="123">
        <v>288.42420000000004</v>
      </c>
      <c r="AE71" s="126">
        <v>282.21204516129029</v>
      </c>
      <c r="AF71" s="142"/>
      <c r="AH71" s="127">
        <v>274.12133548387095</v>
      </c>
      <c r="AI71" s="128">
        <f t="shared" ref="AI71:AI101" si="1">(AH71-AH70)/AH70</f>
        <v>2.4533463303798176E-2</v>
      </c>
    </row>
    <row r="72" spans="1:35" ht="12.75" customHeight="1" x14ac:dyDescent="0.2">
      <c r="A72" s="121"/>
      <c r="B72" s="215">
        <v>8</v>
      </c>
      <c r="C72" s="108"/>
      <c r="D72" s="122">
        <v>261.07159999999999</v>
      </c>
      <c r="E72" s="138">
        <v>217.16890000000001</v>
      </c>
      <c r="F72" s="123">
        <v>235.14260000000002</v>
      </c>
      <c r="G72" s="123">
        <v>293.87700000000001</v>
      </c>
      <c r="H72" s="123">
        <v>304.84838709677416</v>
      </c>
      <c r="I72" s="123">
        <v>199.05770000000001</v>
      </c>
      <c r="J72" s="123">
        <v>293.01483870967741</v>
      </c>
      <c r="K72" s="123">
        <v>197.47740000000002</v>
      </c>
      <c r="L72" s="123">
        <v>209.33993548387096</v>
      </c>
      <c r="M72" s="123">
        <v>305.83870967741933</v>
      </c>
      <c r="N72" s="123"/>
      <c r="O72" s="123">
        <v>272.88612903225805</v>
      </c>
      <c r="P72" s="123"/>
      <c r="Q72" s="123">
        <v>210.01730000000001</v>
      </c>
      <c r="R72" s="123">
        <v>228.25700000000001</v>
      </c>
      <c r="S72" s="123">
        <v>298.59520000000003</v>
      </c>
      <c r="T72" s="123">
        <v>260.63030000000003</v>
      </c>
      <c r="U72" s="123"/>
      <c r="V72" s="123">
        <v>274.76741935483875</v>
      </c>
      <c r="W72" s="123">
        <v>267.8852</v>
      </c>
      <c r="X72" s="123">
        <v>246.22993870967744</v>
      </c>
      <c r="Y72" s="123">
        <v>193.13230000000001</v>
      </c>
      <c r="Z72" s="123">
        <v>214.20080000000002</v>
      </c>
      <c r="AA72" s="123">
        <v>219.56290000000001</v>
      </c>
      <c r="AB72" s="123">
        <v>193.21290000000002</v>
      </c>
      <c r="AC72" s="123">
        <v>218.6532</v>
      </c>
      <c r="AD72" s="123">
        <v>287.04660000000001</v>
      </c>
      <c r="AE72" s="126">
        <v>293.69758387096778</v>
      </c>
      <c r="AF72" s="142"/>
      <c r="AH72" s="127">
        <v>281.10806451612905</v>
      </c>
      <c r="AI72" s="128">
        <f t="shared" si="1"/>
        <v>2.5487724331728238E-2</v>
      </c>
    </row>
    <row r="73" spans="1:35" ht="12.75" customHeight="1" x14ac:dyDescent="0.2">
      <c r="A73" s="121"/>
      <c r="B73" s="215">
        <v>9</v>
      </c>
      <c r="C73" s="108"/>
      <c r="D73" s="122">
        <v>266.12700000000001</v>
      </c>
      <c r="E73" s="138">
        <v>207.67600000000002</v>
      </c>
      <c r="F73" s="123">
        <v>232.52730000000003</v>
      </c>
      <c r="G73" s="123">
        <v>291.42420000000004</v>
      </c>
      <c r="H73" s="123">
        <v>294.95</v>
      </c>
      <c r="I73" s="123">
        <v>203.41070000000002</v>
      </c>
      <c r="J73" s="123">
        <v>293.92133333333334</v>
      </c>
      <c r="K73" s="123">
        <v>193.87130000000002</v>
      </c>
      <c r="L73" s="123">
        <v>203.74533333333335</v>
      </c>
      <c r="M73" s="123">
        <v>304.73333333333335</v>
      </c>
      <c r="N73" s="123"/>
      <c r="O73" s="123">
        <v>277.31900000000002</v>
      </c>
      <c r="P73" s="123"/>
      <c r="Q73" s="123">
        <v>207.5343</v>
      </c>
      <c r="R73" s="123">
        <v>235.08540000000002</v>
      </c>
      <c r="S73" s="123">
        <v>302.61500000000001</v>
      </c>
      <c r="T73" s="123">
        <v>251.24200000000002</v>
      </c>
      <c r="U73" s="123"/>
      <c r="V73" s="123">
        <v>269.733</v>
      </c>
      <c r="W73" s="123">
        <v>265.86529999999999</v>
      </c>
      <c r="X73" s="123">
        <v>247.01415</v>
      </c>
      <c r="Y73" s="123">
        <v>200.7</v>
      </c>
      <c r="Z73" s="123">
        <v>214.92440000000002</v>
      </c>
      <c r="AA73" s="123">
        <v>219.87870000000001</v>
      </c>
      <c r="AB73" s="123">
        <v>200.74130000000002</v>
      </c>
      <c r="AC73" s="123">
        <v>219.3837</v>
      </c>
      <c r="AD73" s="123">
        <v>283.89850000000001</v>
      </c>
      <c r="AE73" s="126">
        <v>300.89440999999999</v>
      </c>
      <c r="AF73" s="142"/>
      <c r="AH73" s="127">
        <v>278.16053333333332</v>
      </c>
      <c r="AI73" s="128">
        <f t="shared" si="1"/>
        <v>-1.0485402430091467E-2</v>
      </c>
    </row>
    <row r="74" spans="1:35" ht="12.75" customHeight="1" x14ac:dyDescent="0.2">
      <c r="A74" s="121"/>
      <c r="B74" s="215">
        <v>10</v>
      </c>
      <c r="C74" s="108"/>
      <c r="D74" s="122">
        <v>264.1277</v>
      </c>
      <c r="E74" s="138">
        <v>206.8227</v>
      </c>
      <c r="F74" s="123">
        <v>230.31740000000002</v>
      </c>
      <c r="G74" s="123">
        <v>282.81490000000002</v>
      </c>
      <c r="H74" s="123">
        <v>293.89161290322579</v>
      </c>
      <c r="I74" s="123">
        <v>210.7319</v>
      </c>
      <c r="J74" s="123">
        <v>296.61290322580652</v>
      </c>
      <c r="K74" s="123">
        <v>197.02160000000001</v>
      </c>
      <c r="L74" s="123">
        <v>209.73616129032257</v>
      </c>
      <c r="M74" s="123">
        <v>307.87096774193549</v>
      </c>
      <c r="N74" s="123"/>
      <c r="O74" s="123">
        <v>265.7764516129032</v>
      </c>
      <c r="P74" s="123"/>
      <c r="Q74" s="123">
        <v>208.67530000000002</v>
      </c>
      <c r="R74" s="123">
        <v>223.86680000000001</v>
      </c>
      <c r="S74" s="123">
        <v>304.31</v>
      </c>
      <c r="T74" s="123">
        <v>231.21510000000001</v>
      </c>
      <c r="U74" s="123"/>
      <c r="V74" s="123">
        <v>269.78258064516126</v>
      </c>
      <c r="W74" s="123">
        <v>260.19030000000004</v>
      </c>
      <c r="X74" s="123">
        <v>248.20323870967744</v>
      </c>
      <c r="Y74" s="123">
        <v>188.07740000000001</v>
      </c>
      <c r="Z74" s="123">
        <v>207.89530000000002</v>
      </c>
      <c r="AA74" s="123">
        <v>219.81320000000002</v>
      </c>
      <c r="AB74" s="123">
        <v>191.32550000000001</v>
      </c>
      <c r="AC74" s="123">
        <v>218.27770000000001</v>
      </c>
      <c r="AD74" s="123">
        <v>275.2439</v>
      </c>
      <c r="AE74" s="126">
        <v>301.11726129032263</v>
      </c>
      <c r="AF74" s="142"/>
      <c r="AH74" s="127">
        <v>277.84115161290322</v>
      </c>
      <c r="AI74" s="128">
        <f t="shared" si="1"/>
        <v>-1.1481920767220078E-3</v>
      </c>
    </row>
    <row r="75" spans="1:35" ht="12.75" customHeight="1" x14ac:dyDescent="0.2">
      <c r="A75" s="121"/>
      <c r="B75" s="215">
        <v>11</v>
      </c>
      <c r="C75" s="108"/>
      <c r="D75" s="122">
        <v>268.71300000000002</v>
      </c>
      <c r="E75" s="138">
        <v>205.29140000000001</v>
      </c>
      <c r="F75" s="123">
        <v>223.8279</v>
      </c>
      <c r="G75" s="123">
        <v>286.95240000000001</v>
      </c>
      <c r="H75" s="123">
        <v>300.73</v>
      </c>
      <c r="I75" s="123">
        <v>207.15</v>
      </c>
      <c r="J75" s="123">
        <v>313.8773333333333</v>
      </c>
      <c r="K75" s="123">
        <v>195.7953</v>
      </c>
      <c r="L75" s="123">
        <v>216.74106666666663</v>
      </c>
      <c r="M75" s="123">
        <v>302.8</v>
      </c>
      <c r="N75" s="123"/>
      <c r="O75" s="123">
        <v>273.10533333333331</v>
      </c>
      <c r="P75" s="123"/>
      <c r="Q75" s="123">
        <v>206.80700000000002</v>
      </c>
      <c r="R75" s="123">
        <v>226.18390000000002</v>
      </c>
      <c r="S75" s="123">
        <v>306.4273</v>
      </c>
      <c r="T75" s="123">
        <v>238.1592</v>
      </c>
      <c r="U75" s="123"/>
      <c r="V75" s="123">
        <v>275.0243333333334</v>
      </c>
      <c r="W75" s="123">
        <v>267.2353</v>
      </c>
      <c r="X75" s="123">
        <v>247.39175000000003</v>
      </c>
      <c r="Y75" s="123">
        <v>192.86</v>
      </c>
      <c r="Z75" s="123">
        <v>209.31970000000001</v>
      </c>
      <c r="AA75" s="123">
        <v>223.59230000000002</v>
      </c>
      <c r="AB75" s="123">
        <v>203.398</v>
      </c>
      <c r="AC75" s="123">
        <v>222.64400000000001</v>
      </c>
      <c r="AD75" s="123">
        <v>271.9975</v>
      </c>
      <c r="AE75" s="126">
        <v>308.47672333333333</v>
      </c>
      <c r="AF75" s="142"/>
      <c r="AH75" s="127">
        <v>280.44846666666666</v>
      </c>
      <c r="AI75" s="128">
        <f t="shared" si="1"/>
        <v>9.3841932292162197E-3</v>
      </c>
    </row>
    <row r="76" spans="1:35" ht="12.75" customHeight="1" thickBot="1" x14ac:dyDescent="0.25">
      <c r="A76" s="129"/>
      <c r="B76" s="216">
        <v>12</v>
      </c>
      <c r="C76" s="108"/>
      <c r="D76" s="130">
        <v>267.19839999999999</v>
      </c>
      <c r="E76" s="139">
        <v>208.25880000000001</v>
      </c>
      <c r="F76" s="132">
        <v>224.4862</v>
      </c>
      <c r="G76" s="132">
        <v>291.98570000000001</v>
      </c>
      <c r="H76" s="132">
        <v>284.94193548387096</v>
      </c>
      <c r="I76" s="132">
        <v>206.5652</v>
      </c>
      <c r="J76" s="132">
        <v>321.44387096774199</v>
      </c>
      <c r="K76" s="132">
        <v>196.85740000000001</v>
      </c>
      <c r="L76" s="132">
        <v>224.32848387096774</v>
      </c>
      <c r="M76" s="132">
        <v>301.48387096774195</v>
      </c>
      <c r="N76" s="132"/>
      <c r="O76" s="132">
        <v>271.27741935483874</v>
      </c>
      <c r="P76" s="132"/>
      <c r="Q76" s="132">
        <v>209.9247</v>
      </c>
      <c r="R76" s="132">
        <v>236.37300000000002</v>
      </c>
      <c r="S76" s="132">
        <v>305.37520000000001</v>
      </c>
      <c r="T76" s="132">
        <v>235.03740000000002</v>
      </c>
      <c r="U76" s="132"/>
      <c r="V76" s="132">
        <v>264.66064516129035</v>
      </c>
      <c r="W76" s="132">
        <v>259.05259999999998</v>
      </c>
      <c r="X76" s="132">
        <v>250.26896129032258</v>
      </c>
      <c r="Y76" s="132">
        <v>197.0677</v>
      </c>
      <c r="Z76" s="132">
        <v>214.81120000000001</v>
      </c>
      <c r="AA76" s="132">
        <v>221.83030000000002</v>
      </c>
      <c r="AB76" s="132">
        <v>208.56650000000002</v>
      </c>
      <c r="AC76" s="132">
        <v>226.12810000000002</v>
      </c>
      <c r="AD76" s="132">
        <v>285.08300000000003</v>
      </c>
      <c r="AE76" s="135">
        <v>307.9980612903226</v>
      </c>
      <c r="AF76" s="142"/>
      <c r="AH76" s="136">
        <v>276.98660967741938</v>
      </c>
      <c r="AI76" s="137">
        <f t="shared" si="1"/>
        <v>-1.2344003981886443E-2</v>
      </c>
    </row>
    <row r="77" spans="1:35" ht="12.75" customHeight="1" x14ac:dyDescent="0.2">
      <c r="A77" s="217">
        <v>2012</v>
      </c>
      <c r="B77" s="218">
        <v>1</v>
      </c>
      <c r="C77" s="108"/>
      <c r="D77" s="113">
        <v>271.94516129032257</v>
      </c>
      <c r="E77" s="115">
        <v>206.27973548387095</v>
      </c>
      <c r="F77" s="115">
        <v>233.17883225806449</v>
      </c>
      <c r="G77" s="115">
        <v>324.07975806451611</v>
      </c>
      <c r="H77" s="115">
        <v>300.4064516129032</v>
      </c>
      <c r="I77" s="115">
        <v>210.93451612903226</v>
      </c>
      <c r="J77" s="115">
        <v>332.81419354838715</v>
      </c>
      <c r="K77" s="115">
        <v>196.20225806451614</v>
      </c>
      <c r="L77" s="115">
        <v>234.19277419354839</v>
      </c>
      <c r="M77" s="115">
        <v>303.32258064516128</v>
      </c>
      <c r="N77" s="115"/>
      <c r="O77" s="115">
        <v>274.98838709677415</v>
      </c>
      <c r="P77" s="116" t="e">
        <v>#N/A</v>
      </c>
      <c r="Q77" s="115">
        <v>224.11294516129033</v>
      </c>
      <c r="R77" s="115">
        <v>242.12951935483872</v>
      </c>
      <c r="S77" s="115">
        <v>302.93322580645162</v>
      </c>
      <c r="T77" s="115">
        <v>232.66717741935486</v>
      </c>
      <c r="U77" s="116" t="e">
        <v>#N/A</v>
      </c>
      <c r="V77" s="115">
        <v>279.28032258064513</v>
      </c>
      <c r="W77" s="115">
        <v>268.4867741935484</v>
      </c>
      <c r="X77" s="115">
        <v>266.92645806451611</v>
      </c>
      <c r="Y77" s="115">
        <v>205.40645161290323</v>
      </c>
      <c r="Z77" s="115">
        <v>221.83671290322582</v>
      </c>
      <c r="AA77" s="115">
        <v>230.5635483870968</v>
      </c>
      <c r="AB77" s="115">
        <v>198.69225806451612</v>
      </c>
      <c r="AC77" s="115">
        <v>226.76419354838711</v>
      </c>
      <c r="AD77" s="115">
        <v>321.18716774193547</v>
      </c>
      <c r="AE77" s="118">
        <v>310.14136774193543</v>
      </c>
      <c r="AF77" s="142"/>
      <c r="AH77" s="119">
        <v>286.68001935483869</v>
      </c>
      <c r="AI77" s="120">
        <f t="shared" si="1"/>
        <v>3.4995950485506598E-2</v>
      </c>
    </row>
    <row r="78" spans="1:35" ht="12.75" customHeight="1" x14ac:dyDescent="0.2">
      <c r="A78" s="121"/>
      <c r="B78" s="215">
        <v>2</v>
      </c>
      <c r="C78" s="108"/>
      <c r="D78" s="122">
        <v>274.88551724137926</v>
      </c>
      <c r="E78" s="138">
        <v>208.82715862068969</v>
      </c>
      <c r="F78" s="123">
        <v>244.63488275862071</v>
      </c>
      <c r="G78" s="123">
        <v>327.67693793103456</v>
      </c>
      <c r="H78" s="123">
        <v>316.76275862068962</v>
      </c>
      <c r="I78" s="123">
        <v>220.45</v>
      </c>
      <c r="J78" s="123">
        <v>332.37344827586207</v>
      </c>
      <c r="K78" s="123">
        <v>196.36034482758623</v>
      </c>
      <c r="L78" s="123">
        <v>242.80041379310344</v>
      </c>
      <c r="M78" s="123">
        <v>315.62068965517244</v>
      </c>
      <c r="N78" s="123"/>
      <c r="O78" s="123">
        <v>290.56551724137938</v>
      </c>
      <c r="P78" s="125" t="e">
        <v>#N/A</v>
      </c>
      <c r="Q78" s="123">
        <v>232.12952068965518</v>
      </c>
      <c r="R78" s="123">
        <v>250.83719310344827</v>
      </c>
      <c r="S78" s="123">
        <v>303.29551724137929</v>
      </c>
      <c r="T78" s="123">
        <v>256.78930000000003</v>
      </c>
      <c r="U78" s="125" t="e">
        <v>#N/A</v>
      </c>
      <c r="V78" s="123">
        <v>287.17103448275867</v>
      </c>
      <c r="W78" s="123">
        <v>278.69448275862067</v>
      </c>
      <c r="X78" s="123">
        <v>282.96028620689663</v>
      </c>
      <c r="Y78" s="123">
        <v>215.01379310344825</v>
      </c>
      <c r="Z78" s="123">
        <v>223.74960689655171</v>
      </c>
      <c r="AA78" s="123">
        <v>234.84206896551726</v>
      </c>
      <c r="AB78" s="123">
        <v>210.81103448275863</v>
      </c>
      <c r="AC78" s="123">
        <v>232.44310344827585</v>
      </c>
      <c r="AD78" s="123">
        <v>334.38671724137936</v>
      </c>
      <c r="AE78" s="126">
        <v>319.87723103448275</v>
      </c>
      <c r="AF78" s="142"/>
      <c r="AH78" s="127">
        <v>298.56520689655179</v>
      </c>
      <c r="AI78" s="128">
        <f t="shared" si="1"/>
        <v>4.1458025461489113E-2</v>
      </c>
    </row>
    <row r="79" spans="1:35" ht="12.75" customHeight="1" x14ac:dyDescent="0.2">
      <c r="A79" s="121"/>
      <c r="B79" s="215">
        <v>3</v>
      </c>
      <c r="C79" s="108"/>
      <c r="D79" s="122">
        <v>278.37516129032264</v>
      </c>
      <c r="E79" s="138">
        <v>210.95500000000004</v>
      </c>
      <c r="F79" s="123">
        <v>251.63807419354839</v>
      </c>
      <c r="G79" s="123">
        <v>322.06821612903224</v>
      </c>
      <c r="H79" s="123">
        <v>324.55741935483871</v>
      </c>
      <c r="I79" s="123">
        <v>222.70354838709676</v>
      </c>
      <c r="J79" s="123">
        <v>338.86548387096775</v>
      </c>
      <c r="K79" s="123">
        <v>195.33903225806452</v>
      </c>
      <c r="L79" s="123">
        <v>242.46761290322584</v>
      </c>
      <c r="M79" s="123">
        <v>320.35483870967744</v>
      </c>
      <c r="N79" s="123"/>
      <c r="O79" s="123">
        <v>288.98290322580641</v>
      </c>
      <c r="P79" s="123" t="e">
        <v>#N/A</v>
      </c>
      <c r="Q79" s="123">
        <v>239.48597096774193</v>
      </c>
      <c r="R79" s="123">
        <v>261.69971935483875</v>
      </c>
      <c r="S79" s="123">
        <v>307.69548387096779</v>
      </c>
      <c r="T79" s="123">
        <v>265.44892258064516</v>
      </c>
      <c r="U79" s="123" t="e">
        <v>#N/A</v>
      </c>
      <c r="V79" s="123">
        <v>293.49580645161285</v>
      </c>
      <c r="W79" s="123">
        <v>283.74322580645162</v>
      </c>
      <c r="X79" s="123">
        <v>285.92790000000002</v>
      </c>
      <c r="Y79" s="123">
        <v>212.81935483870967</v>
      </c>
      <c r="Z79" s="123">
        <v>241.55434838709678</v>
      </c>
      <c r="AA79" s="123">
        <v>240.67645161290326</v>
      </c>
      <c r="AB79" s="123">
        <v>216.46870967741938</v>
      </c>
      <c r="AC79" s="123">
        <v>233.74096774193552</v>
      </c>
      <c r="AD79" s="123">
        <v>339.37321612903224</v>
      </c>
      <c r="AE79" s="126">
        <v>330.80675806451615</v>
      </c>
      <c r="AF79" s="142"/>
      <c r="AH79" s="127">
        <v>303.8852161290323</v>
      </c>
      <c r="AI79" s="128">
        <f t="shared" si="1"/>
        <v>1.7818584046612691E-2</v>
      </c>
    </row>
    <row r="80" spans="1:35" ht="12.75" customHeight="1" x14ac:dyDescent="0.2">
      <c r="A80" s="121"/>
      <c r="B80" s="215">
        <v>4</v>
      </c>
      <c r="C80" s="108"/>
      <c r="D80" s="122">
        <v>283.78533333333337</v>
      </c>
      <c r="E80" s="138">
        <v>217.28500666666667</v>
      </c>
      <c r="F80" s="123">
        <v>254.89638333333335</v>
      </c>
      <c r="G80" s="123">
        <v>321.84189000000003</v>
      </c>
      <c r="H80" s="123">
        <v>325.99199999999996</v>
      </c>
      <c r="I80" s="123">
        <v>231.86466666666666</v>
      </c>
      <c r="J80" s="123">
        <v>345.351</v>
      </c>
      <c r="K80" s="123">
        <v>196.45766666666671</v>
      </c>
      <c r="L80" s="123">
        <v>247.57833333333338</v>
      </c>
      <c r="M80" s="123">
        <v>325.60000000000002</v>
      </c>
      <c r="N80" s="123"/>
      <c r="O80" s="123">
        <v>287.05799999999999</v>
      </c>
      <c r="P80" s="123" t="e">
        <v>#N/A</v>
      </c>
      <c r="Q80" s="123">
        <v>237.89764666666667</v>
      </c>
      <c r="R80" s="123">
        <v>263.82686666666666</v>
      </c>
      <c r="S80" s="123">
        <v>309.89166666666671</v>
      </c>
      <c r="T80" s="123">
        <v>258.90852000000001</v>
      </c>
      <c r="U80" s="123" t="e">
        <v>#N/A</v>
      </c>
      <c r="V80" s="123">
        <v>298.74366666666663</v>
      </c>
      <c r="W80" s="123">
        <v>287.33100000000002</v>
      </c>
      <c r="X80" s="123">
        <v>282.06031999999999</v>
      </c>
      <c r="Y80" s="123">
        <v>219.36</v>
      </c>
      <c r="Z80" s="123">
        <v>244.43702333333334</v>
      </c>
      <c r="AA80" s="123">
        <v>245.34200000000001</v>
      </c>
      <c r="AB80" s="123">
        <v>224.49800000000002</v>
      </c>
      <c r="AC80" s="123">
        <v>232.71166666666667</v>
      </c>
      <c r="AD80" s="123">
        <v>328.69148333333334</v>
      </c>
      <c r="AE80" s="126">
        <v>341.55886000000004</v>
      </c>
      <c r="AF80" s="142"/>
      <c r="AH80" s="127">
        <v>306.77293666666662</v>
      </c>
      <c r="AI80" s="128">
        <f t="shared" si="1"/>
        <v>9.5026687195212921E-3</v>
      </c>
    </row>
    <row r="81" spans="1:35" ht="12.75" customHeight="1" x14ac:dyDescent="0.2">
      <c r="A81" s="121"/>
      <c r="B81" s="215">
        <v>5</v>
      </c>
      <c r="C81" s="108"/>
      <c r="D81" s="122">
        <v>292.54419354838711</v>
      </c>
      <c r="E81" s="138">
        <v>214.10823870967741</v>
      </c>
      <c r="F81" s="123">
        <v>256.39996129032255</v>
      </c>
      <c r="G81" s="123">
        <v>317.90364193548385</v>
      </c>
      <c r="H81" s="123">
        <v>332.61870967741936</v>
      </c>
      <c r="I81" s="123">
        <v>234.59451612903226</v>
      </c>
      <c r="J81" s="123">
        <v>352.21967741935481</v>
      </c>
      <c r="K81" s="123">
        <v>201.51032258064518</v>
      </c>
      <c r="L81" s="123">
        <v>245.52303225806452</v>
      </c>
      <c r="M81" s="123">
        <v>340.77419354838707</v>
      </c>
      <c r="N81" s="123"/>
      <c r="O81" s="123">
        <v>298.21129032258068</v>
      </c>
      <c r="P81" s="123" t="e">
        <v>#N/A</v>
      </c>
      <c r="Q81" s="123">
        <v>235.69694193548389</v>
      </c>
      <c r="R81" s="123">
        <v>263.83479032258066</v>
      </c>
      <c r="S81" s="123">
        <v>316.70225806451612</v>
      </c>
      <c r="T81" s="123">
        <v>267.83589354838711</v>
      </c>
      <c r="U81" s="123" t="e">
        <v>#N/A</v>
      </c>
      <c r="V81" s="123">
        <v>304.65258064516132</v>
      </c>
      <c r="W81" s="123">
        <v>294.28677419354841</v>
      </c>
      <c r="X81" s="123">
        <v>277.07784838709676</v>
      </c>
      <c r="Y81" s="123">
        <v>221.36129032258066</v>
      </c>
      <c r="Z81" s="123">
        <v>248.68781290322582</v>
      </c>
      <c r="AA81" s="123">
        <v>254.68064516129033</v>
      </c>
      <c r="AB81" s="123">
        <v>235.52193548387098</v>
      </c>
      <c r="AC81" s="123">
        <v>237.87806451612903</v>
      </c>
      <c r="AD81" s="123">
        <v>317.18229354838707</v>
      </c>
      <c r="AE81" s="126">
        <v>347.01947741935487</v>
      </c>
      <c r="AF81" s="142"/>
      <c r="AH81" s="127">
        <v>313.61406451612902</v>
      </c>
      <c r="AI81" s="128">
        <f t="shared" si="1"/>
        <v>2.2300297815696271E-2</v>
      </c>
    </row>
    <row r="82" spans="1:35" ht="12.75" customHeight="1" x14ac:dyDescent="0.2">
      <c r="A82" s="121"/>
      <c r="B82" s="215">
        <v>6</v>
      </c>
      <c r="C82" s="108"/>
      <c r="D82" s="122">
        <v>294.84266666666662</v>
      </c>
      <c r="E82" s="138">
        <v>218.44224</v>
      </c>
      <c r="F82" s="123">
        <v>255.02449333333334</v>
      </c>
      <c r="G82" s="123">
        <v>316.93400333333341</v>
      </c>
      <c r="H82" s="123">
        <v>338.84399999999999</v>
      </c>
      <c r="I82" s="123">
        <v>233.04733333333334</v>
      </c>
      <c r="J82" s="123">
        <v>349.92566666666664</v>
      </c>
      <c r="K82" s="123">
        <v>195.52166666666665</v>
      </c>
      <c r="L82" s="123">
        <v>236.33096666666668</v>
      </c>
      <c r="M82" s="123">
        <v>347.8</v>
      </c>
      <c r="N82" s="123"/>
      <c r="O82" s="123">
        <v>305.36200000000002</v>
      </c>
      <c r="P82" s="123" t="e">
        <v>#N/A</v>
      </c>
      <c r="Q82" s="123">
        <v>243.51022666666668</v>
      </c>
      <c r="R82" s="123">
        <v>267.15757333333335</v>
      </c>
      <c r="S82" s="123">
        <v>326.39466666666669</v>
      </c>
      <c r="T82" s="123">
        <v>274.11287666666669</v>
      </c>
      <c r="U82" s="123" t="e">
        <v>#N/A</v>
      </c>
      <c r="V82" s="123">
        <v>310.17666666666662</v>
      </c>
      <c r="W82" s="123">
        <v>304.72033333333331</v>
      </c>
      <c r="X82" s="123">
        <v>282.57033333333334</v>
      </c>
      <c r="Y82" s="123">
        <v>220.35000000000002</v>
      </c>
      <c r="Z82" s="123">
        <v>249.70750000000001</v>
      </c>
      <c r="AA82" s="123">
        <v>258.68633333333332</v>
      </c>
      <c r="AB82" s="123">
        <v>233.11466666666669</v>
      </c>
      <c r="AC82" s="123">
        <v>244.02699999999999</v>
      </c>
      <c r="AD82" s="123">
        <v>310.24471999999997</v>
      </c>
      <c r="AE82" s="126">
        <v>351.69408000000004</v>
      </c>
      <c r="AF82" s="142"/>
      <c r="AH82" s="127">
        <v>317.71572333333336</v>
      </c>
      <c r="AI82" s="128">
        <f t="shared" si="1"/>
        <v>1.307868262710964E-2</v>
      </c>
    </row>
    <row r="83" spans="1:35" ht="12.75" customHeight="1" x14ac:dyDescent="0.2">
      <c r="A83" s="121"/>
      <c r="B83" s="215">
        <v>7</v>
      </c>
      <c r="C83" s="108"/>
      <c r="D83" s="122">
        <v>296.90096774193552</v>
      </c>
      <c r="E83" s="138">
        <v>215.88872580645162</v>
      </c>
      <c r="F83" s="123">
        <v>256.81210000000004</v>
      </c>
      <c r="G83" s="123">
        <v>314.76546451612904</v>
      </c>
      <c r="H83" s="123">
        <v>342.06193548387097</v>
      </c>
      <c r="I83" s="123">
        <v>238.04677419354837</v>
      </c>
      <c r="J83" s="123">
        <v>340.24322580645156</v>
      </c>
      <c r="K83" s="123">
        <v>194.35387096774195</v>
      </c>
      <c r="L83" s="123">
        <v>235.98564516129034</v>
      </c>
      <c r="M83" s="123">
        <v>356</v>
      </c>
      <c r="N83" s="123"/>
      <c r="O83" s="123">
        <v>300.02129032258063</v>
      </c>
      <c r="P83" s="123" t="e">
        <v>#N/A</v>
      </c>
      <c r="Q83" s="123">
        <v>239.29343548387098</v>
      </c>
      <c r="R83" s="123">
        <v>265.68441290322579</v>
      </c>
      <c r="S83" s="123">
        <v>336.71838709677422</v>
      </c>
      <c r="T83" s="123">
        <v>280.33860645161292</v>
      </c>
      <c r="U83" s="123" t="e">
        <v>#N/A</v>
      </c>
      <c r="V83" s="123">
        <v>309.05838709677425</v>
      </c>
      <c r="W83" s="123">
        <v>307.07225806451618</v>
      </c>
      <c r="X83" s="123">
        <v>290.69574838709678</v>
      </c>
      <c r="Y83" s="123">
        <v>220.56451612903226</v>
      </c>
      <c r="Z83" s="123">
        <v>244.27090967741935</v>
      </c>
      <c r="AA83" s="123">
        <v>258.0877419354839</v>
      </c>
      <c r="AB83" s="123">
        <v>213.25774193548386</v>
      </c>
      <c r="AC83" s="123">
        <v>245.35290322580644</v>
      </c>
      <c r="AD83" s="123">
        <v>311.20148064516133</v>
      </c>
      <c r="AE83" s="126">
        <v>352.1702225806452</v>
      </c>
      <c r="AF83" s="142"/>
      <c r="AH83" s="127">
        <v>320.62196451612908</v>
      </c>
      <c r="AI83" s="128">
        <f t="shared" si="1"/>
        <v>9.1473004618868817E-3</v>
      </c>
    </row>
    <row r="84" spans="1:35" ht="12.75" customHeight="1" x14ac:dyDescent="0.2">
      <c r="A84" s="121"/>
      <c r="B84" s="215">
        <v>8</v>
      </c>
      <c r="C84" s="108"/>
      <c r="D84" s="122">
        <v>303.53580645161287</v>
      </c>
      <c r="E84" s="138">
        <v>234.75986451612903</v>
      </c>
      <c r="F84" s="123">
        <v>265.01357741935487</v>
      </c>
      <c r="G84" s="123">
        <v>322.26182580645167</v>
      </c>
      <c r="H84" s="123">
        <v>347.03032258064513</v>
      </c>
      <c r="I84" s="123">
        <v>239.04612903225808</v>
      </c>
      <c r="J84" s="123">
        <v>323.09290322580642</v>
      </c>
      <c r="K84" s="123">
        <v>196.32096774193548</v>
      </c>
      <c r="L84" s="123">
        <v>235.16329032258068</v>
      </c>
      <c r="M84" s="123">
        <v>366.61290322580646</v>
      </c>
      <c r="N84" s="123"/>
      <c r="O84" s="123">
        <v>308.60483870967744</v>
      </c>
      <c r="P84" s="123" t="e">
        <v>#N/A</v>
      </c>
      <c r="Q84" s="123">
        <v>238.94775806451614</v>
      </c>
      <c r="R84" s="123">
        <v>265.73707741935488</v>
      </c>
      <c r="S84" s="123">
        <v>338.0612903225807</v>
      </c>
      <c r="T84" s="123">
        <v>287.42356774193547</v>
      </c>
      <c r="U84" s="123" t="e">
        <v>#N/A</v>
      </c>
      <c r="V84" s="123">
        <v>312.09451612903229</v>
      </c>
      <c r="W84" s="123">
        <v>313.71870967741938</v>
      </c>
      <c r="X84" s="123">
        <v>300.2925193548387</v>
      </c>
      <c r="Y84" s="123">
        <v>220.28387096774193</v>
      </c>
      <c r="Z84" s="123">
        <v>246.35937741935484</v>
      </c>
      <c r="AA84" s="123">
        <v>258.89870967741939</v>
      </c>
      <c r="AB84" s="123">
        <v>232.24096774193546</v>
      </c>
      <c r="AC84" s="123">
        <v>241.2609677419355</v>
      </c>
      <c r="AD84" s="123">
        <v>335.94671935483871</v>
      </c>
      <c r="AE84" s="126">
        <v>346.37681935483869</v>
      </c>
      <c r="AF84" s="142"/>
      <c r="AH84" s="127">
        <v>326.17284838709679</v>
      </c>
      <c r="AI84" s="128">
        <f t="shared" si="1"/>
        <v>1.7312862140761005E-2</v>
      </c>
    </row>
    <row r="85" spans="1:35" ht="12.75" customHeight="1" x14ac:dyDescent="0.2">
      <c r="A85" s="121"/>
      <c r="B85" s="215">
        <v>9</v>
      </c>
      <c r="C85" s="108"/>
      <c r="D85" s="122">
        <v>307.048</v>
      </c>
      <c r="E85" s="138">
        <v>261.81356666666665</v>
      </c>
      <c r="F85" s="123">
        <v>270.30985333333331</v>
      </c>
      <c r="G85" s="123">
        <v>327.91625666666664</v>
      </c>
      <c r="H85" s="123">
        <v>342.48200000000003</v>
      </c>
      <c r="I85" s="123">
        <v>242.59766666666664</v>
      </c>
      <c r="J85" s="123">
        <v>313.25399999999996</v>
      </c>
      <c r="K85" s="123">
        <v>199.31299999999999</v>
      </c>
      <c r="L85" s="123">
        <v>241.8356</v>
      </c>
      <c r="M85" s="123">
        <v>357.33333333333331</v>
      </c>
      <c r="N85" s="123"/>
      <c r="O85" s="123">
        <v>311.65300000000002</v>
      </c>
      <c r="P85" s="123" t="e">
        <v>#N/A</v>
      </c>
      <c r="Q85" s="123">
        <v>245.65891333333332</v>
      </c>
      <c r="R85" s="123">
        <v>268.22367000000003</v>
      </c>
      <c r="S85" s="123">
        <v>339.04066666666665</v>
      </c>
      <c r="T85" s="123">
        <v>280.32066000000003</v>
      </c>
      <c r="U85" s="123" t="e">
        <v>#N/A</v>
      </c>
      <c r="V85" s="123">
        <v>312.36233333333337</v>
      </c>
      <c r="W85" s="123">
        <v>312.03633333333335</v>
      </c>
      <c r="X85" s="123">
        <v>299.5482566666667</v>
      </c>
      <c r="Y85" s="123">
        <v>219.20333333333332</v>
      </c>
      <c r="Z85" s="123">
        <v>245.00353666666666</v>
      </c>
      <c r="AA85" s="123">
        <v>260.23866666666669</v>
      </c>
      <c r="AB85" s="123">
        <v>235.25633333333334</v>
      </c>
      <c r="AC85" s="123">
        <v>244.387</v>
      </c>
      <c r="AD85" s="123">
        <v>329.70133333333337</v>
      </c>
      <c r="AE85" s="126">
        <v>341.41154</v>
      </c>
      <c r="AF85" s="142"/>
      <c r="AH85" s="127">
        <v>322.64595999999995</v>
      </c>
      <c r="AI85" s="128">
        <f t="shared" si="1"/>
        <v>-1.0812942905999309E-2</v>
      </c>
    </row>
    <row r="86" spans="1:35" ht="12.75" customHeight="1" x14ac:dyDescent="0.2">
      <c r="A86" s="121"/>
      <c r="B86" s="215">
        <v>10</v>
      </c>
      <c r="C86" s="108"/>
      <c r="D86" s="122">
        <v>293.37677419354839</v>
      </c>
      <c r="E86" s="138">
        <v>257.43810322580646</v>
      </c>
      <c r="F86" s="123">
        <v>262.67805806451611</v>
      </c>
      <c r="G86" s="123">
        <v>326.25432258064518</v>
      </c>
      <c r="H86" s="123">
        <v>323.10967741935485</v>
      </c>
      <c r="I86" s="123">
        <v>236.3141935483871</v>
      </c>
      <c r="J86" s="123">
        <v>309.24096774193555</v>
      </c>
      <c r="K86" s="123">
        <v>199.67419354838711</v>
      </c>
      <c r="L86" s="123">
        <v>242.3151935483871</v>
      </c>
      <c r="M86" s="123">
        <v>345</v>
      </c>
      <c r="N86" s="123"/>
      <c r="O86" s="123">
        <v>298.69064516129032</v>
      </c>
      <c r="P86" s="123" t="e">
        <v>#N/A</v>
      </c>
      <c r="Q86" s="123">
        <v>227.48824516129031</v>
      </c>
      <c r="R86" s="123">
        <v>251.14082580645157</v>
      </c>
      <c r="S86" s="123">
        <v>334.62774193548387</v>
      </c>
      <c r="T86" s="123">
        <v>274.05479677419356</v>
      </c>
      <c r="U86" s="123" t="e">
        <v>#N/A</v>
      </c>
      <c r="V86" s="123">
        <v>299.09387096774191</v>
      </c>
      <c r="W86" s="123">
        <v>296.48161290322582</v>
      </c>
      <c r="X86" s="123">
        <v>292.75622580645165</v>
      </c>
      <c r="Y86" s="123">
        <v>220.25483870967741</v>
      </c>
      <c r="Z86" s="123">
        <v>225.14991935483872</v>
      </c>
      <c r="AA86" s="123">
        <v>264.13806451612908</v>
      </c>
      <c r="AB86" s="123">
        <v>231.7332258064516</v>
      </c>
      <c r="AC86" s="123">
        <v>249.59838709677419</v>
      </c>
      <c r="AD86" s="123">
        <v>317.53733225806451</v>
      </c>
      <c r="AE86" s="126">
        <v>324.61236451612905</v>
      </c>
      <c r="AF86" s="142"/>
      <c r="AH86" s="127">
        <v>310.28186451612908</v>
      </c>
      <c r="AI86" s="128">
        <f t="shared" si="1"/>
        <v>-3.8320936929973869E-2</v>
      </c>
    </row>
    <row r="87" spans="1:35" ht="12.75" customHeight="1" x14ac:dyDescent="0.2">
      <c r="A87" s="121"/>
      <c r="B87" s="215">
        <v>11</v>
      </c>
      <c r="C87" s="108"/>
      <c r="D87" s="122">
        <v>288.28933333333333</v>
      </c>
      <c r="E87" s="138">
        <v>259.12279666666672</v>
      </c>
      <c r="F87" s="123">
        <v>254.57760333333329</v>
      </c>
      <c r="G87" s="123">
        <v>326.97603666666669</v>
      </c>
      <c r="H87" s="123">
        <v>317.01599999999996</v>
      </c>
      <c r="I87" s="123">
        <v>238.53666666666669</v>
      </c>
      <c r="J87" s="123">
        <v>315.07166666666666</v>
      </c>
      <c r="K87" s="123">
        <v>202.26500000000001</v>
      </c>
      <c r="L87" s="123">
        <v>242.18196666666663</v>
      </c>
      <c r="M87" s="123">
        <v>338.16666666666669</v>
      </c>
      <c r="N87" s="123"/>
      <c r="O87" s="123">
        <v>299.97700000000003</v>
      </c>
      <c r="P87" s="123" t="e">
        <v>#N/A</v>
      </c>
      <c r="Q87" s="123">
        <v>215.42187333333331</v>
      </c>
      <c r="R87" s="123">
        <v>258.72142333333335</v>
      </c>
      <c r="S87" s="123">
        <v>328.89966666666663</v>
      </c>
      <c r="T87" s="123">
        <v>257.05833000000001</v>
      </c>
      <c r="U87" s="123" t="e">
        <v>#N/A</v>
      </c>
      <c r="V87" s="123">
        <v>289.28366666666665</v>
      </c>
      <c r="W87" s="123">
        <v>291.99733333333336</v>
      </c>
      <c r="X87" s="123">
        <v>281.16322666666667</v>
      </c>
      <c r="Y87" s="123">
        <v>217.16</v>
      </c>
      <c r="Z87" s="123">
        <v>226.18158666666665</v>
      </c>
      <c r="AA87" s="123">
        <v>255.65599999999998</v>
      </c>
      <c r="AB87" s="123">
        <v>230.79866666666663</v>
      </c>
      <c r="AC87" s="123">
        <v>251.87166666666664</v>
      </c>
      <c r="AD87" s="123">
        <v>312.39473999999996</v>
      </c>
      <c r="AE87" s="126">
        <v>315.94825666666668</v>
      </c>
      <c r="AF87" s="142"/>
      <c r="AH87" s="127">
        <v>304.75630999999998</v>
      </c>
      <c r="AI87" s="128">
        <f t="shared" si="1"/>
        <v>-1.7808177492893276E-2</v>
      </c>
    </row>
    <row r="88" spans="1:35" ht="12.75" customHeight="1" thickBot="1" x14ac:dyDescent="0.25">
      <c r="A88" s="129"/>
      <c r="B88" s="216">
        <v>12</v>
      </c>
      <c r="C88" s="108"/>
      <c r="D88" s="130">
        <v>289.28225806451604</v>
      </c>
      <c r="E88" s="139">
        <v>227.92359677419356</v>
      </c>
      <c r="F88" s="132">
        <v>256.59244838709679</v>
      </c>
      <c r="G88" s="132">
        <v>331.30729354838712</v>
      </c>
      <c r="H88" s="132">
        <v>317.64774193548379</v>
      </c>
      <c r="I88" s="132">
        <v>238.92483870967743</v>
      </c>
      <c r="J88" s="132">
        <v>322.61774193548388</v>
      </c>
      <c r="K88" s="132">
        <v>199.25612903225809</v>
      </c>
      <c r="L88" s="132">
        <v>228.62158064516129</v>
      </c>
      <c r="M88" s="132">
        <v>340.93548387096774</v>
      </c>
      <c r="N88" s="132"/>
      <c r="O88" s="132">
        <v>293.41741935483873</v>
      </c>
      <c r="P88" s="132" t="e">
        <v>#N/A</v>
      </c>
      <c r="Q88" s="132">
        <v>219.89979032258069</v>
      </c>
      <c r="R88" s="132">
        <v>269.86410322580645</v>
      </c>
      <c r="S88" s="132">
        <v>328.8625806451613</v>
      </c>
      <c r="T88" s="132">
        <v>253.30983870967739</v>
      </c>
      <c r="U88" s="132" t="e">
        <v>#N/A</v>
      </c>
      <c r="V88" s="132">
        <v>287.4122580645161</v>
      </c>
      <c r="W88" s="132">
        <v>295.04064516129034</v>
      </c>
      <c r="X88" s="132">
        <v>282.44643225806448</v>
      </c>
      <c r="Y88" s="132">
        <v>219.36451612903221</v>
      </c>
      <c r="Z88" s="132">
        <v>231.10912903225807</v>
      </c>
      <c r="AA88" s="132">
        <v>244.75387096774193</v>
      </c>
      <c r="AB88" s="132">
        <v>216.28387096774193</v>
      </c>
      <c r="AC88" s="132">
        <v>249.20774193548388</v>
      </c>
      <c r="AD88" s="132">
        <v>325.14099354838714</v>
      </c>
      <c r="AE88" s="135">
        <v>321.29201290322584</v>
      </c>
      <c r="AF88" s="142"/>
      <c r="AH88" s="136">
        <v>305.5165806451613</v>
      </c>
      <c r="AI88" s="137">
        <f t="shared" si="1"/>
        <v>2.4946838513739489E-3</v>
      </c>
    </row>
    <row r="89" spans="1:35" ht="12.75" customHeight="1" x14ac:dyDescent="0.2">
      <c r="A89" s="217">
        <v>2013</v>
      </c>
      <c r="B89" s="218">
        <v>1</v>
      </c>
      <c r="C89" s="108"/>
      <c r="D89" s="113">
        <v>290.98059999999998</v>
      </c>
      <c r="E89" s="115">
        <v>258.9248</v>
      </c>
      <c r="F89" s="115">
        <v>255.11369999999999</v>
      </c>
      <c r="G89" s="115">
        <v>342.88249999999999</v>
      </c>
      <c r="H89" s="115">
        <v>325.84059999999999</v>
      </c>
      <c r="I89" s="115">
        <v>243.26</v>
      </c>
      <c r="J89" s="115">
        <v>332.85840000000002</v>
      </c>
      <c r="K89" s="115">
        <v>196.5771</v>
      </c>
      <c r="L89" s="115">
        <v>235.8057</v>
      </c>
      <c r="M89" s="115">
        <v>349.22579999999999</v>
      </c>
      <c r="N89" s="115"/>
      <c r="O89" s="115">
        <v>297.07060000000001</v>
      </c>
      <c r="P89" s="116"/>
      <c r="Q89" s="115">
        <v>220.02420000000001</v>
      </c>
      <c r="R89" s="115">
        <v>274.94170000000003</v>
      </c>
      <c r="S89" s="115">
        <v>326.83030000000002</v>
      </c>
      <c r="T89" s="115">
        <v>250.19880000000001</v>
      </c>
      <c r="U89" s="115">
        <v>245.12000000000003</v>
      </c>
      <c r="V89" s="115">
        <v>302.07100000000003</v>
      </c>
      <c r="W89" s="115">
        <v>295.63290000000001</v>
      </c>
      <c r="X89" s="115">
        <v>285.84100000000001</v>
      </c>
      <c r="Y89" s="115">
        <v>217.24520000000001</v>
      </c>
      <c r="Z89" s="115">
        <v>238.191</v>
      </c>
      <c r="AA89" s="115">
        <v>253.1</v>
      </c>
      <c r="AB89" s="115">
        <v>201.38550000000001</v>
      </c>
      <c r="AC89" s="115">
        <v>249.1729</v>
      </c>
      <c r="AD89" s="115">
        <v>343.62920000000003</v>
      </c>
      <c r="AE89" s="118">
        <v>321.67270000000002</v>
      </c>
      <c r="AF89" s="142"/>
      <c r="AH89" s="119">
        <v>312.66090000000003</v>
      </c>
      <c r="AI89" s="120">
        <f t="shared" si="1"/>
        <v>2.3384391576234665E-2</v>
      </c>
    </row>
    <row r="90" spans="1:35" ht="12.75" customHeight="1" x14ac:dyDescent="0.2">
      <c r="A90" s="121"/>
      <c r="B90" s="215">
        <v>2</v>
      </c>
      <c r="C90" s="108"/>
      <c r="D90" s="122">
        <v>292.51179999999999</v>
      </c>
      <c r="E90" s="138">
        <v>246.8263</v>
      </c>
      <c r="F90" s="123">
        <v>258.75470000000001</v>
      </c>
      <c r="G90" s="123">
        <v>335.74630000000002</v>
      </c>
      <c r="H90" s="123">
        <v>333.7586</v>
      </c>
      <c r="I90" s="123">
        <v>240.90039999999999</v>
      </c>
      <c r="J90" s="123">
        <v>331.78179999999998</v>
      </c>
      <c r="K90" s="123">
        <v>196.52250000000001</v>
      </c>
      <c r="L90" s="123">
        <v>251.74539999999999</v>
      </c>
      <c r="M90" s="123">
        <v>360.96429999999998</v>
      </c>
      <c r="N90" s="123"/>
      <c r="O90" s="123">
        <v>296.64929999999998</v>
      </c>
      <c r="P90" s="125"/>
      <c r="Q90" s="123">
        <v>217.5454</v>
      </c>
      <c r="R90" s="123">
        <v>282.62490000000003</v>
      </c>
      <c r="S90" s="123">
        <v>329.54430000000002</v>
      </c>
      <c r="T90" s="123">
        <v>254.1876</v>
      </c>
      <c r="U90" s="123">
        <v>294.81214285714287</v>
      </c>
      <c r="V90" s="123">
        <v>304.8229</v>
      </c>
      <c r="W90" s="123">
        <v>297.93610000000001</v>
      </c>
      <c r="X90" s="123">
        <v>287.36709999999999</v>
      </c>
      <c r="Y90" s="123">
        <v>223.8107</v>
      </c>
      <c r="Z90" s="123">
        <v>256.42140000000001</v>
      </c>
      <c r="AA90" s="123">
        <v>258.75360000000001</v>
      </c>
      <c r="AB90" s="123">
        <v>217.45679999999999</v>
      </c>
      <c r="AC90" s="123">
        <v>252.26499999999999</v>
      </c>
      <c r="AD90" s="123">
        <v>364.01330000000002</v>
      </c>
      <c r="AE90" s="126">
        <v>319.72840000000002</v>
      </c>
      <c r="AF90" s="142"/>
      <c r="AH90" s="127">
        <v>319.8843</v>
      </c>
      <c r="AI90" s="128">
        <f t="shared" si="1"/>
        <v>2.310298473521943E-2</v>
      </c>
    </row>
    <row r="91" spans="1:35" ht="12.75" customHeight="1" x14ac:dyDescent="0.2">
      <c r="A91" s="121"/>
      <c r="B91" s="215">
        <v>3</v>
      </c>
      <c r="C91" s="108"/>
      <c r="D91" s="122">
        <v>294.21710000000002</v>
      </c>
      <c r="E91" s="138">
        <v>254.54990000000001</v>
      </c>
      <c r="F91" s="123">
        <v>256.61770000000001</v>
      </c>
      <c r="G91" s="123">
        <v>334.81209999999999</v>
      </c>
      <c r="H91" s="123">
        <v>334.52710000000002</v>
      </c>
      <c r="I91" s="123">
        <v>244.0729</v>
      </c>
      <c r="J91" s="123">
        <v>342.81650000000002</v>
      </c>
      <c r="K91" s="123">
        <v>203.30549999999999</v>
      </c>
      <c r="L91" s="123">
        <v>255.49279999999999</v>
      </c>
      <c r="M91" s="123">
        <v>367.51609999999999</v>
      </c>
      <c r="N91" s="123"/>
      <c r="O91" s="123">
        <v>297.709</v>
      </c>
      <c r="P91" s="123"/>
      <c r="Q91" s="123">
        <v>217.7653</v>
      </c>
      <c r="R91" s="123">
        <v>285.60500000000002</v>
      </c>
      <c r="S91" s="123">
        <v>330.30900000000003</v>
      </c>
      <c r="T91" s="123">
        <v>247.06790000000001</v>
      </c>
      <c r="U91" s="123">
        <v>289.53870967741938</v>
      </c>
      <c r="V91" s="123">
        <v>304.97519999999997</v>
      </c>
      <c r="W91" s="123">
        <v>300.60680000000002</v>
      </c>
      <c r="X91" s="123">
        <v>281.75760000000002</v>
      </c>
      <c r="Y91" s="123">
        <v>225.9871</v>
      </c>
      <c r="Z91" s="123">
        <v>244.70009999999999</v>
      </c>
      <c r="AA91" s="123">
        <v>252.88550000000001</v>
      </c>
      <c r="AB91" s="123">
        <v>215.31549999999999</v>
      </c>
      <c r="AC91" s="123">
        <v>255.44839999999999</v>
      </c>
      <c r="AD91" s="123">
        <v>372.7165</v>
      </c>
      <c r="AE91" s="126">
        <v>340.07850000000002</v>
      </c>
      <c r="AF91" s="142"/>
      <c r="AH91" s="127">
        <v>323.16649999999998</v>
      </c>
      <c r="AI91" s="128">
        <f t="shared" si="1"/>
        <v>1.0260584842707157E-2</v>
      </c>
    </row>
    <row r="92" spans="1:35" ht="12.75" customHeight="1" x14ac:dyDescent="0.2">
      <c r="A92" s="121"/>
      <c r="B92" s="215">
        <v>4</v>
      </c>
      <c r="C92" s="108"/>
      <c r="D92" s="122">
        <v>299.40300000000002</v>
      </c>
      <c r="E92" s="138">
        <v>251.33709999999999</v>
      </c>
      <c r="F92" s="123">
        <v>256.48230000000001</v>
      </c>
      <c r="G92" s="123">
        <v>339.68799999999999</v>
      </c>
      <c r="H92" s="123">
        <v>333.94799999999998</v>
      </c>
      <c r="I92" s="123">
        <v>242.63730000000001</v>
      </c>
      <c r="J92" s="123">
        <v>348.5127</v>
      </c>
      <c r="K92" s="123">
        <v>199.96369999999999</v>
      </c>
      <c r="L92" s="123">
        <v>245.43639999999999</v>
      </c>
      <c r="M92" s="123">
        <v>367.33330000000001</v>
      </c>
      <c r="N92" s="123"/>
      <c r="O92" s="123">
        <v>305.34899999999999</v>
      </c>
      <c r="P92" s="123"/>
      <c r="Q92" s="123">
        <v>220.74860000000001</v>
      </c>
      <c r="R92" s="123">
        <v>287.06049999999999</v>
      </c>
      <c r="S92" s="123">
        <v>333.29329999999999</v>
      </c>
      <c r="T92" s="123">
        <v>257.54930000000002</v>
      </c>
      <c r="U92" s="123">
        <v>252.55000000000004</v>
      </c>
      <c r="V92" s="123">
        <v>314.28899999999999</v>
      </c>
      <c r="W92" s="123">
        <v>302.88529999999997</v>
      </c>
      <c r="X92" s="123">
        <v>288.54050000000001</v>
      </c>
      <c r="Y92" s="123">
        <v>222</v>
      </c>
      <c r="Z92" s="123">
        <v>244.35149999999999</v>
      </c>
      <c r="AA92" s="123">
        <v>254.7097</v>
      </c>
      <c r="AB92" s="123">
        <v>202.70670000000001</v>
      </c>
      <c r="AC92" s="123">
        <v>258.14229999999998</v>
      </c>
      <c r="AD92" s="123">
        <v>367.61630000000002</v>
      </c>
      <c r="AE92" s="126">
        <v>351.4418</v>
      </c>
      <c r="AF92" s="142"/>
      <c r="AH92" s="127">
        <v>324.77330000000001</v>
      </c>
      <c r="AI92" s="128">
        <f t="shared" si="1"/>
        <v>4.9720500113719125E-3</v>
      </c>
    </row>
    <row r="93" spans="1:35" ht="12.75" customHeight="1" x14ac:dyDescent="0.2">
      <c r="A93" s="121"/>
      <c r="B93" s="215">
        <v>5</v>
      </c>
      <c r="C93" s="108"/>
      <c r="D93" s="122">
        <v>300.24740000000003</v>
      </c>
      <c r="E93" s="138">
        <v>232.9537</v>
      </c>
      <c r="F93" s="123">
        <v>257.4674</v>
      </c>
      <c r="G93" s="123">
        <v>337.08890000000002</v>
      </c>
      <c r="H93" s="123">
        <v>326.92649999999998</v>
      </c>
      <c r="I93" s="123">
        <v>249.14940000000001</v>
      </c>
      <c r="J93" s="123">
        <v>356.48</v>
      </c>
      <c r="K93" s="123">
        <v>201.5119</v>
      </c>
      <c r="L93" s="123">
        <v>247.7997</v>
      </c>
      <c r="M93" s="123">
        <v>375.51609999999999</v>
      </c>
      <c r="N93" s="123"/>
      <c r="O93" s="123">
        <v>310.79129999999998</v>
      </c>
      <c r="P93" s="123"/>
      <c r="Q93" s="123">
        <v>207.09309999999999</v>
      </c>
      <c r="R93" s="123">
        <v>281.46159999999998</v>
      </c>
      <c r="S93" s="123">
        <v>332.1497</v>
      </c>
      <c r="T93" s="123">
        <v>258.31459999999998</v>
      </c>
      <c r="U93" s="123">
        <v>252.55000000000004</v>
      </c>
      <c r="V93" s="123">
        <v>322.30970000000002</v>
      </c>
      <c r="W93" s="123">
        <v>298.96839999999997</v>
      </c>
      <c r="X93" s="123">
        <v>272.3886</v>
      </c>
      <c r="Y93" s="123">
        <v>221.47739999999999</v>
      </c>
      <c r="Z93" s="123">
        <v>251.3518</v>
      </c>
      <c r="AA93" s="123">
        <v>256.65449999999998</v>
      </c>
      <c r="AB93" s="123">
        <v>224.92449999999999</v>
      </c>
      <c r="AC93" s="123">
        <v>259.75029999999998</v>
      </c>
      <c r="AD93" s="123">
        <v>354.81349999999998</v>
      </c>
      <c r="AE93" s="126">
        <v>353.0949</v>
      </c>
      <c r="AF93" s="142"/>
      <c r="AH93" s="127">
        <v>325.20819999999998</v>
      </c>
      <c r="AI93" s="128">
        <f t="shared" si="1"/>
        <v>1.3390879114753907E-3</v>
      </c>
    </row>
    <row r="94" spans="1:35" ht="12.75" customHeight="1" x14ac:dyDescent="0.2">
      <c r="A94" s="121"/>
      <c r="B94" s="215">
        <v>6</v>
      </c>
      <c r="C94" s="108"/>
      <c r="D94" s="122">
        <v>300.58870000000002</v>
      </c>
      <c r="E94" s="138">
        <v>233.8561</v>
      </c>
      <c r="F94" s="123">
        <v>259.60169999999999</v>
      </c>
      <c r="G94" s="123">
        <v>333.36309999999997</v>
      </c>
      <c r="H94" s="123">
        <v>334.01600000000002</v>
      </c>
      <c r="I94" s="123">
        <v>251.0573</v>
      </c>
      <c r="J94" s="123">
        <v>353.18669999999997</v>
      </c>
      <c r="K94" s="123">
        <v>197.2047</v>
      </c>
      <c r="L94" s="123">
        <v>252.10659999999999</v>
      </c>
      <c r="M94" s="123">
        <v>376.5333</v>
      </c>
      <c r="N94" s="123"/>
      <c r="O94" s="123">
        <v>311.27600000000001</v>
      </c>
      <c r="P94" s="123"/>
      <c r="Q94" s="123">
        <v>196.52780000000001</v>
      </c>
      <c r="R94" s="123">
        <v>277.52179999999998</v>
      </c>
      <c r="S94" s="123">
        <v>334.16629999999998</v>
      </c>
      <c r="T94" s="123">
        <v>263.05279999999999</v>
      </c>
      <c r="U94" s="123">
        <v>252.55000000000004</v>
      </c>
      <c r="V94" s="123">
        <v>323.8143</v>
      </c>
      <c r="W94" s="123">
        <v>303.36770000000001</v>
      </c>
      <c r="X94" s="123">
        <v>263.82279999999997</v>
      </c>
      <c r="Y94" s="123">
        <v>221</v>
      </c>
      <c r="Z94" s="123">
        <v>245.35929999999999</v>
      </c>
      <c r="AA94" s="123">
        <v>247.26429999999999</v>
      </c>
      <c r="AB94" s="123">
        <v>222.9273</v>
      </c>
      <c r="AC94" s="123">
        <v>261.65129999999999</v>
      </c>
      <c r="AD94" s="123">
        <v>358.69630000000001</v>
      </c>
      <c r="AE94" s="126">
        <v>348.4889</v>
      </c>
      <c r="AF94" s="142"/>
      <c r="AH94" s="127">
        <v>326.34809999999999</v>
      </c>
      <c r="AI94" s="128">
        <f t="shared" si="1"/>
        <v>3.5051391693075745E-3</v>
      </c>
    </row>
    <row r="95" spans="1:35" ht="12.75" customHeight="1" x14ac:dyDescent="0.2">
      <c r="A95" s="121"/>
      <c r="B95" s="215">
        <v>7</v>
      </c>
      <c r="C95" s="108"/>
      <c r="D95" s="122">
        <v>295.92419999999998</v>
      </c>
      <c r="E95" s="138">
        <v>231.12880000000001</v>
      </c>
      <c r="F95" s="123">
        <v>263.40129999999999</v>
      </c>
      <c r="G95" s="123">
        <v>327.81509999999997</v>
      </c>
      <c r="H95" s="123">
        <v>334.7903</v>
      </c>
      <c r="I95" s="123">
        <v>252.19</v>
      </c>
      <c r="J95" s="123">
        <v>319.7577</v>
      </c>
      <c r="K95" s="123">
        <v>203.9281</v>
      </c>
      <c r="L95" s="123">
        <v>246.02379999999999</v>
      </c>
      <c r="M95" s="123">
        <v>381.45159999999998</v>
      </c>
      <c r="N95" s="123">
        <v>185.20140000000001</v>
      </c>
      <c r="O95" s="123">
        <v>298.04289999999997</v>
      </c>
      <c r="P95" s="123"/>
      <c r="Q95" s="123">
        <v>204.90969999999999</v>
      </c>
      <c r="R95" s="123">
        <v>270.44200000000001</v>
      </c>
      <c r="S95" s="123">
        <v>335.37349999999998</v>
      </c>
      <c r="T95" s="123">
        <v>263.04820000000001</v>
      </c>
      <c r="U95" s="123">
        <v>252.55000000000004</v>
      </c>
      <c r="V95" s="123">
        <v>314.49349999999998</v>
      </c>
      <c r="W95" s="123">
        <v>307.1026</v>
      </c>
      <c r="X95" s="123">
        <v>264.53109999999998</v>
      </c>
      <c r="Y95" s="123">
        <v>222.67420000000001</v>
      </c>
      <c r="Z95" s="123">
        <v>236.24340000000001</v>
      </c>
      <c r="AA95" s="123">
        <v>256.56</v>
      </c>
      <c r="AB95" s="123">
        <v>212.7029</v>
      </c>
      <c r="AC95" s="123">
        <v>260.05419999999998</v>
      </c>
      <c r="AD95" s="123">
        <v>351.26990000000001</v>
      </c>
      <c r="AE95" s="126">
        <v>341.91930000000002</v>
      </c>
      <c r="AF95" s="142"/>
      <c r="AH95" s="127">
        <v>325.99200000000002</v>
      </c>
      <c r="AI95" s="128">
        <f t="shared" si="1"/>
        <v>-1.09116615049994E-3</v>
      </c>
    </row>
    <row r="96" spans="1:35" ht="12.75" customHeight="1" x14ac:dyDescent="0.2">
      <c r="A96" s="121"/>
      <c r="B96" s="215">
        <v>8</v>
      </c>
      <c r="C96" s="108"/>
      <c r="D96" s="122">
        <v>286.38189999999997</v>
      </c>
      <c r="E96" s="138">
        <v>242.6046</v>
      </c>
      <c r="F96" s="123">
        <v>259.90910000000002</v>
      </c>
      <c r="G96" s="123">
        <v>325.11970000000002</v>
      </c>
      <c r="H96" s="123">
        <v>312.83225806451611</v>
      </c>
      <c r="I96" s="123">
        <v>252.541</v>
      </c>
      <c r="J96" s="123">
        <v>315.7048387096774</v>
      </c>
      <c r="K96" s="123">
        <v>205.17189999999999</v>
      </c>
      <c r="L96" s="123">
        <v>249.75325806451619</v>
      </c>
      <c r="M96" s="123">
        <v>375.41935483870969</v>
      </c>
      <c r="N96" s="123">
        <v>214.9188</v>
      </c>
      <c r="O96" s="123">
        <v>293.10161290322577</v>
      </c>
      <c r="P96" s="123"/>
      <c r="Q96" s="123">
        <v>195.16390000000001</v>
      </c>
      <c r="R96" s="123">
        <v>245.18090000000001</v>
      </c>
      <c r="S96" s="123">
        <v>329.61520000000002</v>
      </c>
      <c r="T96" s="123">
        <v>251.0796</v>
      </c>
      <c r="U96" s="123">
        <v>252.55000000000004</v>
      </c>
      <c r="V96" s="123">
        <v>293.16161290322583</v>
      </c>
      <c r="W96" s="123">
        <v>281.72609999999997</v>
      </c>
      <c r="X96" s="123">
        <v>263.90870000000001</v>
      </c>
      <c r="Y96" s="123">
        <v>224.99350000000001</v>
      </c>
      <c r="Z96" s="123">
        <v>239.45529999999999</v>
      </c>
      <c r="AA96" s="123">
        <v>240.47190000000001</v>
      </c>
      <c r="AB96" s="123">
        <v>191.61160000000001</v>
      </c>
      <c r="AC96" s="123">
        <v>263.62650000000002</v>
      </c>
      <c r="AD96" s="123">
        <v>354.54930000000002</v>
      </c>
      <c r="AE96" s="126">
        <v>319.73186451612906</v>
      </c>
      <c r="AF96" s="142"/>
      <c r="AH96" s="127">
        <v>315.42707096774194</v>
      </c>
      <c r="AI96" s="128">
        <f t="shared" si="1"/>
        <v>-3.2408553069578634E-2</v>
      </c>
    </row>
    <row r="97" spans="1:37" ht="12.75" customHeight="1" x14ac:dyDescent="0.2">
      <c r="A97" s="121"/>
      <c r="B97" s="215">
        <v>9</v>
      </c>
      <c r="C97" s="108"/>
      <c r="D97" s="122">
        <v>277.65570000000002</v>
      </c>
      <c r="E97" s="138">
        <v>247.745</v>
      </c>
      <c r="F97" s="123">
        <v>254.71530000000001</v>
      </c>
      <c r="G97" s="123">
        <v>323.81880000000001</v>
      </c>
      <c r="H97" s="123">
        <v>301.85366666666664</v>
      </c>
      <c r="I97" s="123">
        <v>252.79400000000001</v>
      </c>
      <c r="J97" s="123">
        <v>314.50900000000001</v>
      </c>
      <c r="K97" s="123">
        <v>204.6277</v>
      </c>
      <c r="L97" s="123">
        <v>250.67180000000002</v>
      </c>
      <c r="M97" s="123">
        <v>355.6</v>
      </c>
      <c r="N97" s="123">
        <v>218.50749999999999</v>
      </c>
      <c r="O97" s="123">
        <v>286.86366666666669</v>
      </c>
      <c r="P97" s="123"/>
      <c r="Q97" s="123">
        <v>198.46360000000001</v>
      </c>
      <c r="R97" s="123">
        <v>240.94890000000001</v>
      </c>
      <c r="S97" s="123">
        <v>323.04629999999997</v>
      </c>
      <c r="T97" s="123">
        <v>252.54320000000001</v>
      </c>
      <c r="U97" s="123">
        <v>252.55000000000004</v>
      </c>
      <c r="V97" s="123">
        <v>285.55466666666672</v>
      </c>
      <c r="W97" s="123">
        <v>280.54770000000002</v>
      </c>
      <c r="X97" s="123">
        <v>264.14483000000001</v>
      </c>
      <c r="Y97" s="123">
        <v>225.98</v>
      </c>
      <c r="Z97" s="123">
        <v>231.5445</v>
      </c>
      <c r="AA97" s="123">
        <v>234.54570000000001</v>
      </c>
      <c r="AB97" s="123">
        <v>228.43729999999999</v>
      </c>
      <c r="AC97" s="123">
        <v>264.31369999999998</v>
      </c>
      <c r="AD97" s="123">
        <v>348.0677</v>
      </c>
      <c r="AE97" s="126">
        <v>323.39559333333335</v>
      </c>
      <c r="AF97" s="142"/>
      <c r="AH97" s="127">
        <v>306.40619333333336</v>
      </c>
      <c r="AI97" s="128">
        <f t="shared" si="1"/>
        <v>-2.8598932890357795E-2</v>
      </c>
    </row>
    <row r="98" spans="1:37" ht="12.75" customHeight="1" x14ac:dyDescent="0.2">
      <c r="A98" s="121"/>
      <c r="B98" s="215">
        <v>10</v>
      </c>
      <c r="C98" s="108"/>
      <c r="D98" s="122">
        <v>267.00549999999998</v>
      </c>
      <c r="E98" s="138">
        <v>254.12970000000001</v>
      </c>
      <c r="F98" s="123">
        <v>248.02850000000001</v>
      </c>
      <c r="G98" s="123">
        <v>321.91120000000001</v>
      </c>
      <c r="H98" s="123">
        <v>284.97322580645164</v>
      </c>
      <c r="I98" s="123">
        <v>238.9239</v>
      </c>
      <c r="J98" s="123">
        <v>314.35161290322577</v>
      </c>
      <c r="K98" s="123">
        <v>203.3887</v>
      </c>
      <c r="L98" s="123">
        <v>235.34558064516131</v>
      </c>
      <c r="M98" s="123">
        <v>342.96774193548384</v>
      </c>
      <c r="N98" s="123">
        <v>197.63380000000001</v>
      </c>
      <c r="O98" s="123">
        <v>276.89258064516127</v>
      </c>
      <c r="P98" s="123"/>
      <c r="Q98" s="123">
        <v>188.4126</v>
      </c>
      <c r="R98" s="123">
        <v>221.7619</v>
      </c>
      <c r="S98" s="123">
        <v>306.39940000000001</v>
      </c>
      <c r="T98" s="123">
        <v>238.71449999999999</v>
      </c>
      <c r="U98" s="123">
        <v>252.55000000000004</v>
      </c>
      <c r="V98" s="123">
        <v>269.95645161290321</v>
      </c>
      <c r="W98" s="123">
        <v>266.37</v>
      </c>
      <c r="X98" s="123">
        <v>255.00766129032257</v>
      </c>
      <c r="Y98" s="123">
        <v>228.74189999999999</v>
      </c>
      <c r="Z98" s="123">
        <v>231.96639999999999</v>
      </c>
      <c r="AA98" s="123">
        <v>237.40710000000001</v>
      </c>
      <c r="AB98" s="123">
        <v>222.74260000000001</v>
      </c>
      <c r="AC98" s="123">
        <v>263.74709999999999</v>
      </c>
      <c r="AD98" s="123">
        <v>336.84100000000001</v>
      </c>
      <c r="AE98" s="126">
        <v>301.17044838709677</v>
      </c>
      <c r="AF98" s="142"/>
      <c r="AH98" s="127">
        <v>293.25629354838713</v>
      </c>
      <c r="AI98" s="128">
        <f t="shared" si="1"/>
        <v>-4.2916560014309851E-2</v>
      </c>
    </row>
    <row r="99" spans="1:37" ht="12.75" customHeight="1" x14ac:dyDescent="0.2">
      <c r="A99" s="121"/>
      <c r="B99" s="215">
        <v>11</v>
      </c>
      <c r="C99" s="108"/>
      <c r="D99" s="122">
        <v>259.00066666666669</v>
      </c>
      <c r="E99" s="138">
        <v>256.89861000000002</v>
      </c>
      <c r="F99" s="123">
        <v>226.44261333333333</v>
      </c>
      <c r="G99" s="123">
        <v>304.31208666666669</v>
      </c>
      <c r="H99" s="123">
        <v>273.8536666666667</v>
      </c>
      <c r="I99" s="123">
        <v>229.21</v>
      </c>
      <c r="J99" s="123">
        <v>305.22799999999995</v>
      </c>
      <c r="K99" s="123">
        <v>207.18899999999999</v>
      </c>
      <c r="L99" s="123">
        <v>229.53073333333336</v>
      </c>
      <c r="M99" s="123">
        <v>334.63333333333333</v>
      </c>
      <c r="N99" s="123">
        <v>195.54515333333336</v>
      </c>
      <c r="O99" s="123">
        <v>265.72399999999999</v>
      </c>
      <c r="P99" s="123" t="e">
        <v>#N/A</v>
      </c>
      <c r="Q99" s="123">
        <v>186.85839333333334</v>
      </c>
      <c r="R99" s="123">
        <v>229.53903333333335</v>
      </c>
      <c r="S99" s="123">
        <v>293.67466666666667</v>
      </c>
      <c r="T99" s="123">
        <v>211.92552000000003</v>
      </c>
      <c r="U99" s="123">
        <v>252.55000000000004</v>
      </c>
      <c r="V99" s="123">
        <v>252.75866666666667</v>
      </c>
      <c r="W99" s="123">
        <v>254.33466666666666</v>
      </c>
      <c r="X99" s="123">
        <v>247.81207666666666</v>
      </c>
      <c r="Y99" s="123">
        <v>223.19000000000003</v>
      </c>
      <c r="Z99" s="123">
        <v>227.00023666666669</v>
      </c>
      <c r="AA99" s="123">
        <v>221.22566666666668</v>
      </c>
      <c r="AB99" s="123">
        <v>224.62899999999999</v>
      </c>
      <c r="AC99" s="123">
        <v>262.39600000000002</v>
      </c>
      <c r="AD99" s="123">
        <v>323.20036333333337</v>
      </c>
      <c r="AE99" s="126">
        <v>282.51898999999997</v>
      </c>
      <c r="AF99" s="142"/>
      <c r="AH99" s="127">
        <v>282.99817666666672</v>
      </c>
      <c r="AI99" s="128">
        <f t="shared" si="1"/>
        <v>-3.4980040010728117E-2</v>
      </c>
    </row>
    <row r="100" spans="1:37" ht="12.75" customHeight="1" thickBot="1" x14ac:dyDescent="0.25">
      <c r="A100" s="129"/>
      <c r="B100" s="216">
        <v>12</v>
      </c>
      <c r="C100" s="108"/>
      <c r="D100" s="130">
        <v>237.61774193548388</v>
      </c>
      <c r="E100" s="139">
        <v>224.07300645161288</v>
      </c>
      <c r="F100" s="132">
        <v>207.16542903225806</v>
      </c>
      <c r="G100" s="132">
        <v>278.39606451612906</v>
      </c>
      <c r="H100" s="132">
        <v>252.15258064516127</v>
      </c>
      <c r="I100" s="132">
        <v>213.18161290322581</v>
      </c>
      <c r="J100" s="132">
        <v>270.72709677419357</v>
      </c>
      <c r="K100" s="132">
        <v>192.65838709677419</v>
      </c>
      <c r="L100" s="132">
        <v>216.08354838709678</v>
      </c>
      <c r="M100" s="132">
        <v>306</v>
      </c>
      <c r="N100" s="132">
        <v>163.97258387096775</v>
      </c>
      <c r="O100" s="132">
        <v>244.89451612903224</v>
      </c>
      <c r="P100" s="132" t="e">
        <v>#N/A</v>
      </c>
      <c r="Q100" s="132">
        <v>175.68758709677419</v>
      </c>
      <c r="R100" s="132">
        <v>223.18167096774198</v>
      </c>
      <c r="S100" s="132">
        <v>269.87451612903226</v>
      </c>
      <c r="T100" s="132">
        <v>187.18227741935488</v>
      </c>
      <c r="U100" s="132">
        <v>236.25645161290325</v>
      </c>
      <c r="V100" s="132">
        <v>241.95774193548385</v>
      </c>
      <c r="W100" s="132">
        <v>235.29225806451612</v>
      </c>
      <c r="X100" s="132">
        <v>229.48008387096775</v>
      </c>
      <c r="Y100" s="132">
        <v>201.45483870967743</v>
      </c>
      <c r="Z100" s="132">
        <v>206.69800967741938</v>
      </c>
      <c r="AA100" s="132">
        <v>198.84032258064516</v>
      </c>
      <c r="AB100" s="132">
        <v>187.42387096774192</v>
      </c>
      <c r="AC100" s="132">
        <v>244.22612903225806</v>
      </c>
      <c r="AD100" s="132">
        <v>301.4985580645162</v>
      </c>
      <c r="AE100" s="135">
        <v>262.39532580645164</v>
      </c>
      <c r="AF100" s="142"/>
      <c r="AH100" s="136">
        <v>275.70974322580645</v>
      </c>
      <c r="AI100" s="137">
        <f t="shared" si="1"/>
        <v>-2.575434770184069E-2</v>
      </c>
      <c r="AK100" s="258"/>
    </row>
    <row r="101" spans="1:37" x14ac:dyDescent="0.2">
      <c r="A101" s="228">
        <v>2014</v>
      </c>
      <c r="B101" s="229">
        <v>1</v>
      </c>
      <c r="C101" s="108"/>
      <c r="D101" s="113">
        <v>252.78838709677422</v>
      </c>
      <c r="E101" s="115">
        <v>264.85175483870967</v>
      </c>
      <c r="F101" s="115">
        <v>224.46957096774196</v>
      </c>
      <c r="G101" s="115">
        <v>296.0401</v>
      </c>
      <c r="H101" s="115">
        <v>277.12354838709678</v>
      </c>
      <c r="I101" s="115">
        <v>225.52838709677417</v>
      </c>
      <c r="J101" s="115">
        <v>292.39580645161294</v>
      </c>
      <c r="K101" s="115">
        <v>208.5132258064516</v>
      </c>
      <c r="L101" s="115">
        <v>235.23429032258068</v>
      </c>
      <c r="M101" s="115">
        <v>331.70967741935482</v>
      </c>
      <c r="N101" s="253">
        <v>188.3312129032258</v>
      </c>
      <c r="O101" s="115">
        <v>264.10290322580647</v>
      </c>
      <c r="P101" s="116" t="e">
        <v>#N/A</v>
      </c>
      <c r="Q101" s="115">
        <v>186.79709677419356</v>
      </c>
      <c r="R101" s="115">
        <v>240.00579032258065</v>
      </c>
      <c r="S101" s="115">
        <v>284.20354838709682</v>
      </c>
      <c r="T101" s="115">
        <v>202.53148387096772</v>
      </c>
      <c r="U101" s="115">
        <v>275.54806451612905</v>
      </c>
      <c r="V101" s="115">
        <v>259.35870967741937</v>
      </c>
      <c r="W101" s="115">
        <v>255.76903225806453</v>
      </c>
      <c r="X101" s="115">
        <v>249.18252903225809</v>
      </c>
      <c r="Y101" s="115">
        <v>216.89999999999998</v>
      </c>
      <c r="Z101" s="115">
        <v>220.0683677419355</v>
      </c>
      <c r="AA101" s="115">
        <v>212.17612903225807</v>
      </c>
      <c r="AB101" s="115">
        <v>216.63290322580644</v>
      </c>
      <c r="AC101" s="115">
        <v>255.69</v>
      </c>
      <c r="AD101" s="115">
        <v>328.74577096774198</v>
      </c>
      <c r="AE101" s="118">
        <v>285.86584193548384</v>
      </c>
      <c r="AF101" s="142"/>
      <c r="AH101" s="119">
        <v>283.3945580645161</v>
      </c>
      <c r="AI101" s="120">
        <f t="shared" si="1"/>
        <v>2.7872844640154004E-2</v>
      </c>
    </row>
    <row r="102" spans="1:37" x14ac:dyDescent="0.2">
      <c r="A102" s="121"/>
      <c r="B102" s="230">
        <v>2</v>
      </c>
      <c r="C102" s="108"/>
      <c r="D102" s="254"/>
      <c r="E102" s="142"/>
      <c r="F102" s="142"/>
      <c r="G102" s="142"/>
      <c r="H102" s="123">
        <v>286.36892857142857</v>
      </c>
      <c r="I102" s="142"/>
      <c r="J102" s="123">
        <v>283.02857142857141</v>
      </c>
      <c r="K102" s="142"/>
      <c r="L102" s="123">
        <v>237.55960714285717</v>
      </c>
      <c r="M102" s="123">
        <v>337.96428571428572</v>
      </c>
      <c r="N102" s="251"/>
      <c r="O102" s="123">
        <v>273.22035714285715</v>
      </c>
      <c r="P102" s="252"/>
      <c r="Q102" s="142"/>
      <c r="R102" s="142"/>
      <c r="S102" s="142"/>
      <c r="T102" s="142"/>
      <c r="U102" s="142"/>
      <c r="V102" s="123">
        <v>264.92392857142858</v>
      </c>
      <c r="W102" s="142"/>
      <c r="X102" s="123">
        <v>253.15821428571431</v>
      </c>
      <c r="Y102" s="142"/>
      <c r="Z102" s="142"/>
      <c r="AA102" s="142"/>
      <c r="AB102" s="142"/>
      <c r="AC102" s="142"/>
      <c r="AD102" s="142"/>
      <c r="AE102" s="126">
        <v>287.5694535714286</v>
      </c>
      <c r="AF102" s="142"/>
      <c r="AH102" s="127">
        <v>288.32694642857143</v>
      </c>
      <c r="AI102" s="128">
        <f>(AH102-AH101)/AH101</f>
        <v>1.7404668592586194E-2</v>
      </c>
    </row>
    <row r="103" spans="1:37" x14ac:dyDescent="0.2">
      <c r="A103" s="121"/>
      <c r="B103" s="230">
        <v>3</v>
      </c>
      <c r="C103" s="108"/>
      <c r="D103" s="254"/>
      <c r="E103" s="142"/>
      <c r="F103" s="142"/>
      <c r="G103" s="142"/>
      <c r="H103" s="123">
        <v>294.22677419354841</v>
      </c>
      <c r="I103" s="142"/>
      <c r="J103" s="123">
        <v>277.47419354838712</v>
      </c>
      <c r="K103" s="142"/>
      <c r="L103" s="123">
        <v>230.08719354838712</v>
      </c>
      <c r="M103" s="123">
        <v>342.38709677419354</v>
      </c>
      <c r="N103" s="251"/>
      <c r="O103" s="123">
        <v>274.10483870967744</v>
      </c>
      <c r="P103" s="252"/>
      <c r="Q103" s="142"/>
      <c r="R103" s="142"/>
      <c r="S103" s="142"/>
      <c r="T103" s="142"/>
      <c r="U103" s="142"/>
      <c r="V103" s="123">
        <v>278.45999999999998</v>
      </c>
      <c r="W103" s="142"/>
      <c r="X103" s="123">
        <v>250.51910645161291</v>
      </c>
      <c r="Y103" s="142"/>
      <c r="Z103" s="142"/>
      <c r="AA103" s="142"/>
      <c r="AB103" s="142"/>
      <c r="AC103" s="142"/>
      <c r="AD103" s="142"/>
      <c r="AE103" s="126">
        <v>295.6542483870968</v>
      </c>
      <c r="AF103" s="142"/>
      <c r="AH103" s="127">
        <v>292.44162258064517</v>
      </c>
      <c r="AI103" s="128">
        <f t="shared" ref="AI103:AI112" si="2">(AH103-AH102)/AH102</f>
        <v>1.4270869244242106E-2</v>
      </c>
    </row>
    <row r="104" spans="1:37" x14ac:dyDescent="0.2">
      <c r="A104" s="121"/>
      <c r="B104" s="230">
        <v>4</v>
      </c>
      <c r="C104" s="108"/>
      <c r="D104" s="254"/>
      <c r="E104" s="142"/>
      <c r="F104" s="142"/>
      <c r="G104" s="142"/>
      <c r="H104" s="123">
        <v>294.86700000000002</v>
      </c>
      <c r="I104" s="142"/>
      <c r="J104" s="123">
        <v>283.82300000000004</v>
      </c>
      <c r="K104" s="142"/>
      <c r="L104" s="123">
        <v>240.2157666666667</v>
      </c>
      <c r="M104" s="123">
        <v>342.03333333333336</v>
      </c>
      <c r="N104" s="251"/>
      <c r="O104" s="123">
        <v>277.27666666666664</v>
      </c>
      <c r="P104" s="252"/>
      <c r="Q104" s="142"/>
      <c r="R104" s="142"/>
      <c r="S104" s="142"/>
      <c r="T104" s="142"/>
      <c r="U104" s="142"/>
      <c r="V104" s="123">
        <v>285.2596666666667</v>
      </c>
      <c r="W104" s="142"/>
      <c r="X104" s="123">
        <v>261.18061333333338</v>
      </c>
      <c r="Y104" s="142"/>
      <c r="Z104" s="142"/>
      <c r="AA104" s="142"/>
      <c r="AB104" s="142"/>
      <c r="AC104" s="142"/>
      <c r="AD104" s="142"/>
      <c r="AE104" s="126">
        <v>300.62268000000006</v>
      </c>
      <c r="AF104" s="142"/>
      <c r="AH104" s="127">
        <v>295.03935666666672</v>
      </c>
      <c r="AI104" s="128">
        <f t="shared" si="2"/>
        <v>8.882915034795302E-3</v>
      </c>
    </row>
    <row r="105" spans="1:37" x14ac:dyDescent="0.2">
      <c r="A105" s="121"/>
      <c r="B105" s="230">
        <v>5</v>
      </c>
      <c r="C105" s="108"/>
      <c r="D105" s="254"/>
      <c r="E105" s="142"/>
      <c r="F105" s="142"/>
      <c r="G105" s="142"/>
      <c r="H105" s="123">
        <v>299.4809677419355</v>
      </c>
      <c r="I105" s="142"/>
      <c r="J105" s="123">
        <v>295.11903225806452</v>
      </c>
      <c r="K105" s="142"/>
      <c r="L105" s="123">
        <v>235.11383870967742</v>
      </c>
      <c r="M105" s="123">
        <v>345.16129032258067</v>
      </c>
      <c r="N105" s="251"/>
      <c r="O105" s="123">
        <v>281.84419354838712</v>
      </c>
      <c r="P105" s="252"/>
      <c r="Q105" s="142"/>
      <c r="R105" s="142"/>
      <c r="S105" s="142"/>
      <c r="T105" s="142"/>
      <c r="U105" s="142"/>
      <c r="V105" s="123">
        <v>291.58354838709676</v>
      </c>
      <c r="W105" s="142"/>
      <c r="X105" s="123">
        <v>261.42487741935486</v>
      </c>
      <c r="Y105" s="142"/>
      <c r="Z105" s="142"/>
      <c r="AA105" s="142"/>
      <c r="AB105" s="142"/>
      <c r="AC105" s="142"/>
      <c r="AD105" s="142"/>
      <c r="AE105" s="126">
        <v>301.5044387096774</v>
      </c>
      <c r="AF105" s="142"/>
      <c r="AH105" s="127">
        <v>297.94123548387097</v>
      </c>
      <c r="AI105" s="128">
        <f t="shared" si="2"/>
        <v>9.8355651598127977E-3</v>
      </c>
    </row>
    <row r="106" spans="1:37" x14ac:dyDescent="0.2">
      <c r="A106" s="121"/>
      <c r="B106" s="230">
        <v>6</v>
      </c>
      <c r="C106" s="108"/>
      <c r="D106" s="254"/>
      <c r="E106" s="142"/>
      <c r="F106" s="142"/>
      <c r="G106" s="142"/>
      <c r="H106" s="259">
        <v>305.2476666666667</v>
      </c>
      <c r="I106" s="142"/>
      <c r="J106" s="259">
        <v>286.84866666666665</v>
      </c>
      <c r="K106" s="142"/>
      <c r="L106" s="259">
        <v>232.62863333333331</v>
      </c>
      <c r="M106" s="259">
        <v>341.73333333333335</v>
      </c>
      <c r="N106" s="251"/>
      <c r="O106" s="259">
        <v>280.00900000000001</v>
      </c>
      <c r="P106" s="252"/>
      <c r="Q106" s="142"/>
      <c r="R106" s="142"/>
      <c r="S106" s="142"/>
      <c r="T106" s="142"/>
      <c r="U106" s="142"/>
      <c r="V106" s="259">
        <v>289.57633333333337</v>
      </c>
      <c r="W106" s="142"/>
      <c r="X106" s="259">
        <v>262.86006333333336</v>
      </c>
      <c r="Y106" s="142"/>
      <c r="Z106" s="142"/>
      <c r="AA106" s="142"/>
      <c r="AB106" s="142"/>
      <c r="AC106" s="142"/>
      <c r="AD106" s="142"/>
      <c r="AE106" s="261">
        <v>307.45673946317697</v>
      </c>
      <c r="AF106" s="142"/>
      <c r="AH106" s="249">
        <v>298.13546937980237</v>
      </c>
      <c r="AI106" s="128">
        <f t="shared" si="2"/>
        <v>6.5192015336836147E-4</v>
      </c>
    </row>
    <row r="107" spans="1:37" x14ac:dyDescent="0.2">
      <c r="A107" s="121"/>
      <c r="B107" s="230">
        <v>7</v>
      </c>
      <c r="C107" s="108"/>
      <c r="D107" s="254"/>
      <c r="E107" s="142"/>
      <c r="F107" s="142"/>
      <c r="G107" s="142"/>
      <c r="H107" s="259">
        <v>300.48419354838711</v>
      </c>
      <c r="I107" s="142"/>
      <c r="J107" s="259">
        <v>289.50806451612902</v>
      </c>
      <c r="K107" s="142"/>
      <c r="L107" s="259">
        <v>235.68793548387097</v>
      </c>
      <c r="M107" s="259">
        <v>340.83870967741933</v>
      </c>
      <c r="N107" s="251"/>
      <c r="O107" s="259">
        <v>272.33387096774197</v>
      </c>
      <c r="P107" s="252"/>
      <c r="Q107" s="142"/>
      <c r="R107" s="142"/>
      <c r="S107" s="142"/>
      <c r="T107" s="142"/>
      <c r="U107" s="142"/>
      <c r="V107" s="259">
        <v>279.29000000000002</v>
      </c>
      <c r="W107" s="142"/>
      <c r="X107" s="259">
        <v>257.67633548387096</v>
      </c>
      <c r="Y107" s="142"/>
      <c r="Z107" s="142"/>
      <c r="AA107" s="142"/>
      <c r="AB107" s="142"/>
      <c r="AC107" s="142"/>
      <c r="AD107" s="142"/>
      <c r="AE107" s="261">
        <v>310.6488424090283</v>
      </c>
      <c r="AF107" s="142"/>
      <c r="AH107" s="249">
        <v>295.06322220530404</v>
      </c>
      <c r="AI107" s="128">
        <f t="shared" si="2"/>
        <v>-1.0304869732170364E-2</v>
      </c>
    </row>
    <row r="108" spans="1:37" x14ac:dyDescent="0.2">
      <c r="A108" s="121"/>
      <c r="B108" s="230">
        <v>8</v>
      </c>
      <c r="C108" s="108"/>
      <c r="D108" s="254"/>
      <c r="E108" s="142"/>
      <c r="F108" s="142"/>
      <c r="G108" s="142"/>
      <c r="H108" s="259">
        <v>288.99032258064517</v>
      </c>
      <c r="I108" s="142"/>
      <c r="J108" s="259">
        <v>293.61451612903221</v>
      </c>
      <c r="K108" s="142"/>
      <c r="L108" s="259">
        <v>236.66903225806453</v>
      </c>
      <c r="M108" s="259">
        <v>343.90322580645159</v>
      </c>
      <c r="N108" s="251"/>
      <c r="O108" s="259">
        <v>271.95064516129031</v>
      </c>
      <c r="P108" s="252"/>
      <c r="Q108" s="142"/>
      <c r="R108" s="142"/>
      <c r="S108" s="142"/>
      <c r="T108" s="142"/>
      <c r="U108" s="142"/>
      <c r="V108" s="259">
        <v>263.38129032258064</v>
      </c>
      <c r="W108" s="142"/>
      <c r="X108" s="259">
        <v>252.75130000000001</v>
      </c>
      <c r="Y108" s="142"/>
      <c r="Z108" s="142"/>
      <c r="AA108" s="142"/>
      <c r="AB108" s="142"/>
      <c r="AC108" s="142"/>
      <c r="AD108" s="142"/>
      <c r="AE108" s="261">
        <v>309.69144838709678</v>
      </c>
      <c r="AF108" s="142"/>
      <c r="AH108" s="249">
        <v>291.49229677419356</v>
      </c>
      <c r="AI108" s="128">
        <f t="shared" si="2"/>
        <v>-1.2102238308188212E-2</v>
      </c>
    </row>
    <row r="109" spans="1:37" x14ac:dyDescent="0.2">
      <c r="A109" s="121"/>
      <c r="B109" s="230">
        <v>9</v>
      </c>
      <c r="C109" s="108"/>
      <c r="D109" s="254"/>
      <c r="E109" s="142"/>
      <c r="F109" s="142"/>
      <c r="G109" s="142"/>
      <c r="H109" s="259">
        <v>280.923</v>
      </c>
      <c r="I109" s="142"/>
      <c r="J109" s="259">
        <v>295.03366666666676</v>
      </c>
      <c r="K109" s="142"/>
      <c r="L109" s="259">
        <v>235.18566666666666</v>
      </c>
      <c r="M109" s="259">
        <v>331.9</v>
      </c>
      <c r="N109" s="251"/>
      <c r="O109" s="259">
        <v>271.04699999999997</v>
      </c>
      <c r="P109" s="252"/>
      <c r="Q109" s="142"/>
      <c r="R109" s="142"/>
      <c r="S109" s="142"/>
      <c r="T109" s="142"/>
      <c r="U109" s="142"/>
      <c r="V109" s="259">
        <v>258.26366666666667</v>
      </c>
      <c r="W109" s="142"/>
      <c r="X109" s="259">
        <v>250.29448666666667</v>
      </c>
      <c r="Y109" s="142"/>
      <c r="Z109" s="142"/>
      <c r="AA109" s="142"/>
      <c r="AB109" s="142"/>
      <c r="AC109" s="142"/>
      <c r="AD109" s="142"/>
      <c r="AE109" s="261">
        <v>311.80354</v>
      </c>
      <c r="AF109" s="142"/>
      <c r="AH109" s="249">
        <v>285.60693333333336</v>
      </c>
      <c r="AI109" s="128">
        <f t="shared" si="2"/>
        <v>-2.0190459597014116E-2</v>
      </c>
    </row>
    <row r="110" spans="1:37" x14ac:dyDescent="0.2">
      <c r="A110" s="121"/>
      <c r="B110" s="230">
        <v>10</v>
      </c>
      <c r="C110" s="108"/>
      <c r="D110" s="254"/>
      <c r="E110" s="142"/>
      <c r="F110" s="142"/>
      <c r="G110" s="142"/>
      <c r="H110" s="259">
        <v>264.68354838709678</v>
      </c>
      <c r="I110" s="142"/>
      <c r="J110" s="259">
        <v>303.81516129032258</v>
      </c>
      <c r="K110" s="142"/>
      <c r="L110" s="259">
        <v>228.41441935483871</v>
      </c>
      <c r="M110" s="259">
        <v>314.41935483870969</v>
      </c>
      <c r="N110" s="251"/>
      <c r="O110" s="259">
        <v>257.23354838709679</v>
      </c>
      <c r="P110" s="252"/>
      <c r="Q110" s="142"/>
      <c r="R110" s="142"/>
      <c r="S110" s="142"/>
      <c r="T110" s="142"/>
      <c r="U110" s="142"/>
      <c r="V110" s="259">
        <v>247.38548387096776</v>
      </c>
      <c r="W110" s="142"/>
      <c r="X110" s="259">
        <v>236.2208935483871</v>
      </c>
      <c r="Y110" s="142"/>
      <c r="Z110" s="142"/>
      <c r="AA110" s="142"/>
      <c r="AB110" s="142"/>
      <c r="AC110" s="142"/>
      <c r="AD110" s="142"/>
      <c r="AE110" s="261">
        <v>304.56628387096782</v>
      </c>
      <c r="AF110" s="142"/>
      <c r="AH110" s="249">
        <v>273.47541612903228</v>
      </c>
      <c r="AI110" s="128">
        <f t="shared" si="2"/>
        <v>-4.2476269965555487E-2</v>
      </c>
    </row>
    <row r="111" spans="1:37" x14ac:dyDescent="0.2">
      <c r="A111" s="121"/>
      <c r="B111" s="230">
        <v>11</v>
      </c>
      <c r="C111" s="108"/>
      <c r="D111" s="254"/>
      <c r="E111" s="142"/>
      <c r="F111" s="142"/>
      <c r="G111" s="142"/>
      <c r="H111" s="259">
        <v>254.01000000000002</v>
      </c>
      <c r="I111" s="142"/>
      <c r="J111" s="259">
        <v>307.47333333333336</v>
      </c>
      <c r="K111" s="142"/>
      <c r="L111" s="259">
        <v>218.48233333333334</v>
      </c>
      <c r="M111" s="259">
        <v>300.10000000000002</v>
      </c>
      <c r="N111" s="210"/>
      <c r="O111" s="259">
        <v>243.81766666666667</v>
      </c>
      <c r="P111" s="142"/>
      <c r="Q111" s="142"/>
      <c r="R111" s="142"/>
      <c r="S111" s="142"/>
      <c r="T111" s="142"/>
      <c r="U111" s="142"/>
      <c r="V111" s="259">
        <v>240.63000000000002</v>
      </c>
      <c r="W111" s="142"/>
      <c r="X111" s="259">
        <v>228.71735666666669</v>
      </c>
      <c r="Y111" s="142"/>
      <c r="Z111" s="142"/>
      <c r="AA111" s="142"/>
      <c r="AB111" s="142"/>
      <c r="AC111" s="142"/>
      <c r="AD111" s="142"/>
      <c r="AE111" s="261">
        <v>290.71598999999998</v>
      </c>
      <c r="AF111" s="142"/>
      <c r="AH111" s="249">
        <v>263.50580000000002</v>
      </c>
      <c r="AI111" s="128">
        <f t="shared" si="2"/>
        <v>-3.6455255357682154E-2</v>
      </c>
    </row>
    <row r="112" spans="1:37" ht="13.5" thickBot="1" x14ac:dyDescent="0.25">
      <c r="A112" s="129"/>
      <c r="B112" s="227">
        <v>12</v>
      </c>
      <c r="C112" s="108"/>
      <c r="D112" s="255"/>
      <c r="E112" s="256"/>
      <c r="F112" s="256"/>
      <c r="G112" s="256"/>
      <c r="H112" s="260">
        <v>229.27032258064514</v>
      </c>
      <c r="I112" s="256"/>
      <c r="J112" s="260">
        <v>281.26677419354831</v>
      </c>
      <c r="K112" s="256"/>
      <c r="L112" s="260">
        <v>198.06138709677421</v>
      </c>
      <c r="M112" s="260">
        <v>267.58064516129031</v>
      </c>
      <c r="N112" s="257"/>
      <c r="O112" s="260">
        <v>223.13064516129029</v>
      </c>
      <c r="P112" s="256"/>
      <c r="Q112" s="256"/>
      <c r="R112" s="256"/>
      <c r="S112" s="256"/>
      <c r="T112" s="256"/>
      <c r="U112" s="256"/>
      <c r="V112" s="260">
        <v>219.07064516129034</v>
      </c>
      <c r="W112" s="256"/>
      <c r="X112" s="260">
        <v>212.64378709677419</v>
      </c>
      <c r="Y112" s="256"/>
      <c r="Z112" s="256"/>
      <c r="AA112" s="256"/>
      <c r="AB112" s="256"/>
      <c r="AC112" s="256"/>
      <c r="AD112" s="256"/>
      <c r="AE112" s="262">
        <v>265.47172580645162</v>
      </c>
      <c r="AF112" s="142"/>
      <c r="AH112" s="250">
        <v>263.92836129032258</v>
      </c>
      <c r="AI112" s="137">
        <f t="shared" si="2"/>
        <v>1.6036128628764998E-3</v>
      </c>
    </row>
    <row r="113" spans="1:35" x14ac:dyDescent="0.2">
      <c r="A113" s="228">
        <v>2015</v>
      </c>
      <c r="B113" s="229">
        <v>1</v>
      </c>
      <c r="C113" s="108"/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H113" s="143"/>
      <c r="AI113" s="144"/>
    </row>
    <row r="114" spans="1:35" ht="15.75" customHeight="1" x14ac:dyDescent="0.2">
      <c r="A114" s="140"/>
      <c r="B114" s="141"/>
      <c r="C114" s="108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H114" s="143"/>
      <c r="AI114" s="144"/>
    </row>
    <row r="115" spans="1:35" ht="15.75" customHeight="1" thickBot="1" x14ac:dyDescent="0.25">
      <c r="B115" s="106"/>
      <c r="C115" s="106"/>
      <c r="F115" s="106"/>
      <c r="G115" s="106"/>
      <c r="H115" s="106"/>
      <c r="I115" s="106"/>
      <c r="J115" s="106"/>
      <c r="K115" s="106"/>
      <c r="L115" s="106"/>
      <c r="M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</row>
    <row r="116" spans="1:35" ht="12.75" customHeight="1" x14ac:dyDescent="0.2">
      <c r="A116" s="332" t="str">
        <f ca="1">(MONTH(TODAY()+E134)+D134)&amp;" / 2012"</f>
        <v>5 / 2012</v>
      </c>
      <c r="B116" s="333"/>
      <c r="C116" s="108"/>
      <c r="D116" s="145"/>
      <c r="E116" s="146"/>
      <c r="F116" s="146"/>
      <c r="G116" s="146"/>
      <c r="H116" s="146"/>
      <c r="I116" s="146"/>
      <c r="J116" s="147"/>
      <c r="K116" s="146"/>
      <c r="L116" s="146"/>
      <c r="M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  <c r="AA116" s="146"/>
      <c r="AB116" s="146"/>
      <c r="AC116" s="146"/>
      <c r="AD116" s="146"/>
      <c r="AE116" s="148"/>
      <c r="AF116" s="248"/>
      <c r="AH116" s="145"/>
      <c r="AI116" s="148"/>
    </row>
    <row r="117" spans="1:35" ht="12.75" customHeight="1" x14ac:dyDescent="0.2">
      <c r="A117" s="334" t="s">
        <v>267</v>
      </c>
      <c r="B117" s="335"/>
      <c r="C117" s="108"/>
      <c r="D117" s="149">
        <f t="shared" ref="D117:M117" si="3">+(D87/D75)-1</f>
        <v>7.2852200426973379E-2</v>
      </c>
      <c r="E117" s="150">
        <f t="shared" si="3"/>
        <v>0.26221944351622484</v>
      </c>
      <c r="F117" s="150">
        <f t="shared" si="3"/>
        <v>0.13738101163140648</v>
      </c>
      <c r="G117" s="150">
        <f t="shared" si="3"/>
        <v>0.13947831301172831</v>
      </c>
      <c r="H117" s="150">
        <f t="shared" si="3"/>
        <v>5.4154889768230463E-2</v>
      </c>
      <c r="I117" s="150">
        <f t="shared" si="3"/>
        <v>0.15151661436961961</v>
      </c>
      <c r="J117" s="150">
        <f t="shared" si="3"/>
        <v>3.8050958336166563E-3</v>
      </c>
      <c r="K117" s="150">
        <f t="shared" si="3"/>
        <v>3.3043183365484285E-2</v>
      </c>
      <c r="L117" s="150">
        <f t="shared" si="3"/>
        <v>0.11737923223902191</v>
      </c>
      <c r="M117" s="150">
        <f t="shared" si="3"/>
        <v>0.11679876706296777</v>
      </c>
      <c r="O117" s="150">
        <f>+(O87/O75)-1</f>
        <v>9.8393049812282696E-2</v>
      </c>
      <c r="P117" s="150"/>
      <c r="Q117" s="150">
        <f>+(Q87/Q75)-1</f>
        <v>4.1656584802899799E-2</v>
      </c>
      <c r="R117" s="150">
        <f>+(R87/R75)-1</f>
        <v>0.14385428553196467</v>
      </c>
      <c r="S117" s="150">
        <f>+(S87/S75)-1</f>
        <v>7.3336699003863748E-2</v>
      </c>
      <c r="T117" s="150">
        <f>+(T87/T75)-1</f>
        <v>7.9355028065260624E-2</v>
      </c>
      <c r="U117" s="150"/>
      <c r="V117" s="150">
        <f t="shared" ref="V117:AD117" si="4">+(V87/V75)-1</f>
        <v>5.1847533490975595E-2</v>
      </c>
      <c r="W117" s="150">
        <f t="shared" si="4"/>
        <v>9.2660039049232479E-2</v>
      </c>
      <c r="X117" s="150">
        <f t="shared" si="4"/>
        <v>0.13651011671434743</v>
      </c>
      <c r="Y117" s="150">
        <f t="shared" si="4"/>
        <v>0.1259981333609872</v>
      </c>
      <c r="Z117" s="150">
        <f t="shared" si="4"/>
        <v>8.0555660392531703E-2</v>
      </c>
      <c r="AA117" s="150">
        <f t="shared" si="4"/>
        <v>0.14340252325326031</v>
      </c>
      <c r="AB117" s="150">
        <f t="shared" si="4"/>
        <v>0.13471453341068562</v>
      </c>
      <c r="AC117" s="150">
        <f t="shared" si="4"/>
        <v>0.13127533940580771</v>
      </c>
      <c r="AD117" s="150">
        <f t="shared" si="4"/>
        <v>0.14852062978519998</v>
      </c>
      <c r="AE117" s="151">
        <f>+(AE87/AE75)-1</f>
        <v>2.4220736179370483E-2</v>
      </c>
      <c r="AF117" s="144"/>
      <c r="AG117" s="152"/>
      <c r="AH117" s="153">
        <f>+(AH87/AH75)-1</f>
        <v>8.6674901889283396E-2</v>
      </c>
      <c r="AI117" s="154"/>
    </row>
    <row r="118" spans="1:35" ht="12.75" customHeight="1" thickBot="1" x14ac:dyDescent="0.25">
      <c r="A118" s="330" t="str">
        <f ca="1">(MONTH(TODAY()+E134)+D134)&amp;" / 2011"</f>
        <v>5 / 2011</v>
      </c>
      <c r="B118" s="331"/>
      <c r="C118" s="108"/>
      <c r="D118" s="155"/>
      <c r="E118" s="156"/>
      <c r="F118" s="156"/>
      <c r="G118" s="156"/>
      <c r="H118" s="156"/>
      <c r="I118" s="156"/>
      <c r="J118" s="156"/>
      <c r="K118" s="156"/>
      <c r="L118" s="156"/>
      <c r="M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  <c r="AA118" s="156"/>
      <c r="AB118" s="156"/>
      <c r="AC118" s="156"/>
      <c r="AD118" s="156"/>
      <c r="AE118" s="157"/>
      <c r="AF118" s="248"/>
      <c r="AH118" s="155"/>
      <c r="AI118" s="157"/>
    </row>
    <row r="119" spans="1:35" s="158" customFormat="1" ht="12.75" customHeight="1" x14ac:dyDescent="0.2">
      <c r="B119" s="159"/>
      <c r="C119" s="108"/>
      <c r="D119" s="108"/>
      <c r="E119" s="108"/>
      <c r="F119" s="108"/>
      <c r="H119" s="108"/>
      <c r="I119" s="108"/>
      <c r="J119" s="108"/>
      <c r="K119" s="108"/>
      <c r="L119" s="108"/>
      <c r="M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7"/>
      <c r="AH119" s="108"/>
      <c r="AI119" s="160"/>
    </row>
    <row r="134" spans="2:35" ht="15" x14ac:dyDescent="0.2">
      <c r="B134" s="106"/>
      <c r="C134" s="106"/>
      <c r="D134" s="161"/>
      <c r="E134" s="161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</row>
  </sheetData>
  <mergeCells count="36">
    <mergeCell ref="A1:G1"/>
    <mergeCell ref="AE1:AI1"/>
    <mergeCell ref="A3:B3"/>
    <mergeCell ref="D3:D4"/>
    <mergeCell ref="E3:E4"/>
    <mergeCell ref="F3:F4"/>
    <mergeCell ref="G3:G4"/>
    <mergeCell ref="H3:H4"/>
    <mergeCell ref="Z3:Z4"/>
    <mergeCell ref="AD3:AD4"/>
    <mergeCell ref="AE3:AE4"/>
    <mergeCell ref="L3:L4"/>
    <mergeCell ref="M3:M4"/>
    <mergeCell ref="N3:N4"/>
    <mergeCell ref="O3:O4"/>
    <mergeCell ref="AB3:AB4"/>
    <mergeCell ref="AH3:AH4"/>
    <mergeCell ref="A4:B4"/>
    <mergeCell ref="AA3:AA4"/>
    <mergeCell ref="P3:P4"/>
    <mergeCell ref="W3:W4"/>
    <mergeCell ref="X3:X4"/>
    <mergeCell ref="K3:K4"/>
    <mergeCell ref="R3:R4"/>
    <mergeCell ref="T3:T4"/>
    <mergeCell ref="AC3:AC4"/>
    <mergeCell ref="Y3:Y4"/>
    <mergeCell ref="Q3:Q4"/>
    <mergeCell ref="S3:S4"/>
    <mergeCell ref="U3:U4"/>
    <mergeCell ref="V3:V4"/>
    <mergeCell ref="A118:B118"/>
    <mergeCell ref="A116:B116"/>
    <mergeCell ref="A117:B117"/>
    <mergeCell ref="I3:I4"/>
    <mergeCell ref="J3:J4"/>
  </mergeCells>
  <conditionalFormatting sqref="G5:H8 V5:W8 D5:E28 AE5:AF28 AC5:AD8 S5:S8 Y5:Z8 AH5:AI76 AH101:AI114 O5:O8 J5:M8 O101:AF114 D101:M114 O29:AF76 D29:M76 O9:AD28 F9:M28 AI7:AI112">
    <cfRule type="expression" dxfId="34" priority="35" stopIfTrue="1">
      <formula>TYPE(D5)=16</formula>
    </cfRule>
  </conditionalFormatting>
  <conditionalFormatting sqref="F5:F8 I5:I8 AA5:AB8 T5:U8 X5:X8 P5:R8">
    <cfRule type="expression" dxfId="33" priority="34" stopIfTrue="1">
      <formula>TYPE(F5)=16</formula>
    </cfRule>
  </conditionalFormatting>
  <conditionalFormatting sqref="AH77:AH88 D77:I88 J77:M100 O77:AF100">
    <cfRule type="expression" dxfId="32" priority="33" stopIfTrue="1">
      <formula>TYPE(D77)=16</formula>
    </cfRule>
  </conditionalFormatting>
  <conditionalFormatting sqref="D89:I100 AH99:AI100 AH89:AH98">
    <cfRule type="expression" dxfId="31" priority="32" stopIfTrue="1">
      <formula>TYPE(D89)=16</formula>
    </cfRule>
  </conditionalFormatting>
  <conditionalFormatting sqref="AI77:AI88">
    <cfRule type="expression" dxfId="30" priority="31" stopIfTrue="1">
      <formula>TYPE(AI77)=16</formula>
    </cfRule>
  </conditionalFormatting>
  <conditionalFormatting sqref="N29:N76">
    <cfRule type="expression" dxfId="29" priority="30" stopIfTrue="1">
      <formula>TYPE(N29)=16</formula>
    </cfRule>
  </conditionalFormatting>
  <conditionalFormatting sqref="N77:N100">
    <cfRule type="expression" dxfId="28" priority="29" stopIfTrue="1">
      <formula>TYPE(N77)=16</formula>
    </cfRule>
  </conditionalFormatting>
  <conditionalFormatting sqref="AI89:AI98">
    <cfRule type="expression" dxfId="27" priority="28" stopIfTrue="1">
      <formula>TYPE(AI89)=16</formula>
    </cfRule>
  </conditionalFormatting>
  <conditionalFormatting sqref="J99:AF100">
    <cfRule type="expression" dxfId="26" priority="27" stopIfTrue="1">
      <formula>TYPE(J99)=16</formula>
    </cfRule>
  </conditionalFormatting>
  <conditionalFormatting sqref="D99:I100 AH99:AI100">
    <cfRule type="expression" dxfId="25" priority="26" stopIfTrue="1">
      <formula>TYPE(D99)=16</formula>
    </cfRule>
  </conditionalFormatting>
  <conditionalFormatting sqref="D101:I110 AH101:AI110">
    <cfRule type="expression" dxfId="24" priority="25" stopIfTrue="1">
      <formula>TYPE(D101)=16</formula>
    </cfRule>
  </conditionalFormatting>
  <conditionalFormatting sqref="T101:T110">
    <cfRule type="expression" dxfId="23" priority="24" stopIfTrue="1">
      <formula>TYPE(T101)=16</formula>
    </cfRule>
  </conditionalFormatting>
  <conditionalFormatting sqref="J101:S110 U101:AF110">
    <cfRule type="expression" dxfId="22" priority="23" stopIfTrue="1">
      <formula>TYPE(J101)=16</formula>
    </cfRule>
  </conditionalFormatting>
  <conditionalFormatting sqref="U89:U100">
    <cfRule type="expression" dxfId="21" priority="22" stopIfTrue="1">
      <formula>TYPE(U89)=16</formula>
    </cfRule>
  </conditionalFormatting>
  <conditionalFormatting sqref="U101:U110">
    <cfRule type="expression" dxfId="20" priority="21" stopIfTrue="1">
      <formula>TYPE(U101)=16</formula>
    </cfRule>
  </conditionalFormatting>
  <conditionalFormatting sqref="AH29:AH105">
    <cfRule type="expression" dxfId="19" priority="20" stopIfTrue="1">
      <formula>TYPE(AH29)=16</formula>
    </cfRule>
  </conditionalFormatting>
  <conditionalFormatting sqref="AH107:AH112">
    <cfRule type="expression" dxfId="18" priority="19" stopIfTrue="1">
      <formula>TYPE(AH107)=16</formula>
    </cfRule>
  </conditionalFormatting>
  <conditionalFormatting sqref="AH106">
    <cfRule type="expression" dxfId="17" priority="18" stopIfTrue="1">
      <formula>TYPE(AH106)=16</formula>
    </cfRule>
  </conditionalFormatting>
  <conditionalFormatting sqref="H29:H105 H107:H112">
    <cfRule type="expression" dxfId="16" priority="17" stopIfTrue="1">
      <formula>TYPE(H29)=16</formula>
    </cfRule>
  </conditionalFormatting>
  <conditionalFormatting sqref="H106">
    <cfRule type="expression" dxfId="15" priority="16" stopIfTrue="1">
      <formula>TYPE(H106)=16</formula>
    </cfRule>
  </conditionalFormatting>
  <conditionalFormatting sqref="J29:J105 J107:J112">
    <cfRule type="expression" dxfId="14" priority="15" stopIfTrue="1">
      <formula>TYPE(J29)=16</formula>
    </cfRule>
  </conditionalFormatting>
  <conditionalFormatting sqref="J106">
    <cfRule type="expression" dxfId="13" priority="14" stopIfTrue="1">
      <formula>TYPE(J106)=16</formula>
    </cfRule>
  </conditionalFormatting>
  <conditionalFormatting sqref="L29:L105 L107:L112">
    <cfRule type="expression" dxfId="12" priority="13" stopIfTrue="1">
      <formula>TYPE(L29)=16</formula>
    </cfRule>
  </conditionalFormatting>
  <conditionalFormatting sqref="L106">
    <cfRule type="expression" dxfId="11" priority="12" stopIfTrue="1">
      <formula>TYPE(L106)=16</formula>
    </cfRule>
  </conditionalFormatting>
  <conditionalFormatting sqref="M29:M105 M107:M112">
    <cfRule type="expression" dxfId="10" priority="11" stopIfTrue="1">
      <formula>TYPE(M29)=16</formula>
    </cfRule>
  </conditionalFormatting>
  <conditionalFormatting sqref="M106">
    <cfRule type="expression" dxfId="9" priority="10" stopIfTrue="1">
      <formula>TYPE(M106)=16</formula>
    </cfRule>
  </conditionalFormatting>
  <conditionalFormatting sqref="O29:O105">
    <cfRule type="expression" dxfId="8" priority="9" stopIfTrue="1">
      <formula>TYPE(O29)=16</formula>
    </cfRule>
  </conditionalFormatting>
  <conditionalFormatting sqref="O106:O112">
    <cfRule type="expression" dxfId="7" priority="8" stopIfTrue="1">
      <formula>TYPE(O106)=16</formula>
    </cfRule>
  </conditionalFormatting>
  <conditionalFormatting sqref="O106">
    <cfRule type="expression" dxfId="6" priority="7" stopIfTrue="1">
      <formula>TYPE(O106)=16</formula>
    </cfRule>
  </conditionalFormatting>
  <conditionalFormatting sqref="V29:V105 V107:V112">
    <cfRule type="expression" dxfId="5" priority="6" stopIfTrue="1">
      <formula>TYPE(V29)=16</formula>
    </cfRule>
  </conditionalFormatting>
  <conditionalFormatting sqref="V106">
    <cfRule type="expression" dxfId="4" priority="5" stopIfTrue="1">
      <formula>TYPE(V106)=16</formula>
    </cfRule>
  </conditionalFormatting>
  <conditionalFormatting sqref="X29:X105 X107:X112">
    <cfRule type="expression" dxfId="3" priority="4" stopIfTrue="1">
      <formula>TYPE(X29)=16</formula>
    </cfRule>
  </conditionalFormatting>
  <conditionalFormatting sqref="X106">
    <cfRule type="expression" dxfId="2" priority="3" stopIfTrue="1">
      <formula>TYPE(X106)=16</formula>
    </cfRule>
  </conditionalFormatting>
  <conditionalFormatting sqref="AE29:AE105 AE107:AE112">
    <cfRule type="expression" dxfId="1" priority="2" stopIfTrue="1">
      <formula>TYPE(AE29)=16</formula>
    </cfRule>
  </conditionalFormatting>
  <conditionalFormatting sqref="AE106">
    <cfRule type="expression" dxfId="0" priority="1" stopIfTrue="1">
      <formula>TYPE(AE106)=16</formula>
    </cfRule>
  </conditionalFormatting>
  <pageMargins left="0.7" right="0.7" top="0.75" bottom="0.75" header="0.3" footer="0.3"/>
  <pageSetup paperSize="9" orientation="portrait" verticalDpi="0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tabSelected="1" topLeftCell="A150" zoomScale="115" zoomScaleNormal="115" workbookViewId="0">
      <selection activeCell="A162" sqref="A162:XFD162"/>
    </sheetView>
  </sheetViews>
  <sheetFormatPr defaultRowHeight="12.75" x14ac:dyDescent="0.2"/>
  <sheetData>
    <row r="1" spans="1:2" x14ac:dyDescent="0.2">
      <c r="A1" s="205" t="s">
        <v>310</v>
      </c>
      <c r="B1" s="205" t="s">
        <v>311</v>
      </c>
    </row>
    <row r="2" spans="1:2" x14ac:dyDescent="0.2">
      <c r="A2" s="206"/>
    </row>
    <row r="3" spans="1:2" x14ac:dyDescent="0.2">
      <c r="A3" s="236">
        <v>36892</v>
      </c>
      <c r="B3" s="207">
        <v>1.0647</v>
      </c>
    </row>
    <row r="4" spans="1:2" x14ac:dyDescent="0.2">
      <c r="A4" s="236">
        <v>36923</v>
      </c>
      <c r="B4" s="207">
        <v>1.0843400000000001</v>
      </c>
    </row>
    <row r="5" spans="1:2" x14ac:dyDescent="0.2">
      <c r="A5" s="236">
        <v>36951</v>
      </c>
      <c r="B5" s="207">
        <v>1.0989800000000001</v>
      </c>
    </row>
    <row r="6" spans="1:2" x14ac:dyDescent="0.2">
      <c r="A6" s="236">
        <v>36982</v>
      </c>
      <c r="B6" s="207">
        <v>1.1207400000000001</v>
      </c>
    </row>
    <row r="7" spans="1:2" x14ac:dyDescent="0.2">
      <c r="A7" s="236">
        <v>37012</v>
      </c>
      <c r="B7" s="207">
        <v>1.1411100000000001</v>
      </c>
    </row>
    <row r="8" spans="1:2" x14ac:dyDescent="0.2">
      <c r="A8" s="236">
        <v>37043</v>
      </c>
      <c r="B8" s="207">
        <v>1.1715899999999999</v>
      </c>
    </row>
    <row r="9" spans="1:2" x14ac:dyDescent="0.2">
      <c r="A9" s="236">
        <v>37073</v>
      </c>
      <c r="B9" s="207">
        <v>1.1623300000000001</v>
      </c>
    </row>
    <row r="10" spans="1:2" x14ac:dyDescent="0.2">
      <c r="A10" s="236">
        <v>37104</v>
      </c>
      <c r="B10" s="207">
        <v>1.11032</v>
      </c>
    </row>
    <row r="11" spans="1:2" x14ac:dyDescent="0.2">
      <c r="A11" s="236">
        <v>37135</v>
      </c>
      <c r="B11" s="207">
        <v>1.0964100000000001</v>
      </c>
    </row>
    <row r="12" spans="1:2" x14ac:dyDescent="0.2">
      <c r="A12" s="236">
        <v>37165</v>
      </c>
      <c r="B12" s="207">
        <v>1.10406</v>
      </c>
    </row>
    <row r="13" spans="1:2" x14ac:dyDescent="0.2">
      <c r="A13" s="236">
        <v>37196</v>
      </c>
      <c r="B13" s="207">
        <v>1.1254500000000001</v>
      </c>
    </row>
    <row r="14" spans="1:2" x14ac:dyDescent="0.2">
      <c r="A14" s="236">
        <v>37226</v>
      </c>
      <c r="B14" s="207">
        <v>1.12131</v>
      </c>
    </row>
    <row r="15" spans="1:2" x14ac:dyDescent="0.2">
      <c r="A15" s="236">
        <v>37257</v>
      </c>
      <c r="B15" s="207">
        <v>1.1310199999999999</v>
      </c>
    </row>
    <row r="16" spans="1:2" x14ac:dyDescent="0.2">
      <c r="A16" s="236">
        <v>37288</v>
      </c>
      <c r="B16" s="207">
        <v>1.1493199999999999</v>
      </c>
    </row>
    <row r="17" spans="1:2" x14ac:dyDescent="0.2">
      <c r="A17" s="236">
        <v>37316</v>
      </c>
      <c r="B17" s="207">
        <v>1.1421399999999999</v>
      </c>
    </row>
    <row r="18" spans="1:2" x14ac:dyDescent="0.2">
      <c r="A18" s="236">
        <v>37347</v>
      </c>
      <c r="B18" s="207">
        <v>1.12897</v>
      </c>
    </row>
    <row r="19" spans="1:2" x14ac:dyDescent="0.2">
      <c r="A19" s="236">
        <v>37377</v>
      </c>
      <c r="B19" s="207">
        <v>1.091</v>
      </c>
    </row>
    <row r="20" spans="1:2" x14ac:dyDescent="0.2">
      <c r="A20" s="236">
        <v>37408</v>
      </c>
      <c r="B20" s="207">
        <v>1.04783</v>
      </c>
    </row>
    <row r="21" spans="1:2" x14ac:dyDescent="0.2">
      <c r="A21" s="236">
        <v>37438</v>
      </c>
      <c r="B21" s="207">
        <v>1.0075400000000001</v>
      </c>
    </row>
    <row r="22" spans="1:2" x14ac:dyDescent="0.2">
      <c r="A22" s="236">
        <v>37469</v>
      </c>
      <c r="B22" s="207">
        <v>1.0225599999999999</v>
      </c>
    </row>
    <row r="23" spans="1:2" x14ac:dyDescent="0.2">
      <c r="A23" s="236">
        <v>37500</v>
      </c>
      <c r="B23" s="207">
        <v>1.0207299999999999</v>
      </c>
    </row>
    <row r="24" spans="1:2" x14ac:dyDescent="0.2">
      <c r="A24" s="236">
        <v>37530</v>
      </c>
      <c r="B24" s="207">
        <v>1.01969</v>
      </c>
    </row>
    <row r="25" spans="1:2" x14ac:dyDescent="0.2">
      <c r="A25" s="236">
        <v>37561</v>
      </c>
      <c r="B25" s="207">
        <v>0.99814000000000003</v>
      </c>
    </row>
    <row r="26" spans="1:2" x14ac:dyDescent="0.2">
      <c r="A26" s="236">
        <v>37591</v>
      </c>
      <c r="B26" s="207">
        <v>0.98080000000000001</v>
      </c>
    </row>
    <row r="27" spans="1:2" x14ac:dyDescent="0.2">
      <c r="A27" s="236">
        <v>37622</v>
      </c>
      <c r="B27" s="207">
        <v>0.94203000000000003</v>
      </c>
    </row>
    <row r="28" spans="1:2" x14ac:dyDescent="0.2">
      <c r="A28" s="236">
        <v>37653</v>
      </c>
      <c r="B28" s="207">
        <v>0.92789999999999995</v>
      </c>
    </row>
    <row r="29" spans="1:2" x14ac:dyDescent="0.2">
      <c r="A29" s="236">
        <v>37681</v>
      </c>
      <c r="B29" s="207">
        <v>0.92740999999999996</v>
      </c>
    </row>
    <row r="30" spans="1:2" x14ac:dyDescent="0.2">
      <c r="A30" s="236">
        <v>37712</v>
      </c>
      <c r="B30" s="207">
        <v>0.92115000000000002</v>
      </c>
    </row>
    <row r="31" spans="1:2" x14ac:dyDescent="0.2">
      <c r="A31" s="236">
        <v>37742</v>
      </c>
      <c r="B31" s="207">
        <v>0.86577000000000004</v>
      </c>
    </row>
    <row r="32" spans="1:2" x14ac:dyDescent="0.2">
      <c r="A32" s="236">
        <v>37773</v>
      </c>
      <c r="B32" s="207">
        <v>0.85687999999999998</v>
      </c>
    </row>
    <row r="33" spans="1:2" x14ac:dyDescent="0.2">
      <c r="A33" s="236">
        <v>37803</v>
      </c>
      <c r="B33" s="207">
        <v>0.87866999999999995</v>
      </c>
    </row>
    <row r="34" spans="1:2" x14ac:dyDescent="0.2">
      <c r="A34" s="236">
        <v>37834</v>
      </c>
      <c r="B34" s="207">
        <v>0.89678000000000002</v>
      </c>
    </row>
    <row r="35" spans="1:2" x14ac:dyDescent="0.2">
      <c r="A35" s="236">
        <v>37865</v>
      </c>
      <c r="B35" s="207">
        <v>0.88924999999999998</v>
      </c>
    </row>
    <row r="36" spans="1:2" x14ac:dyDescent="0.2">
      <c r="A36" s="236">
        <v>37895</v>
      </c>
      <c r="B36" s="207">
        <v>0.85460999999999998</v>
      </c>
    </row>
    <row r="37" spans="1:2" x14ac:dyDescent="0.2">
      <c r="A37" s="236">
        <v>37926</v>
      </c>
      <c r="B37" s="207">
        <v>0.85404999999999998</v>
      </c>
    </row>
    <row r="38" spans="1:2" x14ac:dyDescent="0.2">
      <c r="A38" s="236">
        <v>37956</v>
      </c>
      <c r="B38" s="207">
        <v>0.81372</v>
      </c>
    </row>
    <row r="39" spans="1:2" x14ac:dyDescent="0.2">
      <c r="A39" s="236">
        <v>37987</v>
      </c>
      <c r="B39" s="207">
        <v>0.79400999999999999</v>
      </c>
    </row>
    <row r="40" spans="1:2" x14ac:dyDescent="0.2">
      <c r="A40" s="236">
        <v>38018</v>
      </c>
      <c r="B40" s="207">
        <v>0.79271000000000003</v>
      </c>
    </row>
    <row r="41" spans="1:2" x14ac:dyDescent="0.2">
      <c r="A41" s="236">
        <v>38047</v>
      </c>
      <c r="B41" s="207">
        <v>0.81540000000000001</v>
      </c>
    </row>
    <row r="42" spans="1:2" x14ac:dyDescent="0.2">
      <c r="A42" s="236">
        <v>38078</v>
      </c>
      <c r="B42" s="207">
        <v>0.83267000000000002</v>
      </c>
    </row>
    <row r="43" spans="1:2" x14ac:dyDescent="0.2">
      <c r="A43" s="236">
        <v>38108</v>
      </c>
      <c r="B43" s="207">
        <v>0.83348999999999995</v>
      </c>
    </row>
    <row r="44" spans="1:2" x14ac:dyDescent="0.2">
      <c r="A44" s="236">
        <v>38139</v>
      </c>
      <c r="B44" s="207">
        <v>0.82326999999999995</v>
      </c>
    </row>
    <row r="45" spans="1:2" x14ac:dyDescent="0.2">
      <c r="A45" s="236">
        <v>38169</v>
      </c>
      <c r="B45" s="207">
        <v>0.81484999999999996</v>
      </c>
    </row>
    <row r="46" spans="1:2" x14ac:dyDescent="0.2">
      <c r="A46" s="236">
        <v>38200</v>
      </c>
      <c r="B46" s="207">
        <v>0.81994</v>
      </c>
    </row>
    <row r="47" spans="1:2" x14ac:dyDescent="0.2">
      <c r="A47" s="236">
        <v>38231</v>
      </c>
      <c r="B47" s="207">
        <v>0.81938999999999995</v>
      </c>
    </row>
    <row r="48" spans="1:2" x14ac:dyDescent="0.2">
      <c r="A48" s="236">
        <v>38261</v>
      </c>
      <c r="B48" s="207">
        <v>0.79969000000000001</v>
      </c>
    </row>
    <row r="49" spans="1:2" x14ac:dyDescent="0.2">
      <c r="A49" s="236">
        <v>38292</v>
      </c>
      <c r="B49" s="207">
        <v>0.76919000000000004</v>
      </c>
    </row>
    <row r="50" spans="1:2" x14ac:dyDescent="0.2">
      <c r="A50" s="236">
        <v>38322</v>
      </c>
      <c r="B50" s="207">
        <v>0.74658999999999998</v>
      </c>
    </row>
    <row r="51" spans="1:2" x14ac:dyDescent="0.2">
      <c r="A51" s="236">
        <v>38353</v>
      </c>
      <c r="B51" s="207">
        <v>0.76112999999999997</v>
      </c>
    </row>
    <row r="52" spans="1:2" x14ac:dyDescent="0.2">
      <c r="A52" s="236">
        <v>38384</v>
      </c>
      <c r="B52" s="207">
        <v>0.76902999999999999</v>
      </c>
    </row>
    <row r="53" spans="1:2" x14ac:dyDescent="0.2">
      <c r="A53" s="236">
        <v>38412</v>
      </c>
      <c r="B53" s="207">
        <v>0.75751999999999997</v>
      </c>
    </row>
    <row r="54" spans="1:2" x14ac:dyDescent="0.2">
      <c r="A54" s="236">
        <v>38443</v>
      </c>
      <c r="B54" s="207">
        <v>0.77271000000000001</v>
      </c>
    </row>
    <row r="55" spans="1:2" x14ac:dyDescent="0.2">
      <c r="A55" s="236">
        <v>38473</v>
      </c>
      <c r="B55" s="207">
        <v>0.78781000000000001</v>
      </c>
    </row>
    <row r="56" spans="1:2" x14ac:dyDescent="0.2">
      <c r="A56" s="236">
        <v>38504</v>
      </c>
      <c r="B56" s="207">
        <v>0.82189999999999996</v>
      </c>
    </row>
    <row r="57" spans="1:2" x14ac:dyDescent="0.2">
      <c r="A57" s="236">
        <v>38534</v>
      </c>
      <c r="B57" s="207">
        <v>0.83055999999999996</v>
      </c>
    </row>
    <row r="58" spans="1:2" x14ac:dyDescent="0.2">
      <c r="A58" s="236">
        <v>38565</v>
      </c>
      <c r="B58" s="207">
        <v>0.81347999999999998</v>
      </c>
    </row>
    <row r="59" spans="1:2" x14ac:dyDescent="0.2">
      <c r="A59" s="236">
        <v>38596</v>
      </c>
      <c r="B59" s="207">
        <v>0.81503000000000003</v>
      </c>
    </row>
    <row r="60" spans="1:2" x14ac:dyDescent="0.2">
      <c r="A60" s="236">
        <v>38626</v>
      </c>
      <c r="B60" s="207">
        <v>0.83104</v>
      </c>
    </row>
    <row r="61" spans="1:2" x14ac:dyDescent="0.2">
      <c r="A61" s="236">
        <v>38657</v>
      </c>
      <c r="B61" s="207">
        <v>0.84828000000000003</v>
      </c>
    </row>
    <row r="62" spans="1:2" x14ac:dyDescent="0.2">
      <c r="A62" s="236">
        <v>38687</v>
      </c>
      <c r="B62" s="207">
        <v>0.84377999999999997</v>
      </c>
    </row>
    <row r="63" spans="1:2" x14ac:dyDescent="0.2">
      <c r="A63" s="236">
        <v>38718</v>
      </c>
      <c r="B63" s="207">
        <v>0.82730999999999999</v>
      </c>
    </row>
    <row r="64" spans="1:2" x14ac:dyDescent="0.2">
      <c r="A64" s="236">
        <v>38749</v>
      </c>
      <c r="B64" s="207">
        <v>0.83681000000000005</v>
      </c>
    </row>
    <row r="65" spans="1:2" x14ac:dyDescent="0.2">
      <c r="A65" s="236">
        <v>38777</v>
      </c>
      <c r="B65" s="207">
        <v>0.83203000000000005</v>
      </c>
    </row>
    <row r="66" spans="1:2" x14ac:dyDescent="0.2">
      <c r="A66" s="236">
        <v>38808</v>
      </c>
      <c r="B66" s="207">
        <v>0.81691000000000003</v>
      </c>
    </row>
    <row r="67" spans="1:2" x14ac:dyDescent="0.2">
      <c r="A67" s="236">
        <v>38838</v>
      </c>
      <c r="B67" s="207">
        <v>0.78364999999999996</v>
      </c>
    </row>
    <row r="68" spans="1:2" x14ac:dyDescent="0.2">
      <c r="A68" s="236">
        <v>38869</v>
      </c>
      <c r="B68" s="207">
        <v>0.78930999999999996</v>
      </c>
    </row>
    <row r="69" spans="1:2" x14ac:dyDescent="0.2">
      <c r="A69" s="236">
        <v>38899</v>
      </c>
      <c r="B69" s="207">
        <v>0.78722999999999999</v>
      </c>
    </row>
    <row r="70" spans="1:2" x14ac:dyDescent="0.2">
      <c r="A70" s="236">
        <v>38930</v>
      </c>
      <c r="B70" s="207">
        <v>0.78117000000000003</v>
      </c>
    </row>
    <row r="71" spans="1:2" x14ac:dyDescent="0.2">
      <c r="A71" s="236">
        <v>38961</v>
      </c>
      <c r="B71" s="207">
        <v>0.78510999999999997</v>
      </c>
    </row>
    <row r="72" spans="1:2" x14ac:dyDescent="0.2">
      <c r="A72" s="236">
        <v>38991</v>
      </c>
      <c r="B72" s="207">
        <v>0.79271000000000003</v>
      </c>
    </row>
    <row r="73" spans="1:2" x14ac:dyDescent="0.2">
      <c r="A73" s="236">
        <v>39022</v>
      </c>
      <c r="B73" s="207">
        <v>0.77766999999999997</v>
      </c>
    </row>
    <row r="74" spans="1:2" x14ac:dyDescent="0.2">
      <c r="A74" s="236">
        <v>39052</v>
      </c>
      <c r="B74" s="207">
        <v>0.75773000000000001</v>
      </c>
    </row>
    <row r="75" spans="1:2" x14ac:dyDescent="0.2">
      <c r="A75" s="236">
        <v>39083</v>
      </c>
      <c r="B75" s="207">
        <v>0.76942999999999995</v>
      </c>
    </row>
    <row r="76" spans="1:2" x14ac:dyDescent="0.2">
      <c r="A76" s="236">
        <v>39114</v>
      </c>
      <c r="B76" s="207">
        <v>0.76549999999999996</v>
      </c>
    </row>
    <row r="77" spans="1:2" x14ac:dyDescent="0.2">
      <c r="A77" s="236">
        <v>39142</v>
      </c>
      <c r="B77" s="207">
        <v>0.75551999999999997</v>
      </c>
    </row>
    <row r="78" spans="1:2" x14ac:dyDescent="0.2">
      <c r="A78" s="236">
        <v>39173</v>
      </c>
      <c r="B78" s="207">
        <v>0.74092000000000002</v>
      </c>
    </row>
    <row r="79" spans="1:2" x14ac:dyDescent="0.2">
      <c r="A79" s="236">
        <v>39203</v>
      </c>
      <c r="B79" s="207">
        <v>0.73960999999999999</v>
      </c>
    </row>
    <row r="80" spans="1:2" x14ac:dyDescent="0.2">
      <c r="A80" s="236">
        <v>39234</v>
      </c>
      <c r="B80" s="207">
        <v>0.74531000000000003</v>
      </c>
    </row>
    <row r="81" spans="1:2" x14ac:dyDescent="0.2">
      <c r="A81" s="236">
        <v>39264</v>
      </c>
      <c r="B81" s="207">
        <v>0.72975000000000001</v>
      </c>
    </row>
    <row r="82" spans="1:2" x14ac:dyDescent="0.2">
      <c r="A82" s="236">
        <v>39295</v>
      </c>
      <c r="B82" s="207">
        <v>0.73372000000000004</v>
      </c>
    </row>
    <row r="83" spans="1:2" x14ac:dyDescent="0.2">
      <c r="A83" s="236">
        <v>39326</v>
      </c>
      <c r="B83" s="207">
        <v>0.72041999999999995</v>
      </c>
    </row>
    <row r="84" spans="1:2" x14ac:dyDescent="0.2">
      <c r="A84" s="236">
        <v>39356</v>
      </c>
      <c r="B84" s="207">
        <v>0.70301000000000002</v>
      </c>
    </row>
    <row r="85" spans="1:2" x14ac:dyDescent="0.2">
      <c r="A85" s="236">
        <v>39387</v>
      </c>
      <c r="B85" s="207">
        <v>0.68189999999999995</v>
      </c>
    </row>
    <row r="86" spans="1:2" x14ac:dyDescent="0.2">
      <c r="A86" s="236">
        <v>39417</v>
      </c>
      <c r="B86" s="207">
        <v>0.68698000000000004</v>
      </c>
    </row>
    <row r="87" spans="1:2" x14ac:dyDescent="0.2">
      <c r="A87" s="236">
        <v>39448</v>
      </c>
      <c r="B87" s="207">
        <v>0.68032999999999999</v>
      </c>
    </row>
    <row r="88" spans="1:2" x14ac:dyDescent="0.2">
      <c r="A88" s="236">
        <v>39479</v>
      </c>
      <c r="B88" s="207">
        <v>0.67934000000000005</v>
      </c>
    </row>
    <row r="89" spans="1:2" x14ac:dyDescent="0.2">
      <c r="A89" s="236">
        <v>39508</v>
      </c>
      <c r="B89" s="207">
        <v>0.64593999999999996</v>
      </c>
    </row>
    <row r="90" spans="1:2" x14ac:dyDescent="0.2">
      <c r="A90" s="236">
        <v>39539</v>
      </c>
      <c r="B90" s="207">
        <v>0.63449999999999995</v>
      </c>
    </row>
    <row r="91" spans="1:2" x14ac:dyDescent="0.2">
      <c r="A91" s="236">
        <v>39569</v>
      </c>
      <c r="B91" s="207">
        <v>0.64273000000000002</v>
      </c>
    </row>
    <row r="92" spans="1:2" x14ac:dyDescent="0.2">
      <c r="A92" s="236">
        <v>39600</v>
      </c>
      <c r="B92" s="207">
        <v>0.64229000000000003</v>
      </c>
    </row>
    <row r="93" spans="1:2" x14ac:dyDescent="0.2">
      <c r="A93" s="236">
        <v>39630</v>
      </c>
      <c r="B93" s="207">
        <v>0.63373000000000002</v>
      </c>
    </row>
    <row r="94" spans="1:2" x14ac:dyDescent="0.2">
      <c r="A94" s="236">
        <v>39661</v>
      </c>
      <c r="B94" s="207">
        <v>0.66725000000000001</v>
      </c>
    </row>
    <row r="95" spans="1:2" x14ac:dyDescent="0.2">
      <c r="A95" s="236">
        <v>39692</v>
      </c>
      <c r="B95" s="207">
        <v>0.69489999999999996</v>
      </c>
    </row>
    <row r="96" spans="1:2" x14ac:dyDescent="0.2">
      <c r="A96" s="236">
        <v>39722</v>
      </c>
      <c r="B96" s="207">
        <v>0.74939</v>
      </c>
    </row>
    <row r="97" spans="1:2" x14ac:dyDescent="0.2">
      <c r="A97" s="236">
        <v>39753</v>
      </c>
      <c r="B97" s="207">
        <v>0.78700000000000003</v>
      </c>
    </row>
    <row r="98" spans="1:2" x14ac:dyDescent="0.2">
      <c r="A98" s="236">
        <v>39783</v>
      </c>
      <c r="B98" s="207">
        <v>0.74402999999999997</v>
      </c>
    </row>
    <row r="99" spans="1:2" x14ac:dyDescent="0.2">
      <c r="A99" s="236">
        <v>39814</v>
      </c>
      <c r="B99" s="207">
        <v>0.74929999999999997</v>
      </c>
    </row>
    <row r="100" spans="1:2" x14ac:dyDescent="0.2">
      <c r="A100" s="236">
        <v>39845</v>
      </c>
      <c r="B100" s="207">
        <v>0.78049999999999997</v>
      </c>
    </row>
    <row r="101" spans="1:2" x14ac:dyDescent="0.2">
      <c r="A101" s="236">
        <v>39873</v>
      </c>
      <c r="B101" s="207">
        <v>0.76793</v>
      </c>
    </row>
    <row r="102" spans="1:2" x14ac:dyDescent="0.2">
      <c r="A102" s="236">
        <v>39904</v>
      </c>
      <c r="B102" s="207">
        <v>0.75739000000000001</v>
      </c>
    </row>
    <row r="103" spans="1:2" x14ac:dyDescent="0.2">
      <c r="A103" s="236">
        <v>39934</v>
      </c>
      <c r="B103" s="207">
        <v>0.73382000000000003</v>
      </c>
    </row>
    <row r="104" spans="1:2" x14ac:dyDescent="0.2">
      <c r="A104" s="236">
        <v>39965</v>
      </c>
      <c r="B104" s="207">
        <v>0.7137</v>
      </c>
    </row>
    <row r="105" spans="1:2" x14ac:dyDescent="0.2">
      <c r="A105" s="236">
        <v>39995</v>
      </c>
      <c r="B105" s="207">
        <v>0.71077000000000001</v>
      </c>
    </row>
    <row r="106" spans="1:2" x14ac:dyDescent="0.2">
      <c r="A106" s="236">
        <v>40026</v>
      </c>
      <c r="B106" s="207">
        <v>0.7016</v>
      </c>
    </row>
    <row r="107" spans="1:2" x14ac:dyDescent="0.2">
      <c r="A107" s="236">
        <v>40057</v>
      </c>
      <c r="B107" s="207">
        <v>0.68747000000000003</v>
      </c>
    </row>
    <row r="108" spans="1:2" x14ac:dyDescent="0.2">
      <c r="A108" s="236">
        <v>40087</v>
      </c>
      <c r="B108" s="207">
        <v>0.67542999999999997</v>
      </c>
    </row>
    <row r="109" spans="1:2" x14ac:dyDescent="0.2">
      <c r="A109" s="236">
        <v>40118</v>
      </c>
      <c r="B109" s="207">
        <v>0.67139000000000004</v>
      </c>
    </row>
    <row r="110" spans="1:2" x14ac:dyDescent="0.2">
      <c r="A110" s="236">
        <v>40148</v>
      </c>
      <c r="B110" s="207">
        <v>0.68501999999999996</v>
      </c>
    </row>
    <row r="111" spans="1:2" x14ac:dyDescent="0.2">
      <c r="A111" s="236">
        <v>40179</v>
      </c>
      <c r="B111" s="207">
        <v>0.70035000000000003</v>
      </c>
    </row>
    <row r="112" spans="1:2" x14ac:dyDescent="0.2">
      <c r="A112" s="236">
        <v>40210</v>
      </c>
      <c r="B112" s="207">
        <v>0.73102</v>
      </c>
    </row>
    <row r="113" spans="1:2" x14ac:dyDescent="0.2">
      <c r="A113" s="236">
        <v>40238</v>
      </c>
      <c r="B113" s="207">
        <v>0.73651999999999995</v>
      </c>
    </row>
    <row r="114" spans="1:2" x14ac:dyDescent="0.2">
      <c r="A114" s="236">
        <v>40269</v>
      </c>
      <c r="B114" s="207">
        <v>0.74400999999999995</v>
      </c>
    </row>
    <row r="115" spans="1:2" x14ac:dyDescent="0.2">
      <c r="A115" s="236">
        <v>40299</v>
      </c>
      <c r="B115" s="207">
        <v>0.79290000000000005</v>
      </c>
    </row>
    <row r="116" spans="1:2" x14ac:dyDescent="0.2">
      <c r="A116" s="236">
        <v>40330</v>
      </c>
      <c r="B116" s="207">
        <v>0.81889999999999996</v>
      </c>
    </row>
    <row r="117" spans="1:2" x14ac:dyDescent="0.2">
      <c r="A117" s="236">
        <v>40360</v>
      </c>
      <c r="B117" s="207">
        <v>0.78417000000000003</v>
      </c>
    </row>
    <row r="118" spans="1:2" x14ac:dyDescent="0.2">
      <c r="A118" s="236">
        <v>40391</v>
      </c>
      <c r="B118" s="207">
        <v>0.77470000000000006</v>
      </c>
    </row>
    <row r="119" spans="1:2" x14ac:dyDescent="0.2">
      <c r="A119" s="236">
        <v>40422</v>
      </c>
      <c r="B119" s="207">
        <v>0.76787000000000005</v>
      </c>
    </row>
    <row r="120" spans="1:2" x14ac:dyDescent="0.2">
      <c r="A120" s="236">
        <v>40452</v>
      </c>
      <c r="B120" s="207">
        <v>0.71984000000000004</v>
      </c>
    </row>
    <row r="121" spans="1:2" x14ac:dyDescent="0.2">
      <c r="A121" s="236">
        <v>40483</v>
      </c>
      <c r="B121" s="208">
        <v>0.73046</v>
      </c>
    </row>
    <row r="122" spans="1:2" x14ac:dyDescent="0.2">
      <c r="A122" s="236">
        <v>40513</v>
      </c>
      <c r="B122" s="206">
        <v>0.75683999999999996</v>
      </c>
    </row>
    <row r="123" spans="1:2" x14ac:dyDescent="0.2">
      <c r="A123" s="236">
        <v>40544</v>
      </c>
      <c r="B123" s="206">
        <v>0.74914000000000003</v>
      </c>
    </row>
    <row r="124" spans="1:2" x14ac:dyDescent="0.2">
      <c r="A124" s="236">
        <v>40575</v>
      </c>
      <c r="B124" s="206">
        <v>0.73287000000000002</v>
      </c>
    </row>
    <row r="125" spans="1:2" x14ac:dyDescent="0.2">
      <c r="A125" s="236">
        <v>40603</v>
      </c>
      <c r="B125" s="206">
        <v>0.71430000000000005</v>
      </c>
    </row>
    <row r="126" spans="1:2" x14ac:dyDescent="0.2">
      <c r="A126" s="236">
        <v>40634</v>
      </c>
      <c r="B126" s="206">
        <v>0.69284999999999997</v>
      </c>
    </row>
    <row r="127" spans="1:2" x14ac:dyDescent="0.2">
      <c r="A127" s="236">
        <v>40664</v>
      </c>
      <c r="B127" s="206">
        <v>0.69755</v>
      </c>
    </row>
    <row r="128" spans="1:2" x14ac:dyDescent="0.2">
      <c r="A128" s="236">
        <v>40695</v>
      </c>
      <c r="B128" s="206">
        <v>0.69538999999999995</v>
      </c>
    </row>
    <row r="129" spans="1:2" x14ac:dyDescent="0.2">
      <c r="A129" s="236">
        <v>40725</v>
      </c>
      <c r="B129" s="206">
        <v>0.69908999999999999</v>
      </c>
    </row>
    <row r="130" spans="1:2" x14ac:dyDescent="0.2">
      <c r="A130" s="236">
        <v>40756</v>
      </c>
      <c r="B130" s="206">
        <v>0.69725999999999999</v>
      </c>
    </row>
    <row r="131" spans="1:2" x14ac:dyDescent="0.2">
      <c r="A131" s="236">
        <v>40787</v>
      </c>
      <c r="B131" s="206">
        <v>0.72470000000000001</v>
      </c>
    </row>
    <row r="132" spans="1:2" x14ac:dyDescent="0.2">
      <c r="A132" s="236">
        <v>40817</v>
      </c>
      <c r="B132" s="40">
        <v>0.73018000000000005</v>
      </c>
    </row>
    <row r="133" spans="1:2" x14ac:dyDescent="0.2">
      <c r="A133" s="236">
        <v>40848</v>
      </c>
      <c r="B133" s="206">
        <v>0.73614000000000002</v>
      </c>
    </row>
    <row r="134" spans="1:2" x14ac:dyDescent="0.2">
      <c r="A134" s="236">
        <v>40878</v>
      </c>
      <c r="B134" s="206">
        <v>0.75861999999999996</v>
      </c>
    </row>
    <row r="135" spans="1:2" x14ac:dyDescent="0.2">
      <c r="A135" s="236">
        <v>40909</v>
      </c>
      <c r="B135" s="206">
        <v>0.77573000000000003</v>
      </c>
    </row>
    <row r="136" spans="1:2" x14ac:dyDescent="0.2">
      <c r="A136" s="236">
        <v>40940</v>
      </c>
      <c r="B136" s="40">
        <v>0.75649</v>
      </c>
    </row>
    <row r="137" spans="1:2" x14ac:dyDescent="0.2">
      <c r="A137" s="236">
        <v>40969</v>
      </c>
      <c r="B137" s="40">
        <v>0.75695000000000001</v>
      </c>
    </row>
    <row r="138" spans="1:2" x14ac:dyDescent="0.2">
      <c r="A138" s="236">
        <v>41000</v>
      </c>
      <c r="B138" s="40">
        <v>0.75941000000000003</v>
      </c>
    </row>
    <row r="139" spans="1:2" x14ac:dyDescent="0.2">
      <c r="A139" s="236">
        <v>41030</v>
      </c>
      <c r="B139" s="40">
        <v>0.77910000000000001</v>
      </c>
    </row>
    <row r="140" spans="1:2" x14ac:dyDescent="0.2">
      <c r="A140" s="236">
        <v>41061</v>
      </c>
      <c r="B140" s="206">
        <v>0.79788000000000003</v>
      </c>
    </row>
    <row r="141" spans="1:2" x14ac:dyDescent="0.2">
      <c r="A141" s="236">
        <v>41091</v>
      </c>
      <c r="B141" s="206">
        <v>0.81255999999999995</v>
      </c>
    </row>
    <row r="142" spans="1:2" x14ac:dyDescent="0.2">
      <c r="A142" s="236">
        <v>41122</v>
      </c>
      <c r="B142" s="206">
        <v>0.80755999999999994</v>
      </c>
    </row>
    <row r="143" spans="1:2" x14ac:dyDescent="0.2">
      <c r="A143" s="236">
        <v>41153</v>
      </c>
      <c r="B143" s="206">
        <v>0.77815000000000001</v>
      </c>
    </row>
    <row r="144" spans="1:2" x14ac:dyDescent="0.2">
      <c r="A144" s="236">
        <v>41183</v>
      </c>
      <c r="B144" s="206">
        <v>0.77112000000000003</v>
      </c>
    </row>
    <row r="145" spans="1:3" x14ac:dyDescent="0.2">
      <c r="A145" s="236">
        <v>41214</v>
      </c>
      <c r="B145" s="206">
        <v>0.77961999999999998</v>
      </c>
    </row>
    <row r="146" spans="1:3" x14ac:dyDescent="0.2">
      <c r="A146" s="236">
        <v>41244</v>
      </c>
      <c r="B146" s="206">
        <v>0.7631</v>
      </c>
    </row>
    <row r="147" spans="1:3" x14ac:dyDescent="0.2">
      <c r="A147" s="236">
        <v>41275</v>
      </c>
      <c r="B147" s="206">
        <v>0.75316000000000005</v>
      </c>
    </row>
    <row r="148" spans="1:3" x14ac:dyDescent="0.2">
      <c r="A148" s="236">
        <v>41306</v>
      </c>
      <c r="B148" s="206">
        <v>0.74734999999999996</v>
      </c>
    </row>
    <row r="149" spans="1:3" x14ac:dyDescent="0.2">
      <c r="A149" s="236">
        <v>41334</v>
      </c>
      <c r="B149" s="206">
        <v>0.77073000000000003</v>
      </c>
    </row>
    <row r="150" spans="1:3" x14ac:dyDescent="0.2">
      <c r="A150" s="236">
        <v>41365</v>
      </c>
      <c r="B150" s="206">
        <v>0.76851999999999998</v>
      </c>
    </row>
    <row r="151" spans="1:3" x14ac:dyDescent="0.2">
      <c r="A151" s="236">
        <v>41395</v>
      </c>
      <c r="B151" s="206">
        <v>0.77029999999999998</v>
      </c>
    </row>
    <row r="152" spans="1:3" x14ac:dyDescent="0.2">
      <c r="A152" s="236">
        <v>41426</v>
      </c>
      <c r="B152" s="206">
        <v>0.75912000000000002</v>
      </c>
    </row>
    <row r="153" spans="1:3" x14ac:dyDescent="0.2">
      <c r="A153" s="236">
        <v>41456</v>
      </c>
      <c r="B153" s="206">
        <v>0.76502999999999999</v>
      </c>
    </row>
    <row r="154" spans="1:3" x14ac:dyDescent="0.2">
      <c r="A154" s="236">
        <v>41487</v>
      </c>
      <c r="B154" s="206">
        <v>0.75085000000000002</v>
      </c>
    </row>
    <row r="155" spans="1:3" x14ac:dyDescent="0.2">
      <c r="A155" s="236">
        <v>41518</v>
      </c>
      <c r="B155" s="206">
        <v>0.74951999999999996</v>
      </c>
      <c r="C155" s="206"/>
    </row>
    <row r="156" spans="1:3" x14ac:dyDescent="0.2">
      <c r="A156" s="236">
        <v>41548</v>
      </c>
      <c r="B156" s="206">
        <v>0.73348999999999998</v>
      </c>
      <c r="C156" s="206"/>
    </row>
    <row r="157" spans="1:3" x14ac:dyDescent="0.2">
      <c r="A157" s="236">
        <v>41579</v>
      </c>
      <c r="B157" s="206">
        <v>0.74107000000000001</v>
      </c>
      <c r="C157" s="206"/>
    </row>
    <row r="158" spans="1:3" x14ac:dyDescent="0.2">
      <c r="A158" s="236">
        <v>41609</v>
      </c>
      <c r="B158" s="206">
        <v>0.73028999999999999</v>
      </c>
      <c r="C158" s="206"/>
    </row>
    <row r="159" spans="1:3" x14ac:dyDescent="0.2">
      <c r="A159" s="236">
        <v>41640</v>
      </c>
      <c r="B159" s="206">
        <v>0.73353000000000002</v>
      </c>
      <c r="C159" s="206"/>
    </row>
    <row r="160" spans="1:3" x14ac:dyDescent="0.2">
      <c r="A160" s="236">
        <v>41671</v>
      </c>
      <c r="B160" s="206">
        <v>0.73297000000000001</v>
      </c>
      <c r="C160" s="206"/>
    </row>
    <row r="161" spans="1:3" x14ac:dyDescent="0.2">
      <c r="A161" s="236">
        <v>41699</v>
      </c>
      <c r="B161" s="206">
        <v>0.72336999999999996</v>
      </c>
      <c r="C161" s="206"/>
    </row>
    <row r="162" spans="1:3" x14ac:dyDescent="0.2">
      <c r="A162" s="236">
        <v>41730</v>
      </c>
      <c r="B162" s="40">
        <v>0.72436</v>
      </c>
    </row>
    <row r="163" spans="1:3" x14ac:dyDescent="0.2">
      <c r="A163" s="236">
        <v>41760</v>
      </c>
      <c r="B163" s="40">
        <v>0.72775000000000001</v>
      </c>
    </row>
    <row r="164" spans="1:3" x14ac:dyDescent="0.2">
      <c r="A164" s="236">
        <v>41791</v>
      </c>
      <c r="B164" s="40">
        <v>0.73540000000000005</v>
      </c>
    </row>
    <row r="165" spans="1:3" x14ac:dyDescent="0.2">
      <c r="A165" s="236">
        <v>41821</v>
      </c>
      <c r="B165" s="40">
        <v>0.73804000000000003</v>
      </c>
    </row>
    <row r="166" spans="1:3" x14ac:dyDescent="0.2">
      <c r="A166" s="236">
        <v>41852</v>
      </c>
      <c r="B166" s="40">
        <v>0.75034999999999996</v>
      </c>
    </row>
    <row r="167" spans="1:3" x14ac:dyDescent="0.2">
      <c r="A167" s="236">
        <v>41883</v>
      </c>
      <c r="B167" s="40">
        <v>0.77466999999999997</v>
      </c>
    </row>
    <row r="168" spans="1:3" x14ac:dyDescent="0.2">
      <c r="A168" s="236">
        <v>41913</v>
      </c>
      <c r="B168" s="40">
        <v>0.78920999999999997</v>
      </c>
    </row>
    <row r="169" spans="1:3" x14ac:dyDescent="0.2">
      <c r="A169" s="236">
        <v>41944</v>
      </c>
      <c r="B169" s="40">
        <v>0.80157</v>
      </c>
    </row>
    <row r="170" spans="1:3" x14ac:dyDescent="0.2">
      <c r="A170" s="236">
        <v>41974</v>
      </c>
      <c r="B170" s="40">
        <v>0.81181999999999999</v>
      </c>
    </row>
    <row r="171" spans="1:3" x14ac:dyDescent="0.2">
      <c r="A171" s="236">
        <v>42005</v>
      </c>
      <c r="B171" s="40">
        <v>0.85772999999999999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26"/>
  <sheetViews>
    <sheetView topLeftCell="W1" zoomScale="70" zoomScaleNormal="70" workbookViewId="0">
      <selection activeCell="AM1" sqref="AM1"/>
    </sheetView>
  </sheetViews>
  <sheetFormatPr defaultRowHeight="12.75" x14ac:dyDescent="0.2"/>
  <cols>
    <col min="1" max="1" width="9" style="5"/>
    <col min="2" max="2" width="11.25" style="2" customWidth="1"/>
    <col min="3" max="3" width="9.25" style="2" customWidth="1"/>
    <col min="4" max="4" width="10.625" style="2" customWidth="1"/>
    <col min="5" max="5" width="14.625" style="2" customWidth="1"/>
    <col min="6" max="6" width="12.625" style="2" customWidth="1"/>
    <col min="7" max="7" width="11" style="2" customWidth="1"/>
    <col min="21" max="21" width="15.125" customWidth="1"/>
    <col min="22" max="22" width="15.25" customWidth="1"/>
    <col min="23" max="23" width="18.625" customWidth="1"/>
    <col min="25" max="25" width="11.125" style="2" customWidth="1"/>
    <col min="26" max="26" width="13.375" style="2" customWidth="1"/>
    <col min="27" max="27" width="7.875" style="2" customWidth="1"/>
    <col min="28" max="28" width="6.75" customWidth="1"/>
    <col min="29" max="29" width="13.5" style="2" customWidth="1"/>
    <col min="30" max="30" width="15.5" style="2" customWidth="1"/>
    <col min="31" max="31" width="5.5" style="2" customWidth="1"/>
    <col min="32" max="32" width="12.25" style="2" customWidth="1"/>
    <col min="33" max="33" width="15.125" style="2" customWidth="1"/>
    <col min="34" max="34" width="13.875" style="2" customWidth="1"/>
    <col min="35" max="35" width="11.25" style="3" customWidth="1"/>
    <col min="36" max="36" width="10.625" style="2" customWidth="1"/>
    <col min="38" max="38" width="6.75" style="2" customWidth="1"/>
    <col min="39" max="39" width="29" style="2" customWidth="1"/>
  </cols>
  <sheetData>
    <row r="1" spans="1:50" s="5" customFormat="1" x14ac:dyDescent="0.2">
      <c r="B1" s="6" t="s">
        <v>0</v>
      </c>
      <c r="C1" s="6" t="s">
        <v>1</v>
      </c>
      <c r="D1" s="6" t="s">
        <v>6</v>
      </c>
      <c r="E1" s="6" t="s">
        <v>268</v>
      </c>
      <c r="F1" s="6" t="s">
        <v>269</v>
      </c>
      <c r="G1" s="6" t="s">
        <v>270</v>
      </c>
      <c r="U1" s="5" t="s">
        <v>11</v>
      </c>
      <c r="V1" s="5" t="s">
        <v>12</v>
      </c>
      <c r="W1" s="5" t="s">
        <v>13</v>
      </c>
      <c r="Y1" s="6" t="s">
        <v>2</v>
      </c>
      <c r="Z1" s="6" t="s">
        <v>7</v>
      </c>
      <c r="AA1" s="6" t="s">
        <v>14</v>
      </c>
      <c r="AC1" s="6" t="s">
        <v>3</v>
      </c>
      <c r="AD1" s="6" t="s">
        <v>8</v>
      </c>
      <c r="AE1" s="6"/>
      <c r="AF1" s="6" t="s">
        <v>4</v>
      </c>
      <c r="AG1" s="6" t="s">
        <v>9</v>
      </c>
      <c r="AH1" s="6"/>
      <c r="AI1" s="7" t="s">
        <v>5</v>
      </c>
      <c r="AJ1" s="6" t="s">
        <v>10</v>
      </c>
      <c r="AL1" s="6"/>
      <c r="AM1" s="6"/>
      <c r="AX1" s="5" t="s">
        <v>15</v>
      </c>
    </row>
    <row r="2" spans="1:50" x14ac:dyDescent="0.2">
      <c r="A2" s="8">
        <v>39083</v>
      </c>
      <c r="B2" s="2">
        <v>2497</v>
      </c>
      <c r="C2" s="2">
        <v>2333</v>
      </c>
      <c r="D2" s="2">
        <v>2527</v>
      </c>
      <c r="E2" s="2">
        <v>1020</v>
      </c>
      <c r="F2" s="2">
        <v>2760</v>
      </c>
      <c r="G2" s="2">
        <v>2840</v>
      </c>
      <c r="U2">
        <v>2191</v>
      </c>
      <c r="V2">
        <v>2240</v>
      </c>
      <c r="W2">
        <v>1490</v>
      </c>
      <c r="Y2" s="2">
        <v>2342</v>
      </c>
      <c r="Z2" s="2">
        <v>2560</v>
      </c>
      <c r="AA2" s="2">
        <v>2840</v>
      </c>
      <c r="AC2" s="2">
        <v>2372</v>
      </c>
      <c r="AD2" s="2">
        <v>2496</v>
      </c>
      <c r="AF2" s="2">
        <v>2386</v>
      </c>
      <c r="AG2" s="2">
        <v>2524</v>
      </c>
      <c r="AI2" s="3">
        <v>2335.5709999999999</v>
      </c>
      <c r="AJ2" s="3">
        <v>2486.2530000000002</v>
      </c>
      <c r="AX2">
        <v>2975.9695000000002</v>
      </c>
    </row>
    <row r="3" spans="1:50" x14ac:dyDescent="0.2">
      <c r="A3" s="8">
        <v>39114</v>
      </c>
      <c r="B3" s="2">
        <v>2505</v>
      </c>
      <c r="C3" s="2">
        <v>2340</v>
      </c>
      <c r="D3" s="2">
        <v>2490</v>
      </c>
      <c r="E3" s="2">
        <v>1050</v>
      </c>
      <c r="F3" s="2">
        <v>2755</v>
      </c>
      <c r="G3" s="2">
        <v>2835</v>
      </c>
      <c r="U3">
        <v>2332</v>
      </c>
      <c r="V3">
        <v>2389</v>
      </c>
      <c r="W3">
        <v>1548</v>
      </c>
      <c r="Y3" s="2">
        <v>2385</v>
      </c>
      <c r="Z3" s="2">
        <v>2560</v>
      </c>
      <c r="AA3" s="2">
        <v>2835</v>
      </c>
      <c r="AC3" s="2">
        <v>2413</v>
      </c>
      <c r="AD3" s="2">
        <v>2495</v>
      </c>
      <c r="AF3" s="2">
        <v>2400</v>
      </c>
      <c r="AG3" s="2">
        <v>2473</v>
      </c>
      <c r="AI3" s="3">
        <v>2368.3568</v>
      </c>
      <c r="AJ3" s="3">
        <v>2458.2944000000002</v>
      </c>
      <c r="AX3">
        <v>2960.4459999999999</v>
      </c>
    </row>
    <row r="4" spans="1:50" x14ac:dyDescent="0.2">
      <c r="A4" s="8">
        <v>39142</v>
      </c>
      <c r="B4" s="2">
        <v>2583</v>
      </c>
      <c r="C4" s="2">
        <v>2503</v>
      </c>
      <c r="D4" s="2">
        <v>2548</v>
      </c>
      <c r="E4" s="2">
        <v>1230</v>
      </c>
      <c r="F4" s="2">
        <v>2718</v>
      </c>
      <c r="G4" s="2">
        <v>2860</v>
      </c>
      <c r="U4">
        <v>2435</v>
      </c>
      <c r="V4">
        <v>2505</v>
      </c>
      <c r="W4">
        <v>1548</v>
      </c>
      <c r="Y4" s="2">
        <v>2588</v>
      </c>
      <c r="Z4" s="2">
        <v>2613</v>
      </c>
      <c r="AA4" s="2">
        <v>2860</v>
      </c>
      <c r="AC4" s="2">
        <v>2650</v>
      </c>
      <c r="AD4" s="2">
        <v>2609</v>
      </c>
      <c r="AF4" s="2">
        <v>2605</v>
      </c>
      <c r="AG4" s="2">
        <v>2518</v>
      </c>
      <c r="AI4" s="3">
        <v>2501.0909999999999</v>
      </c>
      <c r="AJ4" s="3">
        <v>2442.2418000000002</v>
      </c>
      <c r="AX4">
        <v>2905.6792500000001</v>
      </c>
    </row>
    <row r="5" spans="1:50" x14ac:dyDescent="0.2">
      <c r="A5" s="8">
        <v>39173</v>
      </c>
      <c r="B5" s="2">
        <v>2870</v>
      </c>
      <c r="C5" s="2">
        <v>2850</v>
      </c>
      <c r="D5" s="2">
        <v>2662</v>
      </c>
      <c r="E5" s="2">
        <v>1260</v>
      </c>
      <c r="F5" s="2">
        <v>2726</v>
      </c>
      <c r="G5" s="2">
        <v>2866</v>
      </c>
      <c r="U5">
        <v>2850</v>
      </c>
      <c r="V5">
        <v>2850</v>
      </c>
      <c r="W5">
        <v>1610</v>
      </c>
      <c r="Y5" s="2">
        <v>2923</v>
      </c>
      <c r="Z5" s="2">
        <v>2733</v>
      </c>
      <c r="AA5" s="2">
        <v>2866</v>
      </c>
      <c r="AC5" s="2">
        <v>3041</v>
      </c>
      <c r="AD5" s="2">
        <v>2768</v>
      </c>
      <c r="AF5" s="2">
        <v>2998</v>
      </c>
      <c r="AG5" s="2">
        <v>2608</v>
      </c>
      <c r="AI5" s="3">
        <v>2795.8690000000001</v>
      </c>
      <c r="AJ5" s="3">
        <v>2648.7180000000003</v>
      </c>
      <c r="AX5">
        <v>2906.23225</v>
      </c>
    </row>
    <row r="6" spans="1:50" x14ac:dyDescent="0.2">
      <c r="A6" s="8">
        <v>39203</v>
      </c>
      <c r="B6" s="2">
        <v>3180</v>
      </c>
      <c r="C6" s="2">
        <v>3225</v>
      </c>
      <c r="D6" s="2">
        <v>2798</v>
      </c>
      <c r="E6" s="2">
        <v>1250</v>
      </c>
      <c r="F6" s="2">
        <v>2748</v>
      </c>
      <c r="G6" s="2">
        <v>2865</v>
      </c>
      <c r="U6">
        <v>2977</v>
      </c>
      <c r="V6">
        <v>3106</v>
      </c>
      <c r="W6">
        <v>1627</v>
      </c>
      <c r="Y6" s="2">
        <v>3394</v>
      </c>
      <c r="Z6" s="2">
        <v>2866</v>
      </c>
      <c r="AA6" s="2">
        <v>2865</v>
      </c>
      <c r="AC6" s="2">
        <v>3415</v>
      </c>
      <c r="AD6" s="2">
        <v>2977</v>
      </c>
      <c r="AF6" s="2">
        <v>3460</v>
      </c>
      <c r="AG6" s="2">
        <v>2706</v>
      </c>
      <c r="AI6" s="3">
        <v>2935.98</v>
      </c>
      <c r="AJ6" s="3">
        <v>2789.181</v>
      </c>
      <c r="AX6">
        <v>2908.0881899999999</v>
      </c>
    </row>
    <row r="7" spans="1:50" x14ac:dyDescent="0.2">
      <c r="A7" s="8">
        <v>39234</v>
      </c>
      <c r="B7" s="2">
        <v>3483</v>
      </c>
      <c r="C7" s="2">
        <v>3538</v>
      </c>
      <c r="D7" s="2">
        <v>3015</v>
      </c>
      <c r="E7" s="2">
        <v>1180</v>
      </c>
      <c r="F7" s="2">
        <v>2820</v>
      </c>
      <c r="G7" s="2">
        <v>2883</v>
      </c>
      <c r="U7">
        <v>3287</v>
      </c>
      <c r="V7">
        <v>3576</v>
      </c>
      <c r="W7">
        <v>1909</v>
      </c>
      <c r="Y7" s="2">
        <v>3618</v>
      </c>
      <c r="Z7" s="2">
        <v>3050</v>
      </c>
      <c r="AA7" s="2">
        <v>2883</v>
      </c>
      <c r="AC7" s="2">
        <v>3763</v>
      </c>
      <c r="AD7" s="2">
        <v>3419</v>
      </c>
      <c r="AF7" s="2">
        <v>3883</v>
      </c>
      <c r="AG7" s="2">
        <v>2925</v>
      </c>
      <c r="AI7" s="3">
        <v>3180.8389999999999</v>
      </c>
      <c r="AJ7" s="3">
        <v>3402.7579999999998</v>
      </c>
      <c r="AX7">
        <v>3254.8119999999999</v>
      </c>
    </row>
    <row r="8" spans="1:50" x14ac:dyDescent="0.2">
      <c r="A8" s="8">
        <v>39264</v>
      </c>
      <c r="B8" s="2">
        <v>3594</v>
      </c>
      <c r="C8" s="2">
        <v>3720</v>
      </c>
      <c r="D8" s="2">
        <v>3426</v>
      </c>
      <c r="E8" s="2">
        <v>1160</v>
      </c>
      <c r="F8" s="2">
        <v>2942</v>
      </c>
      <c r="G8" s="2">
        <v>3006</v>
      </c>
      <c r="U8">
        <v>3390</v>
      </c>
      <c r="V8">
        <v>3755</v>
      </c>
      <c r="W8">
        <v>2278</v>
      </c>
      <c r="Y8" s="2">
        <v>3755</v>
      </c>
      <c r="Z8" s="2">
        <v>3543</v>
      </c>
      <c r="AA8" s="2">
        <v>3006</v>
      </c>
      <c r="AC8" s="2">
        <v>3913</v>
      </c>
      <c r="AD8" s="2">
        <v>3994</v>
      </c>
      <c r="AF8" s="2">
        <v>4000</v>
      </c>
      <c r="AG8" s="2">
        <v>3338</v>
      </c>
      <c r="AI8" s="3">
        <v>3410.2099999999996</v>
      </c>
      <c r="AJ8" s="3">
        <v>3706.7499999999995</v>
      </c>
      <c r="AX8">
        <v>3911.3625999999999</v>
      </c>
    </row>
    <row r="9" spans="1:50" x14ac:dyDescent="0.2">
      <c r="A9" s="8">
        <v>39295</v>
      </c>
      <c r="B9" s="2">
        <v>3863</v>
      </c>
      <c r="C9" s="2">
        <v>3805</v>
      </c>
      <c r="D9" s="2">
        <v>3880</v>
      </c>
      <c r="E9" s="2">
        <v>1050</v>
      </c>
      <c r="F9" s="2">
        <v>3038</v>
      </c>
      <c r="G9" s="2">
        <v>3360</v>
      </c>
      <c r="U9">
        <v>3489</v>
      </c>
      <c r="V9">
        <v>3734</v>
      </c>
      <c r="W9">
        <v>2595</v>
      </c>
      <c r="Y9" s="2">
        <v>3810</v>
      </c>
      <c r="Z9" s="2">
        <v>4130</v>
      </c>
      <c r="AA9" s="2">
        <v>3360</v>
      </c>
      <c r="AC9" s="2">
        <v>3970</v>
      </c>
      <c r="AD9" s="2">
        <v>4326</v>
      </c>
      <c r="AF9" s="2">
        <v>4040</v>
      </c>
      <c r="AG9" s="2">
        <v>3830</v>
      </c>
      <c r="AI9" s="3">
        <v>3543.48</v>
      </c>
      <c r="AJ9" s="3">
        <v>4281.7049999999999</v>
      </c>
      <c r="AX9">
        <v>4227.0763500000003</v>
      </c>
    </row>
    <row r="10" spans="1:50" x14ac:dyDescent="0.2">
      <c r="A10" s="8">
        <v>39326</v>
      </c>
      <c r="B10" s="2">
        <v>3892</v>
      </c>
      <c r="C10" s="2">
        <v>3754</v>
      </c>
      <c r="D10" s="2">
        <v>4080</v>
      </c>
      <c r="E10" s="2">
        <v>880</v>
      </c>
      <c r="F10" s="2">
        <v>3282</v>
      </c>
      <c r="G10" s="2">
        <v>3812</v>
      </c>
      <c r="U10">
        <v>3417</v>
      </c>
      <c r="V10">
        <v>3560</v>
      </c>
      <c r="W10">
        <v>2661</v>
      </c>
      <c r="Y10" s="2">
        <v>3810</v>
      </c>
      <c r="Z10" s="2">
        <v>4360</v>
      </c>
      <c r="AA10" s="2">
        <v>3812</v>
      </c>
      <c r="AC10" s="2">
        <v>3925</v>
      </c>
      <c r="AD10" s="2">
        <v>4486</v>
      </c>
      <c r="AF10" s="2">
        <v>3900</v>
      </c>
      <c r="AG10" s="2">
        <v>4133</v>
      </c>
      <c r="AI10" s="3">
        <v>3782.0120000000002</v>
      </c>
      <c r="AJ10" s="3">
        <v>4800.2460000000001</v>
      </c>
      <c r="AX10">
        <v>4654.7839999999997</v>
      </c>
    </row>
    <row r="11" spans="1:50" x14ac:dyDescent="0.2">
      <c r="A11" s="8">
        <v>39356</v>
      </c>
      <c r="B11" s="2">
        <v>3873</v>
      </c>
      <c r="C11" s="2">
        <v>3563</v>
      </c>
      <c r="D11" s="2">
        <v>4168</v>
      </c>
      <c r="E11" s="2">
        <v>740</v>
      </c>
      <c r="F11" s="2">
        <v>3585</v>
      </c>
      <c r="G11" s="2">
        <v>3948</v>
      </c>
      <c r="U11">
        <v>3480</v>
      </c>
      <c r="V11">
        <v>3497</v>
      </c>
      <c r="W11">
        <v>2671</v>
      </c>
      <c r="Y11" s="2">
        <v>3536</v>
      </c>
      <c r="Z11" s="2">
        <v>4358</v>
      </c>
      <c r="AA11" s="2">
        <v>3948</v>
      </c>
      <c r="AC11" s="2">
        <v>3620</v>
      </c>
      <c r="AD11" s="2">
        <v>4367</v>
      </c>
      <c r="AF11" s="2">
        <v>3650</v>
      </c>
      <c r="AG11" s="2">
        <v>4150</v>
      </c>
      <c r="AI11" s="3">
        <v>3735.4459999999999</v>
      </c>
      <c r="AJ11" s="3">
        <v>4453.8009999999995</v>
      </c>
      <c r="AX11">
        <v>4580.2314799999995</v>
      </c>
    </row>
    <row r="12" spans="1:50" x14ac:dyDescent="0.2">
      <c r="A12" s="8">
        <v>39387</v>
      </c>
      <c r="B12" s="2">
        <v>3640</v>
      </c>
      <c r="C12" s="2">
        <v>3190</v>
      </c>
      <c r="D12" s="2">
        <v>3965</v>
      </c>
      <c r="E12" s="2">
        <v>640</v>
      </c>
      <c r="F12" s="2">
        <v>3895</v>
      </c>
      <c r="G12" s="2">
        <v>4048</v>
      </c>
      <c r="U12">
        <v>3321</v>
      </c>
      <c r="V12">
        <v>3355</v>
      </c>
      <c r="W12">
        <v>2895</v>
      </c>
      <c r="Y12" s="2">
        <v>3080</v>
      </c>
      <c r="Z12" s="2">
        <v>4100</v>
      </c>
      <c r="AA12" s="2">
        <v>4048</v>
      </c>
      <c r="AC12" s="2">
        <v>3163</v>
      </c>
      <c r="AD12" s="2">
        <v>3850</v>
      </c>
      <c r="AF12" s="2">
        <v>3125</v>
      </c>
      <c r="AG12" s="2">
        <v>4075</v>
      </c>
      <c r="AI12" s="3">
        <v>3533.9749999999999</v>
      </c>
      <c r="AJ12" s="3">
        <v>3604.6544999999996</v>
      </c>
      <c r="AX12">
        <v>4471.1851699999997</v>
      </c>
    </row>
    <row r="13" spans="1:50" x14ac:dyDescent="0.2">
      <c r="A13" s="8">
        <v>39417</v>
      </c>
      <c r="B13" s="2">
        <v>3284</v>
      </c>
      <c r="C13" s="2">
        <v>2892</v>
      </c>
      <c r="D13" s="2">
        <v>3430</v>
      </c>
      <c r="E13" s="2">
        <v>570</v>
      </c>
      <c r="F13" s="2">
        <v>3814</v>
      </c>
      <c r="G13" s="2">
        <v>3982</v>
      </c>
      <c r="I13">
        <f>AVERAGE(B2:B13)</f>
        <v>3272</v>
      </c>
      <c r="J13">
        <f t="shared" ref="J13:N13" si="0">AVERAGE(C2:C13)</f>
        <v>3142.75</v>
      </c>
      <c r="K13">
        <f t="shared" si="0"/>
        <v>3249.0833333333335</v>
      </c>
      <c r="L13">
        <f t="shared" si="0"/>
        <v>1002.5</v>
      </c>
      <c r="M13">
        <f t="shared" si="0"/>
        <v>3090.25</v>
      </c>
      <c r="N13">
        <f t="shared" si="0"/>
        <v>3275.4166666666665</v>
      </c>
      <c r="U13">
        <v>3294</v>
      </c>
      <c r="V13">
        <v>3173</v>
      </c>
      <c r="W13">
        <v>2779</v>
      </c>
      <c r="Y13" s="2">
        <v>2733</v>
      </c>
      <c r="Z13" s="2">
        <v>3627</v>
      </c>
      <c r="AA13" s="2">
        <v>3982</v>
      </c>
      <c r="AC13" s="2">
        <v>2942</v>
      </c>
      <c r="AD13" s="2">
        <v>3300</v>
      </c>
      <c r="AF13" s="2">
        <v>2983</v>
      </c>
      <c r="AG13" s="2">
        <v>3677</v>
      </c>
      <c r="AI13" s="3">
        <v>3260.2490000000003</v>
      </c>
      <c r="AJ13" s="3">
        <v>2913.4140000000002</v>
      </c>
      <c r="AX13">
        <v>4180.0554199999997</v>
      </c>
    </row>
    <row r="14" spans="1:50" x14ac:dyDescent="0.2">
      <c r="A14" s="8">
        <v>39448</v>
      </c>
      <c r="B14" s="2">
        <v>3023</v>
      </c>
      <c r="C14" s="2">
        <v>2560</v>
      </c>
      <c r="D14" s="2">
        <v>2945</v>
      </c>
      <c r="E14" s="2">
        <v>550</v>
      </c>
      <c r="F14" s="2">
        <v>3713</v>
      </c>
      <c r="G14" s="2">
        <v>3783</v>
      </c>
      <c r="I14">
        <f t="shared" ref="I14:I75" si="1">AVERAGE(B3:B14)</f>
        <v>3315.8333333333335</v>
      </c>
      <c r="J14">
        <f t="shared" ref="J14:J77" si="2">AVERAGE(C3:C14)</f>
        <v>3161.6666666666665</v>
      </c>
      <c r="K14">
        <f t="shared" ref="K14:K77" si="3">AVERAGE(D3:D14)</f>
        <v>3283.9166666666665</v>
      </c>
      <c r="L14">
        <f t="shared" ref="L14:L77" si="4">AVERAGE(E3:E14)</f>
        <v>963.33333333333337</v>
      </c>
      <c r="M14">
        <f t="shared" ref="M14:M77" si="5">AVERAGE(F3:F14)</f>
        <v>3169.6666666666665</v>
      </c>
      <c r="N14">
        <f t="shared" ref="N14:N77" si="6">AVERAGE(G3:G14)</f>
        <v>3354</v>
      </c>
      <c r="U14">
        <v>3100</v>
      </c>
      <c r="V14">
        <v>2881</v>
      </c>
      <c r="W14">
        <v>2729</v>
      </c>
      <c r="Y14" s="2">
        <v>2355</v>
      </c>
      <c r="Z14" s="2">
        <v>2825</v>
      </c>
      <c r="AA14" s="2">
        <v>3783</v>
      </c>
      <c r="AC14" s="2">
        <v>2625</v>
      </c>
      <c r="AD14" s="2">
        <v>2910</v>
      </c>
      <c r="AF14" s="2">
        <v>2413</v>
      </c>
      <c r="AG14" s="2">
        <v>2898</v>
      </c>
      <c r="AI14" s="3">
        <v>3014.9549999999999</v>
      </c>
      <c r="AJ14" s="3">
        <v>2813.9580000000001</v>
      </c>
      <c r="AX14">
        <v>3986.4404999999997</v>
      </c>
    </row>
    <row r="15" spans="1:50" x14ac:dyDescent="0.2">
      <c r="A15" s="8">
        <v>39479</v>
      </c>
      <c r="B15" s="2">
        <v>3013</v>
      </c>
      <c r="C15" s="2">
        <v>2515</v>
      </c>
      <c r="D15" s="2">
        <v>2943</v>
      </c>
      <c r="E15" s="2">
        <v>450</v>
      </c>
      <c r="F15" s="2">
        <v>3693</v>
      </c>
      <c r="G15" s="2">
        <v>3690</v>
      </c>
      <c r="I15">
        <f t="shared" si="1"/>
        <v>3358.1666666666665</v>
      </c>
      <c r="J15">
        <f t="shared" si="2"/>
        <v>3176.25</v>
      </c>
      <c r="K15">
        <f t="shared" si="3"/>
        <v>3321.6666666666665</v>
      </c>
      <c r="L15">
        <f t="shared" si="4"/>
        <v>913.33333333333337</v>
      </c>
      <c r="M15">
        <f t="shared" si="5"/>
        <v>3247.8333333333335</v>
      </c>
      <c r="N15">
        <f t="shared" si="6"/>
        <v>3425.25</v>
      </c>
      <c r="U15">
        <v>2965</v>
      </c>
      <c r="V15">
        <v>2690</v>
      </c>
      <c r="W15">
        <v>2668</v>
      </c>
      <c r="Y15" s="2">
        <v>2308</v>
      </c>
      <c r="Z15" s="2">
        <v>2900</v>
      </c>
      <c r="AA15" s="2">
        <v>3690</v>
      </c>
      <c r="AC15" s="2">
        <v>2531</v>
      </c>
      <c r="AD15" s="2">
        <v>2973</v>
      </c>
      <c r="AF15" s="2">
        <v>2450</v>
      </c>
      <c r="AG15" s="2">
        <v>2865</v>
      </c>
      <c r="AI15" s="3">
        <v>2867.0035000000003</v>
      </c>
      <c r="AJ15" s="3">
        <v>2933.6780000000003</v>
      </c>
      <c r="AX15">
        <v>3967.1327500000002</v>
      </c>
    </row>
    <row r="16" spans="1:50" x14ac:dyDescent="0.2">
      <c r="A16" s="8">
        <v>39508</v>
      </c>
      <c r="B16" s="2">
        <v>3006</v>
      </c>
      <c r="C16" s="2">
        <v>2406</v>
      </c>
      <c r="D16" s="2">
        <v>2844</v>
      </c>
      <c r="E16" s="2">
        <v>360</v>
      </c>
      <c r="F16" s="2">
        <v>3624</v>
      </c>
      <c r="G16" s="2">
        <v>3500</v>
      </c>
      <c r="I16">
        <f t="shared" si="1"/>
        <v>3393.4166666666665</v>
      </c>
      <c r="J16">
        <f t="shared" si="2"/>
        <v>3168.1666666666665</v>
      </c>
      <c r="K16">
        <f t="shared" si="3"/>
        <v>3346.3333333333335</v>
      </c>
      <c r="L16">
        <f t="shared" si="4"/>
        <v>840.83333333333337</v>
      </c>
      <c r="M16">
        <f t="shared" si="5"/>
        <v>3323.3333333333335</v>
      </c>
      <c r="N16">
        <f t="shared" si="6"/>
        <v>3478.5833333333335</v>
      </c>
      <c r="U16">
        <v>3008</v>
      </c>
      <c r="V16">
        <v>2390</v>
      </c>
      <c r="W16">
        <v>2596</v>
      </c>
      <c r="Y16" s="2">
        <v>2200</v>
      </c>
      <c r="Z16" s="2">
        <v>2843</v>
      </c>
      <c r="AA16" s="2">
        <v>3500</v>
      </c>
      <c r="AC16" s="2">
        <v>2400</v>
      </c>
      <c r="AD16" s="2">
        <v>2800</v>
      </c>
      <c r="AF16" s="2">
        <v>2400</v>
      </c>
      <c r="AG16" s="2">
        <v>2793</v>
      </c>
      <c r="AI16" s="3">
        <v>2714.3130000000001</v>
      </c>
      <c r="AJ16" s="3">
        <v>2778.9395</v>
      </c>
      <c r="AX16">
        <v>3748.337</v>
      </c>
    </row>
    <row r="17" spans="1:50" x14ac:dyDescent="0.2">
      <c r="A17" s="8">
        <v>39539</v>
      </c>
      <c r="B17" s="2">
        <v>2895</v>
      </c>
      <c r="C17" s="2">
        <v>2308</v>
      </c>
      <c r="D17" s="2">
        <v>2733</v>
      </c>
      <c r="E17" s="2">
        <v>420</v>
      </c>
      <c r="F17" s="2">
        <v>3520</v>
      </c>
      <c r="G17" s="2">
        <v>3250</v>
      </c>
      <c r="I17">
        <f t="shared" si="1"/>
        <v>3395.5</v>
      </c>
      <c r="J17">
        <f t="shared" si="2"/>
        <v>3123</v>
      </c>
      <c r="K17">
        <f t="shared" si="3"/>
        <v>3352.25</v>
      </c>
      <c r="L17">
        <f t="shared" si="4"/>
        <v>770.83333333333337</v>
      </c>
      <c r="M17">
        <f t="shared" si="5"/>
        <v>3389.5</v>
      </c>
      <c r="N17">
        <f t="shared" si="6"/>
        <v>3510.5833333333335</v>
      </c>
      <c r="U17">
        <v>2919</v>
      </c>
      <c r="V17">
        <v>2246</v>
      </c>
      <c r="W17">
        <v>2534</v>
      </c>
      <c r="Y17" s="2">
        <v>2182</v>
      </c>
      <c r="Z17" s="2">
        <v>2724</v>
      </c>
      <c r="AA17" s="2">
        <v>3250</v>
      </c>
      <c r="AC17" s="2">
        <v>2290</v>
      </c>
      <c r="AD17" s="2">
        <v>2698</v>
      </c>
      <c r="AF17" s="2">
        <v>2300</v>
      </c>
      <c r="AG17" s="2">
        <v>2666</v>
      </c>
      <c r="AI17" s="3">
        <v>2516.42</v>
      </c>
      <c r="AJ17" s="3">
        <v>2705.1514999999999</v>
      </c>
      <c r="AX17">
        <v>3648.8090000000002</v>
      </c>
    </row>
    <row r="18" spans="1:50" x14ac:dyDescent="0.2">
      <c r="A18" s="8">
        <v>39569</v>
      </c>
      <c r="B18" s="2">
        <v>2845</v>
      </c>
      <c r="C18" s="2">
        <v>2278</v>
      </c>
      <c r="D18" s="2">
        <v>2705</v>
      </c>
      <c r="E18" s="2">
        <v>540</v>
      </c>
      <c r="F18" s="2">
        <v>3538</v>
      </c>
      <c r="G18" s="2">
        <v>3135</v>
      </c>
      <c r="I18">
        <f t="shared" si="1"/>
        <v>3367.5833333333335</v>
      </c>
      <c r="J18">
        <f t="shared" si="2"/>
        <v>3044.0833333333335</v>
      </c>
      <c r="K18">
        <f t="shared" si="3"/>
        <v>3344.5</v>
      </c>
      <c r="L18">
        <f t="shared" si="4"/>
        <v>711.66666666666663</v>
      </c>
      <c r="M18">
        <f t="shared" si="5"/>
        <v>3455.3333333333335</v>
      </c>
      <c r="N18">
        <f t="shared" si="6"/>
        <v>3533.0833333333335</v>
      </c>
      <c r="U18">
        <v>2891</v>
      </c>
      <c r="V18">
        <v>2233</v>
      </c>
      <c r="W18">
        <v>2522</v>
      </c>
      <c r="Y18" s="2">
        <v>2225</v>
      </c>
      <c r="Z18" s="2">
        <v>2648</v>
      </c>
      <c r="AA18" s="2">
        <v>3135</v>
      </c>
      <c r="AC18" s="2">
        <v>2334</v>
      </c>
      <c r="AD18" s="2">
        <v>2653</v>
      </c>
      <c r="AF18" s="2">
        <v>2375</v>
      </c>
      <c r="AG18" s="2">
        <v>2615</v>
      </c>
      <c r="AI18" s="3">
        <v>2653.6860000000001</v>
      </c>
      <c r="AJ18" s="3">
        <v>2811.6435000000001</v>
      </c>
      <c r="AX18">
        <v>3696.2055</v>
      </c>
    </row>
    <row r="19" spans="1:50" x14ac:dyDescent="0.2">
      <c r="A19" s="8">
        <v>39600</v>
      </c>
      <c r="B19" s="2">
        <v>2874</v>
      </c>
      <c r="C19" s="2">
        <v>2444</v>
      </c>
      <c r="D19" s="2">
        <v>2774</v>
      </c>
      <c r="E19" s="2">
        <v>560</v>
      </c>
      <c r="F19" s="2">
        <v>3494</v>
      </c>
      <c r="G19" s="2">
        <v>3168</v>
      </c>
      <c r="I19">
        <f t="shared" si="1"/>
        <v>3316.8333333333335</v>
      </c>
      <c r="J19">
        <f t="shared" si="2"/>
        <v>2952.9166666666665</v>
      </c>
      <c r="K19">
        <f t="shared" si="3"/>
        <v>3324.4166666666665</v>
      </c>
      <c r="L19">
        <f t="shared" si="4"/>
        <v>660</v>
      </c>
      <c r="M19">
        <f t="shared" si="5"/>
        <v>3511.5</v>
      </c>
      <c r="N19">
        <f t="shared" si="6"/>
        <v>3556.8333333333335</v>
      </c>
      <c r="U19">
        <v>2786</v>
      </c>
      <c r="V19">
        <v>2201</v>
      </c>
      <c r="W19">
        <v>2541</v>
      </c>
      <c r="Y19" s="2">
        <v>2453</v>
      </c>
      <c r="Z19" s="2">
        <v>2750</v>
      </c>
      <c r="AA19" s="2">
        <v>3168</v>
      </c>
      <c r="AC19" s="2">
        <v>2544</v>
      </c>
      <c r="AD19" s="2">
        <v>2855</v>
      </c>
      <c r="AF19" s="2">
        <v>2538</v>
      </c>
      <c r="AG19" s="2">
        <v>2688</v>
      </c>
      <c r="AI19" s="3">
        <v>2679.4467999999997</v>
      </c>
      <c r="AJ19" s="3">
        <v>2906.9470000000001</v>
      </c>
      <c r="AX19">
        <v>3696.8782499999998</v>
      </c>
    </row>
    <row r="20" spans="1:50" x14ac:dyDescent="0.2">
      <c r="A20" s="8">
        <v>39630</v>
      </c>
      <c r="B20" s="2">
        <v>2905</v>
      </c>
      <c r="C20" s="2">
        <v>2493</v>
      </c>
      <c r="D20" s="2">
        <v>2900</v>
      </c>
      <c r="E20" s="2">
        <v>410</v>
      </c>
      <c r="F20" s="2">
        <v>3490</v>
      </c>
      <c r="G20" s="2">
        <v>3590</v>
      </c>
      <c r="I20">
        <f t="shared" si="1"/>
        <v>3259.4166666666665</v>
      </c>
      <c r="J20">
        <f t="shared" si="2"/>
        <v>2850.6666666666665</v>
      </c>
      <c r="K20">
        <f t="shared" si="3"/>
        <v>3280.5833333333335</v>
      </c>
      <c r="L20">
        <f t="shared" si="4"/>
        <v>597.5</v>
      </c>
      <c r="M20">
        <f t="shared" si="5"/>
        <v>3557.1666666666665</v>
      </c>
      <c r="N20">
        <f t="shared" si="6"/>
        <v>3605.5</v>
      </c>
      <c r="U20">
        <v>2806</v>
      </c>
      <c r="V20">
        <v>2309</v>
      </c>
      <c r="W20">
        <v>2598</v>
      </c>
      <c r="Y20" s="2">
        <v>2420</v>
      </c>
      <c r="Z20" s="2">
        <v>2878</v>
      </c>
      <c r="AA20" s="2">
        <v>3590</v>
      </c>
      <c r="AC20" s="2">
        <v>2570</v>
      </c>
      <c r="AD20" s="2">
        <v>2958</v>
      </c>
      <c r="AF20" s="2">
        <v>2495</v>
      </c>
      <c r="AG20" s="2">
        <v>2770</v>
      </c>
      <c r="AI20" s="3">
        <v>2673.3411999999998</v>
      </c>
      <c r="AJ20" s="3">
        <v>2963.3734999999997</v>
      </c>
      <c r="AX20">
        <v>3688.4542499999998</v>
      </c>
    </row>
    <row r="21" spans="1:50" x14ac:dyDescent="0.2">
      <c r="A21" s="8">
        <v>39661</v>
      </c>
      <c r="B21" s="2">
        <v>2778</v>
      </c>
      <c r="C21" s="2">
        <v>2328</v>
      </c>
      <c r="D21" s="2">
        <v>2808</v>
      </c>
      <c r="E21" s="2">
        <v>390</v>
      </c>
      <c r="F21" s="2">
        <v>3448</v>
      </c>
      <c r="G21" s="2">
        <v>3424</v>
      </c>
      <c r="I21">
        <f t="shared" si="1"/>
        <v>3169</v>
      </c>
      <c r="J21">
        <f t="shared" si="2"/>
        <v>2727.5833333333335</v>
      </c>
      <c r="K21">
        <f t="shared" si="3"/>
        <v>3191.25</v>
      </c>
      <c r="L21">
        <f t="shared" si="4"/>
        <v>542.5</v>
      </c>
      <c r="M21">
        <f t="shared" si="5"/>
        <v>3591.3333333333335</v>
      </c>
      <c r="N21">
        <f t="shared" si="6"/>
        <v>3610.8333333333335</v>
      </c>
      <c r="U21">
        <v>2734</v>
      </c>
      <c r="V21">
        <v>2367</v>
      </c>
      <c r="W21">
        <v>2622</v>
      </c>
      <c r="Y21" s="2">
        <v>2233</v>
      </c>
      <c r="Z21" s="2">
        <v>2798</v>
      </c>
      <c r="AA21" s="2">
        <v>3424</v>
      </c>
      <c r="AC21" s="2">
        <v>2390</v>
      </c>
      <c r="AD21" s="2">
        <v>2813</v>
      </c>
      <c r="AF21" s="2">
        <v>2200</v>
      </c>
      <c r="AG21" s="2">
        <v>2718</v>
      </c>
      <c r="AI21" s="3">
        <v>2678.4928</v>
      </c>
      <c r="AJ21" s="3">
        <v>2905.9119999999998</v>
      </c>
      <c r="AX21">
        <v>3695.5619999999999</v>
      </c>
    </row>
    <row r="22" spans="1:50" x14ac:dyDescent="0.2">
      <c r="A22" s="8">
        <v>39692</v>
      </c>
      <c r="B22" s="2">
        <v>2515</v>
      </c>
      <c r="C22" s="2">
        <v>2138</v>
      </c>
      <c r="D22" s="2">
        <v>2653</v>
      </c>
      <c r="E22" s="2">
        <v>380</v>
      </c>
      <c r="F22" s="2">
        <v>3428</v>
      </c>
      <c r="G22" s="2">
        <v>3150</v>
      </c>
      <c r="I22">
        <f t="shared" si="1"/>
        <v>3054.25</v>
      </c>
      <c r="J22">
        <f t="shared" si="2"/>
        <v>2592.9166666666665</v>
      </c>
      <c r="K22">
        <f t="shared" si="3"/>
        <v>3072.3333333333335</v>
      </c>
      <c r="L22">
        <f t="shared" si="4"/>
        <v>500.83333333333331</v>
      </c>
      <c r="M22">
        <f t="shared" si="5"/>
        <v>3603.5</v>
      </c>
      <c r="N22">
        <f t="shared" si="6"/>
        <v>3555.6666666666665</v>
      </c>
      <c r="U22">
        <v>2271</v>
      </c>
      <c r="V22">
        <v>2105</v>
      </c>
      <c r="W22">
        <v>2349</v>
      </c>
      <c r="Y22" s="2">
        <v>1990</v>
      </c>
      <c r="Z22" s="2">
        <v>2550</v>
      </c>
      <c r="AA22" s="2">
        <v>3150</v>
      </c>
      <c r="AC22" s="2">
        <v>2194</v>
      </c>
      <c r="AD22" s="2">
        <v>2613</v>
      </c>
      <c r="AF22" s="2">
        <v>2020</v>
      </c>
      <c r="AG22" s="2">
        <v>2580</v>
      </c>
      <c r="AI22" s="3">
        <v>2505.4599999999996</v>
      </c>
      <c r="AJ22" s="3">
        <v>2693.3694999999998</v>
      </c>
      <c r="AX22">
        <v>3601.5987499999997</v>
      </c>
    </row>
    <row r="23" spans="1:50" x14ac:dyDescent="0.2">
      <c r="A23" s="8">
        <v>39722</v>
      </c>
      <c r="B23" s="2">
        <v>2385</v>
      </c>
      <c r="C23" s="2">
        <v>2015</v>
      </c>
      <c r="D23" s="2">
        <v>2483</v>
      </c>
      <c r="E23" s="2">
        <v>400</v>
      </c>
      <c r="F23" s="2">
        <v>3420</v>
      </c>
      <c r="G23" s="2">
        <v>3075</v>
      </c>
      <c r="I23">
        <f t="shared" si="1"/>
        <v>2930.25</v>
      </c>
      <c r="J23">
        <f t="shared" si="2"/>
        <v>2463.9166666666665</v>
      </c>
      <c r="K23">
        <f t="shared" si="3"/>
        <v>2931.9166666666665</v>
      </c>
      <c r="L23">
        <f t="shared" si="4"/>
        <v>472.5</v>
      </c>
      <c r="M23">
        <f t="shared" si="5"/>
        <v>3589.75</v>
      </c>
      <c r="N23">
        <f t="shared" si="6"/>
        <v>3482.9166666666665</v>
      </c>
      <c r="U23">
        <v>2287</v>
      </c>
      <c r="V23">
        <v>2033</v>
      </c>
      <c r="W23">
        <v>2365</v>
      </c>
      <c r="Y23" s="2">
        <v>1848</v>
      </c>
      <c r="Z23" s="2">
        <v>2288</v>
      </c>
      <c r="AA23" s="2">
        <v>3075</v>
      </c>
      <c r="AC23" s="2">
        <v>2025</v>
      </c>
      <c r="AD23" s="2">
        <v>2420</v>
      </c>
      <c r="AF23" s="2">
        <v>1914</v>
      </c>
      <c r="AG23" s="2">
        <v>2338</v>
      </c>
      <c r="AI23" s="3">
        <v>2417.9780000000001</v>
      </c>
      <c r="AJ23" s="3">
        <v>2290.7160000000003</v>
      </c>
      <c r="AX23">
        <v>3595.1515000000004</v>
      </c>
    </row>
    <row r="24" spans="1:50" x14ac:dyDescent="0.2">
      <c r="A24" s="8">
        <v>39753</v>
      </c>
      <c r="B24" s="2">
        <v>2142</v>
      </c>
      <c r="C24" s="2">
        <v>1818</v>
      </c>
      <c r="D24" s="2">
        <v>2316</v>
      </c>
      <c r="E24" s="2">
        <v>380</v>
      </c>
      <c r="F24" s="2">
        <v>3246</v>
      </c>
      <c r="G24" s="2">
        <v>2880</v>
      </c>
      <c r="I24">
        <f t="shared" si="1"/>
        <v>2805.4166666666665</v>
      </c>
      <c r="J24">
        <f t="shared" si="2"/>
        <v>2349.5833333333335</v>
      </c>
      <c r="K24">
        <f t="shared" si="3"/>
        <v>2794.5</v>
      </c>
      <c r="L24">
        <f t="shared" si="4"/>
        <v>450.83333333333331</v>
      </c>
      <c r="M24">
        <f t="shared" si="5"/>
        <v>3535.6666666666665</v>
      </c>
      <c r="N24">
        <f t="shared" si="6"/>
        <v>3385.5833333333335</v>
      </c>
      <c r="U24">
        <v>1975</v>
      </c>
      <c r="V24">
        <v>1704</v>
      </c>
      <c r="W24">
        <v>2150</v>
      </c>
      <c r="Y24" s="2">
        <v>1643</v>
      </c>
      <c r="Z24" s="2">
        <v>2138</v>
      </c>
      <c r="AA24" s="2">
        <v>2880</v>
      </c>
      <c r="AC24" s="2">
        <v>1775</v>
      </c>
      <c r="AD24" s="2">
        <v>2275</v>
      </c>
      <c r="AF24" s="2">
        <v>1738</v>
      </c>
      <c r="AG24" s="2">
        <v>2200</v>
      </c>
      <c r="AI24" s="3">
        <v>2177.0099999999998</v>
      </c>
      <c r="AJ24" s="3">
        <v>2116.5374999999999</v>
      </c>
      <c r="AX24">
        <v>3416.69625</v>
      </c>
    </row>
    <row r="25" spans="1:50" x14ac:dyDescent="0.2">
      <c r="A25" s="8">
        <v>39783</v>
      </c>
      <c r="B25" s="2">
        <v>1995</v>
      </c>
      <c r="C25" s="2">
        <v>1708</v>
      </c>
      <c r="D25" s="2">
        <v>2260</v>
      </c>
      <c r="E25" s="2">
        <v>390</v>
      </c>
      <c r="F25" s="2">
        <v>3038</v>
      </c>
      <c r="G25" s="2">
        <v>2760</v>
      </c>
      <c r="I25">
        <f t="shared" si="1"/>
        <v>2698</v>
      </c>
      <c r="J25">
        <f t="shared" si="2"/>
        <v>2250.9166666666665</v>
      </c>
      <c r="K25">
        <f t="shared" si="3"/>
        <v>2697</v>
      </c>
      <c r="L25">
        <f t="shared" si="4"/>
        <v>435.83333333333331</v>
      </c>
      <c r="M25">
        <f t="shared" si="5"/>
        <v>3471</v>
      </c>
      <c r="N25">
        <f t="shared" si="6"/>
        <v>3283.75</v>
      </c>
      <c r="U25">
        <v>1536</v>
      </c>
      <c r="V25">
        <v>1420</v>
      </c>
      <c r="W25">
        <v>1633</v>
      </c>
      <c r="Y25" s="2">
        <v>1564</v>
      </c>
      <c r="Z25" s="2">
        <v>2108</v>
      </c>
      <c r="AA25" s="2">
        <v>2760</v>
      </c>
      <c r="AC25" s="2">
        <v>1680</v>
      </c>
      <c r="AD25" s="2">
        <v>2203</v>
      </c>
      <c r="AF25" s="2">
        <v>1714</v>
      </c>
      <c r="AG25" s="2">
        <v>2160</v>
      </c>
      <c r="AI25" s="3">
        <v>1939.28</v>
      </c>
      <c r="AJ25" s="3">
        <v>1939.28</v>
      </c>
      <c r="AX25">
        <v>3130.5520000000001</v>
      </c>
    </row>
    <row r="26" spans="1:50" x14ac:dyDescent="0.2">
      <c r="A26" s="8">
        <v>39814</v>
      </c>
      <c r="B26" s="2">
        <v>1868</v>
      </c>
      <c r="C26" s="2">
        <v>1645</v>
      </c>
      <c r="D26" s="2">
        <v>2213</v>
      </c>
      <c r="E26" s="2">
        <v>370</v>
      </c>
      <c r="F26" s="2">
        <v>2860</v>
      </c>
      <c r="G26" s="2">
        <v>2648</v>
      </c>
      <c r="I26">
        <f t="shared" si="1"/>
        <v>2601.75</v>
      </c>
      <c r="J26">
        <f t="shared" si="2"/>
        <v>2174.6666666666665</v>
      </c>
      <c r="K26">
        <f t="shared" si="3"/>
        <v>2636</v>
      </c>
      <c r="L26">
        <f t="shared" si="4"/>
        <v>420.83333333333331</v>
      </c>
      <c r="M26">
        <f t="shared" si="5"/>
        <v>3399.9166666666665</v>
      </c>
      <c r="N26">
        <f t="shared" si="6"/>
        <v>3189.1666666666665</v>
      </c>
      <c r="U26">
        <v>1474</v>
      </c>
      <c r="V26">
        <v>1416</v>
      </c>
      <c r="W26">
        <v>1494</v>
      </c>
      <c r="Y26" s="2">
        <v>1513</v>
      </c>
      <c r="Z26" s="2">
        <v>2068</v>
      </c>
      <c r="AA26" s="2">
        <v>2648</v>
      </c>
      <c r="AC26" s="2">
        <v>1619</v>
      </c>
      <c r="AD26" s="2">
        <v>2138</v>
      </c>
      <c r="AF26" s="2">
        <v>1725</v>
      </c>
      <c r="AG26" s="2">
        <v>2150</v>
      </c>
      <c r="AI26" s="3">
        <v>1845.5199999999998</v>
      </c>
      <c r="AJ26" s="3">
        <v>2062.64</v>
      </c>
      <c r="AX26">
        <v>2822.56</v>
      </c>
    </row>
    <row r="27" spans="1:50" x14ac:dyDescent="0.2">
      <c r="A27" s="8">
        <v>39845</v>
      </c>
      <c r="B27" s="2">
        <v>1813</v>
      </c>
      <c r="C27" s="2">
        <v>1633</v>
      </c>
      <c r="D27" s="2">
        <v>2143</v>
      </c>
      <c r="E27" s="2">
        <v>360</v>
      </c>
      <c r="F27" s="2">
        <v>2720</v>
      </c>
      <c r="G27" s="2">
        <v>2498</v>
      </c>
      <c r="I27">
        <f t="shared" si="1"/>
        <v>2501.75</v>
      </c>
      <c r="J27">
        <f t="shared" si="2"/>
        <v>2101.1666666666665</v>
      </c>
      <c r="K27">
        <f t="shared" si="3"/>
        <v>2569.3333333333335</v>
      </c>
      <c r="L27">
        <f t="shared" si="4"/>
        <v>413.33333333333331</v>
      </c>
      <c r="M27">
        <f t="shared" si="5"/>
        <v>3318.8333333333335</v>
      </c>
      <c r="N27">
        <f t="shared" si="6"/>
        <v>3089.8333333333335</v>
      </c>
      <c r="U27">
        <v>1453</v>
      </c>
      <c r="V27">
        <v>1374</v>
      </c>
      <c r="W27">
        <v>1453</v>
      </c>
      <c r="Y27" s="2">
        <v>1600</v>
      </c>
      <c r="Z27" s="2">
        <v>2103</v>
      </c>
      <c r="AA27" s="2">
        <v>2498</v>
      </c>
      <c r="AC27" s="2">
        <v>1650</v>
      </c>
      <c r="AD27" s="2">
        <v>2170</v>
      </c>
      <c r="AF27" s="2">
        <v>1683</v>
      </c>
      <c r="AG27" s="2">
        <v>2150</v>
      </c>
      <c r="AI27" s="3">
        <v>1747.3925000000002</v>
      </c>
      <c r="AJ27" s="3">
        <v>2198.3325</v>
      </c>
      <c r="AX27">
        <v>2931.11</v>
      </c>
    </row>
    <row r="28" spans="1:50" x14ac:dyDescent="0.2">
      <c r="A28" s="8">
        <v>39873</v>
      </c>
      <c r="B28" s="2">
        <v>1822</v>
      </c>
      <c r="C28" s="2">
        <v>1628</v>
      </c>
      <c r="D28" s="2">
        <v>2144</v>
      </c>
      <c r="E28" s="2">
        <v>360</v>
      </c>
      <c r="F28" s="2">
        <v>2496</v>
      </c>
      <c r="G28" s="2">
        <v>2406</v>
      </c>
      <c r="I28">
        <f t="shared" si="1"/>
        <v>2403.0833333333335</v>
      </c>
      <c r="J28">
        <f t="shared" si="2"/>
        <v>2036.3333333333333</v>
      </c>
      <c r="K28">
        <f t="shared" si="3"/>
        <v>2511</v>
      </c>
      <c r="L28">
        <f t="shared" si="4"/>
        <v>413.33333333333331</v>
      </c>
      <c r="M28">
        <f t="shared" si="5"/>
        <v>3224.8333333333335</v>
      </c>
      <c r="N28">
        <f t="shared" si="6"/>
        <v>2998.6666666666665</v>
      </c>
      <c r="U28">
        <v>1454</v>
      </c>
      <c r="V28">
        <v>1369</v>
      </c>
      <c r="W28">
        <v>1397</v>
      </c>
      <c r="Y28" s="2">
        <v>1640</v>
      </c>
      <c r="Z28" s="2">
        <v>2140</v>
      </c>
      <c r="AA28" s="2">
        <v>2406</v>
      </c>
      <c r="AC28" s="2">
        <v>1663</v>
      </c>
      <c r="AD28" s="2">
        <v>2175</v>
      </c>
      <c r="AF28" s="2">
        <v>1648</v>
      </c>
      <c r="AG28" s="2">
        <v>2150</v>
      </c>
      <c r="AI28" s="3">
        <v>1690.2750000000001</v>
      </c>
      <c r="AJ28" s="3">
        <v>2126.4749999999999</v>
      </c>
      <c r="AX28">
        <v>2835.3</v>
      </c>
    </row>
    <row r="29" spans="1:50" x14ac:dyDescent="0.2">
      <c r="A29" s="8">
        <v>39904</v>
      </c>
      <c r="B29" s="2">
        <v>1878</v>
      </c>
      <c r="C29" s="2">
        <v>1645</v>
      </c>
      <c r="D29" s="2">
        <v>2178</v>
      </c>
      <c r="E29" s="2">
        <v>370</v>
      </c>
      <c r="F29" s="2">
        <v>2418</v>
      </c>
      <c r="G29" s="2">
        <v>2385</v>
      </c>
      <c r="I29">
        <f t="shared" si="1"/>
        <v>2318.3333333333335</v>
      </c>
      <c r="J29">
        <f t="shared" si="2"/>
        <v>1981.0833333333333</v>
      </c>
      <c r="K29">
        <f t="shared" si="3"/>
        <v>2464.75</v>
      </c>
      <c r="L29">
        <f t="shared" si="4"/>
        <v>409.16666666666669</v>
      </c>
      <c r="M29">
        <f t="shared" si="5"/>
        <v>3133</v>
      </c>
      <c r="N29">
        <f t="shared" si="6"/>
        <v>2926.5833333333335</v>
      </c>
      <c r="U29">
        <v>1584</v>
      </c>
      <c r="V29">
        <v>1468</v>
      </c>
      <c r="W29">
        <v>1384</v>
      </c>
      <c r="Y29" s="2">
        <v>1644</v>
      </c>
      <c r="Z29" s="2">
        <v>2168</v>
      </c>
      <c r="AA29" s="2">
        <v>2385</v>
      </c>
      <c r="AC29" s="2">
        <v>1675</v>
      </c>
      <c r="AD29" s="2">
        <v>2173</v>
      </c>
      <c r="AF29" s="2">
        <v>1658</v>
      </c>
      <c r="AG29" s="2">
        <v>2150</v>
      </c>
      <c r="AI29" s="3">
        <v>1669.56</v>
      </c>
      <c r="AJ29" s="3">
        <v>2170.4279999999999</v>
      </c>
      <c r="AX29">
        <v>2893.904</v>
      </c>
    </row>
    <row r="30" spans="1:50" x14ac:dyDescent="0.2">
      <c r="A30" s="8">
        <v>39934</v>
      </c>
      <c r="B30" s="2">
        <v>1926</v>
      </c>
      <c r="C30" s="2">
        <v>1662</v>
      </c>
      <c r="D30" s="2">
        <v>2184</v>
      </c>
      <c r="E30" s="2">
        <v>380</v>
      </c>
      <c r="F30" s="2">
        <v>2378</v>
      </c>
      <c r="G30" s="2">
        <v>2478</v>
      </c>
      <c r="I30">
        <f t="shared" si="1"/>
        <v>2241.75</v>
      </c>
      <c r="J30">
        <f t="shared" si="2"/>
        <v>1929.75</v>
      </c>
      <c r="K30">
        <f t="shared" si="3"/>
        <v>2421.3333333333335</v>
      </c>
      <c r="L30">
        <f t="shared" si="4"/>
        <v>395.83333333333331</v>
      </c>
      <c r="M30">
        <f t="shared" si="5"/>
        <v>3036.3333333333335</v>
      </c>
      <c r="N30">
        <f t="shared" si="6"/>
        <v>2871.8333333333335</v>
      </c>
      <c r="U30">
        <v>1570</v>
      </c>
      <c r="V30">
        <v>1428</v>
      </c>
      <c r="W30">
        <v>1356</v>
      </c>
      <c r="Y30" s="2">
        <v>1650</v>
      </c>
      <c r="Z30" s="2">
        <v>2183</v>
      </c>
      <c r="AA30" s="2">
        <v>2478</v>
      </c>
      <c r="AC30" s="2">
        <v>1675</v>
      </c>
      <c r="AD30" s="2">
        <v>2168</v>
      </c>
      <c r="AF30" s="2">
        <v>1665</v>
      </c>
      <c r="AG30" s="2">
        <v>2150</v>
      </c>
      <c r="AI30" s="3">
        <v>1693.4700000000003</v>
      </c>
      <c r="AJ30" s="3">
        <v>2286.1845000000003</v>
      </c>
      <c r="AX30">
        <v>2935.3480000000004</v>
      </c>
    </row>
    <row r="31" spans="1:50" x14ac:dyDescent="0.2">
      <c r="A31" s="8">
        <v>39965</v>
      </c>
      <c r="B31" s="2">
        <v>1945</v>
      </c>
      <c r="C31" s="2">
        <v>1665</v>
      </c>
      <c r="D31" s="2">
        <v>2203</v>
      </c>
      <c r="E31" s="2">
        <v>400</v>
      </c>
      <c r="F31" s="2">
        <v>2248</v>
      </c>
      <c r="G31" s="2">
        <v>2430</v>
      </c>
      <c r="I31">
        <f t="shared" si="1"/>
        <v>2164.3333333333335</v>
      </c>
      <c r="J31">
        <f t="shared" si="2"/>
        <v>1864.8333333333333</v>
      </c>
      <c r="K31">
        <f t="shared" si="3"/>
        <v>2373.75</v>
      </c>
      <c r="L31">
        <f t="shared" si="4"/>
        <v>382.5</v>
      </c>
      <c r="M31">
        <f t="shared" si="5"/>
        <v>2932.5</v>
      </c>
      <c r="N31">
        <f t="shared" si="6"/>
        <v>2810.3333333333335</v>
      </c>
      <c r="U31">
        <v>1453</v>
      </c>
      <c r="V31">
        <v>1427</v>
      </c>
      <c r="W31">
        <v>1329</v>
      </c>
      <c r="Y31" s="2">
        <v>1650</v>
      </c>
      <c r="Z31" s="2">
        <v>2220</v>
      </c>
      <c r="AA31" s="2">
        <v>2430</v>
      </c>
      <c r="AC31" s="2">
        <v>1675</v>
      </c>
      <c r="AD31" s="2">
        <v>2259</v>
      </c>
      <c r="AF31" s="2">
        <v>1668</v>
      </c>
      <c r="AG31" s="2">
        <v>2186</v>
      </c>
      <c r="AI31" s="3">
        <v>1692.4254999999998</v>
      </c>
      <c r="AJ31" s="3">
        <v>2363.5597499999999</v>
      </c>
      <c r="AX31">
        <v>3034.694</v>
      </c>
    </row>
    <row r="32" spans="1:50" x14ac:dyDescent="0.2">
      <c r="A32" s="8">
        <v>39995</v>
      </c>
      <c r="B32" s="2">
        <v>1950</v>
      </c>
      <c r="C32" s="2">
        <v>1670</v>
      </c>
      <c r="D32" s="2">
        <v>2243</v>
      </c>
      <c r="E32" s="2">
        <v>430</v>
      </c>
      <c r="F32" s="2">
        <v>2370</v>
      </c>
      <c r="G32" s="2">
        <v>2523</v>
      </c>
      <c r="I32">
        <f t="shared" si="1"/>
        <v>2084.75</v>
      </c>
      <c r="J32">
        <f t="shared" si="2"/>
        <v>1796.25</v>
      </c>
      <c r="K32">
        <f t="shared" si="3"/>
        <v>2319</v>
      </c>
      <c r="L32">
        <f t="shared" si="4"/>
        <v>384.16666666666669</v>
      </c>
      <c r="M32">
        <f t="shared" si="5"/>
        <v>2839.1666666666665</v>
      </c>
      <c r="N32">
        <f t="shared" si="6"/>
        <v>2721.4166666666665</v>
      </c>
      <c r="U32">
        <v>1425</v>
      </c>
      <c r="V32">
        <v>1416</v>
      </c>
      <c r="W32">
        <v>1372</v>
      </c>
      <c r="Y32" s="2">
        <v>1650</v>
      </c>
      <c r="Z32" s="2">
        <v>2280</v>
      </c>
      <c r="AA32" s="2">
        <v>2523</v>
      </c>
      <c r="AC32" s="2">
        <v>1675</v>
      </c>
      <c r="AD32" s="2">
        <v>2383</v>
      </c>
      <c r="AF32" s="2">
        <v>1670</v>
      </c>
      <c r="AG32" s="2">
        <v>2235</v>
      </c>
      <c r="AI32" s="3">
        <v>1685.9150000000002</v>
      </c>
      <c r="AJ32" s="3">
        <v>2412.6025</v>
      </c>
      <c r="AX32">
        <v>3023.02</v>
      </c>
    </row>
    <row r="33" spans="1:50" x14ac:dyDescent="0.2">
      <c r="A33" s="8">
        <v>40026</v>
      </c>
      <c r="B33" s="2">
        <v>1964</v>
      </c>
      <c r="C33" s="2">
        <v>1690</v>
      </c>
      <c r="D33" s="2">
        <v>2306</v>
      </c>
      <c r="E33" s="2">
        <v>480</v>
      </c>
      <c r="F33" s="2">
        <v>2334</v>
      </c>
      <c r="G33" s="2">
        <v>2448</v>
      </c>
      <c r="I33">
        <f t="shared" si="1"/>
        <v>2016.9166666666667</v>
      </c>
      <c r="J33">
        <f t="shared" si="2"/>
        <v>1743.0833333333333</v>
      </c>
      <c r="K33">
        <f t="shared" si="3"/>
        <v>2277.1666666666665</v>
      </c>
      <c r="L33">
        <f t="shared" si="4"/>
        <v>391.66666666666669</v>
      </c>
      <c r="M33">
        <f t="shared" si="5"/>
        <v>2746.3333333333335</v>
      </c>
      <c r="N33">
        <f t="shared" si="6"/>
        <v>2640.0833333333335</v>
      </c>
      <c r="U33">
        <v>1515</v>
      </c>
      <c r="V33">
        <v>1453</v>
      </c>
      <c r="W33">
        <v>1435</v>
      </c>
      <c r="Y33" s="2">
        <v>1655</v>
      </c>
      <c r="Z33" s="2">
        <v>2343</v>
      </c>
      <c r="AA33" s="2">
        <v>2448</v>
      </c>
      <c r="AC33" s="2">
        <v>1700</v>
      </c>
      <c r="AD33" s="2">
        <v>2400</v>
      </c>
      <c r="AF33" s="2">
        <v>1678</v>
      </c>
      <c r="AG33" s="2">
        <v>2265</v>
      </c>
      <c r="AI33" s="3">
        <v>1683.885</v>
      </c>
      <c r="AJ33" s="3">
        <v>2369.0520000000001</v>
      </c>
      <c r="AX33">
        <v>3019.38</v>
      </c>
    </row>
    <row r="34" spans="1:50" x14ac:dyDescent="0.2">
      <c r="A34" s="8">
        <v>40057</v>
      </c>
      <c r="B34" s="2">
        <v>2100</v>
      </c>
      <c r="C34" s="2">
        <v>1758</v>
      </c>
      <c r="D34" s="2">
        <v>2408</v>
      </c>
      <c r="E34" s="2">
        <v>540</v>
      </c>
      <c r="F34" s="2">
        <v>2240</v>
      </c>
      <c r="G34" s="2">
        <v>2425</v>
      </c>
      <c r="I34">
        <f t="shared" si="1"/>
        <v>1982.3333333333333</v>
      </c>
      <c r="J34">
        <f t="shared" si="2"/>
        <v>1711.4166666666667</v>
      </c>
      <c r="K34">
        <f t="shared" si="3"/>
        <v>2256.75</v>
      </c>
      <c r="L34">
        <f t="shared" si="4"/>
        <v>405</v>
      </c>
      <c r="M34">
        <f t="shared" si="5"/>
        <v>2647.3333333333335</v>
      </c>
      <c r="N34">
        <f t="shared" si="6"/>
        <v>2579.6666666666665</v>
      </c>
      <c r="U34">
        <v>1828</v>
      </c>
      <c r="V34">
        <v>1602</v>
      </c>
      <c r="W34">
        <v>1572</v>
      </c>
      <c r="Y34" s="2">
        <v>1790</v>
      </c>
      <c r="Z34" s="2">
        <v>2512</v>
      </c>
      <c r="AA34" s="2">
        <v>2425</v>
      </c>
      <c r="AC34" s="2">
        <v>1825</v>
      </c>
      <c r="AD34" s="2">
        <v>2675</v>
      </c>
      <c r="AF34" s="2">
        <v>1801</v>
      </c>
      <c r="AG34" s="2">
        <v>2453</v>
      </c>
      <c r="AI34" s="3">
        <v>1740.2159999999999</v>
      </c>
      <c r="AJ34" s="3">
        <v>2975.2079999999996</v>
      </c>
      <c r="AX34">
        <v>2919.0719999999997</v>
      </c>
    </row>
    <row r="35" spans="1:50" x14ac:dyDescent="0.2">
      <c r="A35" s="8">
        <v>40087</v>
      </c>
      <c r="B35" s="2">
        <v>2340</v>
      </c>
      <c r="C35" s="2">
        <v>1885</v>
      </c>
      <c r="D35" s="2">
        <v>2645</v>
      </c>
      <c r="E35" s="2">
        <v>620</v>
      </c>
      <c r="F35" s="2">
        <v>2293</v>
      </c>
      <c r="G35" s="2">
        <v>2458</v>
      </c>
      <c r="I35">
        <f t="shared" si="1"/>
        <v>1978.5833333333333</v>
      </c>
      <c r="J35">
        <f t="shared" si="2"/>
        <v>1700.5833333333333</v>
      </c>
      <c r="K35">
        <f t="shared" si="3"/>
        <v>2270.25</v>
      </c>
      <c r="L35">
        <f t="shared" si="4"/>
        <v>423.33333333333331</v>
      </c>
      <c r="M35">
        <f t="shared" si="5"/>
        <v>2553.4166666666665</v>
      </c>
      <c r="N35">
        <f t="shared" si="6"/>
        <v>2528.25</v>
      </c>
      <c r="U35">
        <v>1987</v>
      </c>
      <c r="V35">
        <v>1824</v>
      </c>
      <c r="W35">
        <v>1925</v>
      </c>
      <c r="Y35" s="2">
        <v>2000</v>
      </c>
      <c r="Z35" s="2">
        <v>3095</v>
      </c>
      <c r="AA35" s="2">
        <v>2458</v>
      </c>
      <c r="AC35" s="2">
        <v>1994</v>
      </c>
      <c r="AD35" s="2">
        <v>3225</v>
      </c>
      <c r="AF35" s="2">
        <v>2050</v>
      </c>
      <c r="AG35" s="2">
        <v>2838</v>
      </c>
      <c r="AI35" s="3">
        <v>1746.56</v>
      </c>
      <c r="AJ35" s="3">
        <v>3547.7</v>
      </c>
      <c r="AX35">
        <v>2838.16</v>
      </c>
    </row>
    <row r="36" spans="1:50" x14ac:dyDescent="0.2">
      <c r="A36" s="8">
        <v>40118</v>
      </c>
      <c r="B36" s="2">
        <v>2500</v>
      </c>
      <c r="C36" s="2">
        <v>2062</v>
      </c>
      <c r="D36" s="2">
        <v>2898</v>
      </c>
      <c r="E36" s="2">
        <v>680</v>
      </c>
      <c r="F36" s="2">
        <v>2384</v>
      </c>
      <c r="G36" s="2">
        <v>2566</v>
      </c>
      <c r="I36">
        <f t="shared" si="1"/>
        <v>2008.4166666666667</v>
      </c>
      <c r="J36">
        <f t="shared" si="2"/>
        <v>1720.9166666666667</v>
      </c>
      <c r="K36">
        <f t="shared" si="3"/>
        <v>2318.75</v>
      </c>
      <c r="L36">
        <f t="shared" si="4"/>
        <v>448.33333333333331</v>
      </c>
      <c r="M36">
        <f t="shared" si="5"/>
        <v>2481.5833333333335</v>
      </c>
      <c r="N36">
        <f t="shared" si="6"/>
        <v>2502.0833333333335</v>
      </c>
      <c r="U36">
        <v>2340</v>
      </c>
      <c r="V36">
        <v>2240</v>
      </c>
      <c r="W36">
        <v>2448</v>
      </c>
      <c r="Y36" s="2">
        <v>2185</v>
      </c>
      <c r="Z36" s="2">
        <v>3380</v>
      </c>
      <c r="AA36" s="2">
        <v>2566</v>
      </c>
      <c r="AC36" s="2">
        <v>2095</v>
      </c>
      <c r="AD36" s="2">
        <v>3514</v>
      </c>
      <c r="AF36" s="2">
        <v>2196</v>
      </c>
      <c r="AG36" s="2">
        <v>3110</v>
      </c>
      <c r="AI36" s="3">
        <v>1893.4599999999998</v>
      </c>
      <c r="AJ36" s="3">
        <v>3675.5399999999995</v>
      </c>
      <c r="AX36">
        <v>2979.4149999999995</v>
      </c>
    </row>
    <row r="37" spans="1:50" x14ac:dyDescent="0.2">
      <c r="A37" s="8">
        <v>40148</v>
      </c>
      <c r="B37" s="2">
        <v>2548</v>
      </c>
      <c r="C37" s="2">
        <v>2080</v>
      </c>
      <c r="D37" s="2">
        <v>3040</v>
      </c>
      <c r="E37" s="2">
        <v>670</v>
      </c>
      <c r="F37" s="2">
        <v>2340</v>
      </c>
      <c r="G37" s="2">
        <v>2640</v>
      </c>
      <c r="I37">
        <f t="shared" si="1"/>
        <v>2054.5</v>
      </c>
      <c r="J37">
        <f t="shared" si="2"/>
        <v>1751.9166666666667</v>
      </c>
      <c r="K37">
        <f t="shared" si="3"/>
        <v>2383.75</v>
      </c>
      <c r="L37">
        <f t="shared" si="4"/>
        <v>471.66666666666669</v>
      </c>
      <c r="M37">
        <f t="shared" si="5"/>
        <v>2423.4166666666665</v>
      </c>
      <c r="N37">
        <f t="shared" si="6"/>
        <v>2492.0833333333335</v>
      </c>
      <c r="U37">
        <v>2470</v>
      </c>
      <c r="V37">
        <v>2348</v>
      </c>
      <c r="W37">
        <v>2853</v>
      </c>
      <c r="Y37" s="2">
        <v>2150</v>
      </c>
      <c r="Z37" s="2">
        <v>3298</v>
      </c>
      <c r="AA37" s="2">
        <v>2640</v>
      </c>
      <c r="AC37" s="2">
        <v>2116</v>
      </c>
      <c r="AD37" s="2">
        <v>3333</v>
      </c>
      <c r="AF37" s="2">
        <v>2134</v>
      </c>
      <c r="AG37" s="2">
        <v>3120</v>
      </c>
      <c r="AI37" s="3">
        <v>1946.07</v>
      </c>
      <c r="AJ37" s="3">
        <v>3113.712</v>
      </c>
      <c r="AX37">
        <v>2974.7069999999999</v>
      </c>
    </row>
    <row r="38" spans="1:50" x14ac:dyDescent="0.2">
      <c r="A38" s="8">
        <v>40179</v>
      </c>
      <c r="B38" s="2">
        <v>2476</v>
      </c>
      <c r="C38" s="2">
        <v>2022</v>
      </c>
      <c r="D38" s="2">
        <v>2936</v>
      </c>
      <c r="E38" s="2">
        <v>730</v>
      </c>
      <c r="F38" s="2">
        <v>2434</v>
      </c>
      <c r="G38" s="2">
        <v>2630</v>
      </c>
      <c r="I38">
        <f t="shared" si="1"/>
        <v>2105.1666666666665</v>
      </c>
      <c r="J38">
        <f t="shared" si="2"/>
        <v>1783.3333333333333</v>
      </c>
      <c r="K38">
        <f t="shared" si="3"/>
        <v>2444</v>
      </c>
      <c r="L38">
        <f t="shared" si="4"/>
        <v>501.66666666666669</v>
      </c>
      <c r="M38">
        <f t="shared" si="5"/>
        <v>2387.9166666666665</v>
      </c>
      <c r="N38">
        <f t="shared" si="6"/>
        <v>2490.5833333333335</v>
      </c>
      <c r="U38">
        <v>2369</v>
      </c>
      <c r="V38">
        <v>2199</v>
      </c>
      <c r="W38">
        <v>2728</v>
      </c>
      <c r="Y38" s="2">
        <v>2005</v>
      </c>
      <c r="Z38" s="2">
        <v>3048</v>
      </c>
      <c r="AA38" s="2">
        <v>2630</v>
      </c>
      <c r="AC38" s="2">
        <v>2019</v>
      </c>
      <c r="AD38" s="2">
        <v>2965</v>
      </c>
      <c r="AF38" s="2">
        <v>2058</v>
      </c>
      <c r="AG38" s="2">
        <v>3015</v>
      </c>
      <c r="AI38" s="3">
        <v>1980.5800000000002</v>
      </c>
      <c r="AJ38" s="3">
        <v>3055.7520000000004</v>
      </c>
      <c r="AX38">
        <v>3027.4580000000001</v>
      </c>
    </row>
    <row r="39" spans="1:50" x14ac:dyDescent="0.2">
      <c r="A39" s="8">
        <v>40210</v>
      </c>
      <c r="B39" s="2">
        <v>2373</v>
      </c>
      <c r="C39" s="2">
        <v>1950</v>
      </c>
      <c r="D39" s="2">
        <v>2830</v>
      </c>
      <c r="E39" s="2">
        <v>720</v>
      </c>
      <c r="F39" s="2">
        <v>2433</v>
      </c>
      <c r="G39" s="2">
        <v>2653</v>
      </c>
      <c r="I39">
        <f t="shared" si="1"/>
        <v>2151.8333333333335</v>
      </c>
      <c r="J39">
        <f t="shared" si="2"/>
        <v>1809.75</v>
      </c>
      <c r="K39">
        <f t="shared" si="3"/>
        <v>2501.25</v>
      </c>
      <c r="L39">
        <f t="shared" si="4"/>
        <v>531.66666666666663</v>
      </c>
      <c r="M39">
        <f t="shared" si="5"/>
        <v>2364</v>
      </c>
      <c r="N39">
        <f t="shared" si="6"/>
        <v>2503.5</v>
      </c>
      <c r="U39">
        <v>2310</v>
      </c>
      <c r="V39">
        <v>2024</v>
      </c>
      <c r="W39">
        <v>2715</v>
      </c>
      <c r="Y39" s="2">
        <v>1930</v>
      </c>
      <c r="Z39" s="2">
        <v>2888</v>
      </c>
      <c r="AA39" s="2">
        <v>2653</v>
      </c>
      <c r="AC39" s="2">
        <v>1984</v>
      </c>
      <c r="AD39" s="2">
        <v>2815</v>
      </c>
      <c r="AF39" s="2">
        <v>1913</v>
      </c>
      <c r="AG39" s="2">
        <v>2840</v>
      </c>
      <c r="AI39" s="3">
        <v>2056.23</v>
      </c>
      <c r="AJ39" s="3">
        <v>2741.64</v>
      </c>
      <c r="AX39">
        <v>3055.7862500000001</v>
      </c>
    </row>
    <row r="40" spans="1:50" x14ac:dyDescent="0.2">
      <c r="A40" s="8">
        <v>40238</v>
      </c>
      <c r="B40" s="2">
        <v>2423</v>
      </c>
      <c r="C40" s="2">
        <v>2018</v>
      </c>
      <c r="D40" s="2">
        <v>2798</v>
      </c>
      <c r="E40" s="2">
        <v>710</v>
      </c>
      <c r="F40" s="2">
        <v>2390</v>
      </c>
      <c r="G40" s="2">
        <v>2648</v>
      </c>
      <c r="I40">
        <f t="shared" si="1"/>
        <v>2201.9166666666665</v>
      </c>
      <c r="J40">
        <f t="shared" si="2"/>
        <v>1842.25</v>
      </c>
      <c r="K40">
        <f t="shared" si="3"/>
        <v>2555.75</v>
      </c>
      <c r="L40">
        <f t="shared" si="4"/>
        <v>560.83333333333337</v>
      </c>
      <c r="M40">
        <f t="shared" si="5"/>
        <v>2355.1666666666665</v>
      </c>
      <c r="N40">
        <f t="shared" si="6"/>
        <v>2523.6666666666665</v>
      </c>
      <c r="U40">
        <v>2367</v>
      </c>
      <c r="V40">
        <v>2129</v>
      </c>
      <c r="W40">
        <v>2777</v>
      </c>
      <c r="Y40" s="2">
        <v>2006</v>
      </c>
      <c r="Z40" s="2">
        <v>2846</v>
      </c>
      <c r="AA40" s="2">
        <v>2648</v>
      </c>
      <c r="AC40" s="2">
        <v>2058</v>
      </c>
      <c r="AD40" s="2">
        <v>2845</v>
      </c>
      <c r="AF40" s="2">
        <v>2008</v>
      </c>
      <c r="AG40" s="2">
        <v>2834</v>
      </c>
      <c r="AI40" s="3">
        <v>2052.0940000000001</v>
      </c>
      <c r="AJ40" s="3">
        <v>2884.0239999999999</v>
      </c>
      <c r="AX40">
        <v>2981.6371199999999</v>
      </c>
    </row>
    <row r="41" spans="1:50" x14ac:dyDescent="0.2">
      <c r="A41" s="8">
        <v>40269</v>
      </c>
      <c r="B41" s="2">
        <v>2595</v>
      </c>
      <c r="C41" s="2">
        <v>2173</v>
      </c>
      <c r="D41" s="2">
        <v>2903</v>
      </c>
      <c r="E41" s="2">
        <v>730</v>
      </c>
      <c r="F41" s="2">
        <v>2565</v>
      </c>
      <c r="G41" s="2">
        <v>2700</v>
      </c>
      <c r="I41">
        <f t="shared" si="1"/>
        <v>2261.6666666666665</v>
      </c>
      <c r="J41">
        <f t="shared" si="2"/>
        <v>1886.25</v>
      </c>
      <c r="K41">
        <f t="shared" si="3"/>
        <v>2616.1666666666665</v>
      </c>
      <c r="L41">
        <f t="shared" si="4"/>
        <v>590.83333333333337</v>
      </c>
      <c r="M41">
        <f t="shared" si="5"/>
        <v>2367.4166666666665</v>
      </c>
      <c r="N41">
        <f t="shared" si="6"/>
        <v>2549.9166666666665</v>
      </c>
      <c r="U41">
        <v>2719</v>
      </c>
      <c r="V41">
        <v>2530</v>
      </c>
      <c r="W41">
        <v>2870</v>
      </c>
      <c r="Y41" s="2">
        <v>2263</v>
      </c>
      <c r="Z41" s="2">
        <v>3068</v>
      </c>
      <c r="AA41" s="2">
        <v>2700</v>
      </c>
      <c r="AC41" s="2">
        <v>2265</v>
      </c>
      <c r="AD41" s="2">
        <v>3086</v>
      </c>
      <c r="AF41" s="2">
        <v>2213</v>
      </c>
      <c r="AG41" s="2">
        <v>2915</v>
      </c>
      <c r="AI41" s="3">
        <v>2166.5509999999999</v>
      </c>
      <c r="AJ41" s="3">
        <v>3420.87</v>
      </c>
      <c r="AX41">
        <v>3150.6212700000001</v>
      </c>
    </row>
    <row r="42" spans="1:50" x14ac:dyDescent="0.2">
      <c r="A42" s="8">
        <v>40299</v>
      </c>
      <c r="B42" s="2">
        <v>2860</v>
      </c>
      <c r="C42" s="2">
        <v>2382</v>
      </c>
      <c r="D42" s="2">
        <v>3256</v>
      </c>
      <c r="E42" s="2">
        <v>770</v>
      </c>
      <c r="F42" s="2">
        <v>2790</v>
      </c>
      <c r="G42" s="2">
        <v>2730</v>
      </c>
      <c r="I42">
        <f t="shared" si="1"/>
        <v>2339.5</v>
      </c>
      <c r="J42">
        <f t="shared" si="2"/>
        <v>1946.25</v>
      </c>
      <c r="K42">
        <f t="shared" si="3"/>
        <v>2705.5</v>
      </c>
      <c r="L42">
        <f t="shared" si="4"/>
        <v>623.33333333333337</v>
      </c>
      <c r="M42">
        <f t="shared" si="5"/>
        <v>2401.75</v>
      </c>
      <c r="N42">
        <f t="shared" si="6"/>
        <v>2570.9166666666665</v>
      </c>
      <c r="U42">
        <v>3072</v>
      </c>
      <c r="V42">
        <v>2801</v>
      </c>
      <c r="W42">
        <v>3261</v>
      </c>
      <c r="Y42" s="2">
        <v>2473</v>
      </c>
      <c r="Z42" s="2">
        <v>3613</v>
      </c>
      <c r="AA42" s="2">
        <v>2730</v>
      </c>
      <c r="AC42" s="2">
        <v>2494</v>
      </c>
      <c r="AD42" s="2">
        <v>3671</v>
      </c>
      <c r="AF42" s="2">
        <v>2475</v>
      </c>
      <c r="AG42" s="2">
        <v>3143</v>
      </c>
      <c r="AI42" s="3">
        <v>2272.92</v>
      </c>
      <c r="AJ42" s="3">
        <v>3963.04</v>
      </c>
      <c r="AX42">
        <v>3351.1</v>
      </c>
    </row>
    <row r="43" spans="1:50" x14ac:dyDescent="0.2">
      <c r="A43" s="8">
        <v>40330</v>
      </c>
      <c r="B43" s="2">
        <v>2913</v>
      </c>
      <c r="C43" s="2">
        <v>2338</v>
      </c>
      <c r="D43" s="2">
        <v>3478</v>
      </c>
      <c r="E43" s="2">
        <v>710</v>
      </c>
      <c r="F43" s="2">
        <v>3033</v>
      </c>
      <c r="G43" s="2">
        <v>2848</v>
      </c>
      <c r="I43">
        <f t="shared" si="1"/>
        <v>2420.1666666666665</v>
      </c>
      <c r="J43">
        <f t="shared" si="2"/>
        <v>2002.3333333333333</v>
      </c>
      <c r="K43">
        <f t="shared" si="3"/>
        <v>2811.75</v>
      </c>
      <c r="L43">
        <f t="shared" si="4"/>
        <v>649.16666666666663</v>
      </c>
      <c r="M43">
        <f t="shared" si="5"/>
        <v>2467.1666666666665</v>
      </c>
      <c r="N43">
        <f t="shared" si="6"/>
        <v>2605.75</v>
      </c>
      <c r="U43">
        <v>3149</v>
      </c>
      <c r="V43">
        <v>2638</v>
      </c>
      <c r="W43">
        <v>3312</v>
      </c>
      <c r="Y43" s="2">
        <v>2340</v>
      </c>
      <c r="Z43" s="2">
        <v>3736</v>
      </c>
      <c r="AA43" s="2">
        <v>2848</v>
      </c>
      <c r="AC43" s="2">
        <v>2386</v>
      </c>
      <c r="AD43" s="2">
        <v>3775</v>
      </c>
      <c r="AF43" s="2">
        <v>2404</v>
      </c>
      <c r="AG43" s="2">
        <v>3420</v>
      </c>
      <c r="AI43" s="3">
        <v>2412.44</v>
      </c>
      <c r="AJ43" s="3">
        <v>4040.8370000000004</v>
      </c>
      <c r="AX43">
        <v>3467.8825000000002</v>
      </c>
    </row>
    <row r="44" spans="1:50" x14ac:dyDescent="0.2">
      <c r="A44" s="8">
        <v>40360</v>
      </c>
      <c r="B44" s="2">
        <v>2870</v>
      </c>
      <c r="C44" s="2">
        <v>2255</v>
      </c>
      <c r="D44" s="2">
        <v>3633</v>
      </c>
      <c r="E44" s="2">
        <v>640</v>
      </c>
      <c r="F44" s="2">
        <v>3118</v>
      </c>
      <c r="G44" s="2">
        <v>2918</v>
      </c>
      <c r="I44">
        <f t="shared" si="1"/>
        <v>2496.8333333333335</v>
      </c>
      <c r="J44">
        <f t="shared" si="2"/>
        <v>2051.0833333333335</v>
      </c>
      <c r="K44">
        <f t="shared" si="3"/>
        <v>2927.5833333333335</v>
      </c>
      <c r="L44">
        <f t="shared" si="4"/>
        <v>666.66666666666663</v>
      </c>
      <c r="M44">
        <f t="shared" si="5"/>
        <v>2529.5</v>
      </c>
      <c r="N44">
        <f t="shared" si="6"/>
        <v>2638.6666666666665</v>
      </c>
      <c r="U44">
        <v>2645</v>
      </c>
      <c r="V44">
        <v>2459</v>
      </c>
      <c r="W44">
        <v>3135</v>
      </c>
      <c r="Y44" s="2">
        <v>2213</v>
      </c>
      <c r="Z44" s="2">
        <v>3780</v>
      </c>
      <c r="AA44" s="2">
        <v>2918</v>
      </c>
      <c r="AC44" s="2">
        <v>2306</v>
      </c>
      <c r="AD44" s="2">
        <v>3800</v>
      </c>
      <c r="AF44" s="2">
        <v>2228</v>
      </c>
      <c r="AG44" s="2">
        <v>3605</v>
      </c>
      <c r="AI44" s="3">
        <v>2334.6374999999998</v>
      </c>
      <c r="AJ44" s="3">
        <v>3950.9249999999997</v>
      </c>
      <c r="AX44">
        <v>3442.09375</v>
      </c>
    </row>
    <row r="45" spans="1:50" x14ac:dyDescent="0.2">
      <c r="A45" s="8">
        <v>40391</v>
      </c>
      <c r="B45" s="2">
        <v>2736</v>
      </c>
      <c r="C45" s="2">
        <v>2230</v>
      </c>
      <c r="D45" s="2">
        <v>3636</v>
      </c>
      <c r="E45" s="2">
        <v>690</v>
      </c>
      <c r="F45" s="2">
        <v>3180</v>
      </c>
      <c r="G45" s="2">
        <v>2962</v>
      </c>
      <c r="I45">
        <f t="shared" si="1"/>
        <v>2561.1666666666665</v>
      </c>
      <c r="J45">
        <f t="shared" si="2"/>
        <v>2096.0833333333335</v>
      </c>
      <c r="K45">
        <f t="shared" si="3"/>
        <v>3038.4166666666665</v>
      </c>
      <c r="L45">
        <f t="shared" si="4"/>
        <v>684.16666666666663</v>
      </c>
      <c r="M45">
        <f t="shared" si="5"/>
        <v>2600</v>
      </c>
      <c r="N45">
        <f t="shared" si="6"/>
        <v>2681.5</v>
      </c>
      <c r="U45">
        <v>2442</v>
      </c>
      <c r="V45">
        <v>2248</v>
      </c>
      <c r="W45">
        <v>3100</v>
      </c>
      <c r="Y45" s="2">
        <v>2188</v>
      </c>
      <c r="Z45" s="2">
        <v>3760</v>
      </c>
      <c r="AA45" s="2">
        <v>2962</v>
      </c>
      <c r="AC45" s="2">
        <v>2216</v>
      </c>
      <c r="AD45" s="2">
        <v>3715</v>
      </c>
      <c r="AF45" s="2">
        <v>2176</v>
      </c>
      <c r="AG45" s="2">
        <v>3595</v>
      </c>
      <c r="AI45" s="3">
        <v>2306.049</v>
      </c>
      <c r="AJ45" s="3">
        <v>4005.2430000000004</v>
      </c>
      <c r="AX45">
        <v>3489.4162500000002</v>
      </c>
    </row>
    <row r="46" spans="1:50" x14ac:dyDescent="0.2">
      <c r="A46" s="8">
        <v>40422</v>
      </c>
      <c r="B46" s="2">
        <v>2758</v>
      </c>
      <c r="C46" s="2">
        <v>2270</v>
      </c>
      <c r="D46" s="2">
        <v>3578</v>
      </c>
      <c r="E46" s="2">
        <v>770</v>
      </c>
      <c r="F46" s="2">
        <v>3160</v>
      </c>
      <c r="G46" s="2">
        <v>2998</v>
      </c>
      <c r="I46">
        <f t="shared" si="1"/>
        <v>2616</v>
      </c>
      <c r="J46">
        <f t="shared" si="2"/>
        <v>2138.75</v>
      </c>
      <c r="K46">
        <f t="shared" si="3"/>
        <v>3135.9166666666665</v>
      </c>
      <c r="L46">
        <f t="shared" si="4"/>
        <v>703.33333333333337</v>
      </c>
      <c r="M46">
        <f t="shared" si="5"/>
        <v>2676.6666666666665</v>
      </c>
      <c r="N46">
        <f t="shared" si="6"/>
        <v>2729.25</v>
      </c>
      <c r="U46">
        <v>2602</v>
      </c>
      <c r="V46">
        <v>2419</v>
      </c>
      <c r="W46">
        <v>3166</v>
      </c>
      <c r="Y46" s="2">
        <v>2276</v>
      </c>
      <c r="Z46" s="2">
        <v>3772</v>
      </c>
      <c r="AA46" s="2">
        <v>2998</v>
      </c>
      <c r="AC46" s="2">
        <v>2286</v>
      </c>
      <c r="AD46" s="2">
        <v>3755</v>
      </c>
      <c r="AF46" s="2">
        <v>2288</v>
      </c>
      <c r="AG46" s="2">
        <v>3700</v>
      </c>
      <c r="AI46" s="3">
        <v>2328.9825000000001</v>
      </c>
      <c r="AJ46" s="3">
        <v>3881.6375000000003</v>
      </c>
      <c r="AX46">
        <v>3374.0387500000002</v>
      </c>
    </row>
    <row r="47" spans="1:50" x14ac:dyDescent="0.2">
      <c r="A47" s="8">
        <v>40452</v>
      </c>
      <c r="B47" s="2">
        <v>2726</v>
      </c>
      <c r="C47" s="2">
        <v>2218</v>
      </c>
      <c r="D47" s="2">
        <v>3606</v>
      </c>
      <c r="E47" s="2">
        <v>730</v>
      </c>
      <c r="F47" s="2">
        <v>3100</v>
      </c>
      <c r="G47" s="2">
        <v>3032</v>
      </c>
      <c r="I47">
        <f t="shared" si="1"/>
        <v>2648.1666666666665</v>
      </c>
      <c r="J47">
        <f t="shared" si="2"/>
        <v>2166.5</v>
      </c>
      <c r="K47">
        <f t="shared" si="3"/>
        <v>3216</v>
      </c>
      <c r="L47">
        <f t="shared" si="4"/>
        <v>712.5</v>
      </c>
      <c r="M47">
        <f t="shared" si="5"/>
        <v>2743.9166666666665</v>
      </c>
      <c r="N47">
        <f t="shared" si="6"/>
        <v>2777.0833333333335</v>
      </c>
      <c r="U47">
        <v>2492</v>
      </c>
      <c r="V47">
        <v>2249</v>
      </c>
      <c r="W47">
        <v>3130</v>
      </c>
      <c r="Y47" s="2">
        <v>2190</v>
      </c>
      <c r="Z47" s="2">
        <v>3770</v>
      </c>
      <c r="AA47" s="2">
        <v>3032</v>
      </c>
      <c r="AC47" s="2">
        <v>2219</v>
      </c>
      <c r="AD47" s="2">
        <v>3763</v>
      </c>
      <c r="AF47" s="2">
        <v>2198</v>
      </c>
      <c r="AG47" s="2">
        <v>3676</v>
      </c>
      <c r="AI47" s="3">
        <v>2226.9195</v>
      </c>
      <c r="AJ47" s="3">
        <v>3711.5324999999998</v>
      </c>
      <c r="AX47">
        <v>3226.1782499999999</v>
      </c>
    </row>
    <row r="48" spans="1:50" x14ac:dyDescent="0.2">
      <c r="A48" s="8">
        <v>40483</v>
      </c>
      <c r="B48" s="2">
        <v>2693</v>
      </c>
      <c r="C48" s="2">
        <v>2158</v>
      </c>
      <c r="D48" s="2">
        <v>3570</v>
      </c>
      <c r="E48" s="2">
        <v>700</v>
      </c>
      <c r="F48" s="2">
        <v>3113</v>
      </c>
      <c r="G48" s="2">
        <v>3053</v>
      </c>
      <c r="I48">
        <f t="shared" si="1"/>
        <v>2664.25</v>
      </c>
      <c r="J48">
        <f t="shared" si="2"/>
        <v>2174.5</v>
      </c>
      <c r="K48">
        <f t="shared" si="3"/>
        <v>3272</v>
      </c>
      <c r="L48">
        <f t="shared" si="4"/>
        <v>714.16666666666663</v>
      </c>
      <c r="M48">
        <f t="shared" si="5"/>
        <v>2804.6666666666665</v>
      </c>
      <c r="N48">
        <f t="shared" si="6"/>
        <v>2817.6666666666665</v>
      </c>
      <c r="U48">
        <v>2572</v>
      </c>
      <c r="V48">
        <v>2233</v>
      </c>
      <c r="W48">
        <v>3294</v>
      </c>
      <c r="Y48" s="2">
        <v>2020</v>
      </c>
      <c r="Z48" s="2">
        <v>3678</v>
      </c>
      <c r="AA48" s="2">
        <v>3053</v>
      </c>
      <c r="AC48" s="2">
        <v>2034</v>
      </c>
      <c r="AD48" s="2">
        <v>3681</v>
      </c>
      <c r="AF48" s="2">
        <v>2005</v>
      </c>
      <c r="AG48" s="2">
        <v>3585</v>
      </c>
      <c r="AI48" s="3">
        <v>2183.3746000000001</v>
      </c>
      <c r="AJ48" s="3">
        <v>3561.1190000000001</v>
      </c>
      <c r="AX48">
        <v>3298.4135000000001</v>
      </c>
    </row>
    <row r="49" spans="1:50" x14ac:dyDescent="0.2">
      <c r="A49" s="8">
        <v>40513</v>
      </c>
      <c r="B49" s="2">
        <v>2710</v>
      </c>
      <c r="C49" s="2">
        <v>2168</v>
      </c>
      <c r="D49" s="2">
        <v>3538</v>
      </c>
      <c r="E49" s="2">
        <v>760</v>
      </c>
      <c r="F49" s="2">
        <v>3085</v>
      </c>
      <c r="G49" s="2">
        <v>3138</v>
      </c>
      <c r="I49">
        <f t="shared" si="1"/>
        <v>2677.75</v>
      </c>
      <c r="J49">
        <f t="shared" si="2"/>
        <v>2181.8333333333335</v>
      </c>
      <c r="K49">
        <f t="shared" si="3"/>
        <v>3313.5</v>
      </c>
      <c r="L49">
        <f t="shared" si="4"/>
        <v>721.66666666666663</v>
      </c>
      <c r="M49">
        <f t="shared" si="5"/>
        <v>2866.75</v>
      </c>
      <c r="N49">
        <f t="shared" si="6"/>
        <v>2859.1666666666665</v>
      </c>
      <c r="U49">
        <v>2684</v>
      </c>
      <c r="V49">
        <v>2325</v>
      </c>
      <c r="W49">
        <v>3402</v>
      </c>
      <c r="Y49" s="2">
        <v>2170</v>
      </c>
      <c r="Z49" s="2">
        <v>3602</v>
      </c>
      <c r="AA49" s="2">
        <v>3138</v>
      </c>
      <c r="AC49" s="2">
        <v>2150</v>
      </c>
      <c r="AD49" s="2">
        <v>3625</v>
      </c>
      <c r="AF49" s="2">
        <v>2154</v>
      </c>
      <c r="AG49" s="2">
        <v>3518</v>
      </c>
      <c r="AI49" s="3">
        <v>2244.66</v>
      </c>
      <c r="AJ49" s="3">
        <v>3544.2</v>
      </c>
      <c r="AX49">
        <v>3337.4549999999999</v>
      </c>
    </row>
    <row r="50" spans="1:50" x14ac:dyDescent="0.2">
      <c r="A50" s="8">
        <v>40544</v>
      </c>
      <c r="B50" s="2">
        <v>2864</v>
      </c>
      <c r="C50" s="2">
        <v>2254</v>
      </c>
      <c r="D50" s="2">
        <v>3518</v>
      </c>
      <c r="E50" s="2">
        <v>840</v>
      </c>
      <c r="F50" s="2">
        <v>3096</v>
      </c>
      <c r="G50" s="2">
        <v>3178</v>
      </c>
      <c r="I50">
        <f t="shared" si="1"/>
        <v>2710.0833333333335</v>
      </c>
      <c r="J50">
        <f t="shared" si="2"/>
        <v>2201.1666666666665</v>
      </c>
      <c r="K50">
        <f t="shared" si="3"/>
        <v>3362</v>
      </c>
      <c r="L50">
        <f t="shared" si="4"/>
        <v>730.83333333333337</v>
      </c>
      <c r="M50">
        <f t="shared" si="5"/>
        <v>2921.9166666666665</v>
      </c>
      <c r="N50">
        <f t="shared" si="6"/>
        <v>2904.8333333333335</v>
      </c>
      <c r="U50">
        <v>2845</v>
      </c>
      <c r="V50">
        <v>2620</v>
      </c>
      <c r="W50">
        <v>3463</v>
      </c>
      <c r="Y50" s="2">
        <v>2400</v>
      </c>
      <c r="Z50" s="2">
        <v>3695</v>
      </c>
      <c r="AA50" s="2">
        <v>3178</v>
      </c>
      <c r="AC50" s="2">
        <v>2365</v>
      </c>
      <c r="AD50" s="2">
        <v>3669</v>
      </c>
      <c r="AF50" s="2">
        <v>2378</v>
      </c>
      <c r="AG50" s="2">
        <v>3613</v>
      </c>
      <c r="AI50" s="3">
        <v>2301.663</v>
      </c>
      <c r="AJ50" s="3">
        <v>3777.0879999999997</v>
      </c>
      <c r="AX50">
        <v>3334.4604999999997</v>
      </c>
    </row>
    <row r="51" spans="1:50" x14ac:dyDescent="0.2">
      <c r="A51" s="8">
        <v>40575</v>
      </c>
      <c r="B51" s="2">
        <v>3113</v>
      </c>
      <c r="C51" s="2">
        <v>2445</v>
      </c>
      <c r="D51" s="2">
        <v>3708</v>
      </c>
      <c r="E51" s="2">
        <v>1050</v>
      </c>
      <c r="F51" s="2">
        <v>3105</v>
      </c>
      <c r="G51" s="2">
        <v>3163</v>
      </c>
      <c r="I51">
        <f t="shared" si="1"/>
        <v>2771.75</v>
      </c>
      <c r="J51">
        <f t="shared" si="2"/>
        <v>2242.4166666666665</v>
      </c>
      <c r="K51">
        <f t="shared" si="3"/>
        <v>3435.1666666666665</v>
      </c>
      <c r="L51">
        <f t="shared" si="4"/>
        <v>758.33333333333337</v>
      </c>
      <c r="M51">
        <f t="shared" si="5"/>
        <v>2977.9166666666665</v>
      </c>
      <c r="N51">
        <f t="shared" si="6"/>
        <v>2947.3333333333335</v>
      </c>
      <c r="U51">
        <v>3054</v>
      </c>
      <c r="V51">
        <v>2821</v>
      </c>
      <c r="W51">
        <v>3535</v>
      </c>
      <c r="Y51" s="2">
        <v>2738</v>
      </c>
      <c r="Z51" s="2">
        <v>3940</v>
      </c>
      <c r="AA51" s="2">
        <v>3163</v>
      </c>
      <c r="AC51" s="2">
        <v>2681</v>
      </c>
      <c r="AD51" s="2">
        <v>4094</v>
      </c>
      <c r="AF51" s="2">
        <v>2738</v>
      </c>
      <c r="AG51" s="2">
        <v>3825</v>
      </c>
      <c r="AI51" s="3">
        <v>2480.877</v>
      </c>
      <c r="AJ51" s="3">
        <v>4134.7950000000001</v>
      </c>
      <c r="AX51">
        <v>3411.7965600000002</v>
      </c>
    </row>
    <row r="52" spans="1:50" x14ac:dyDescent="0.2">
      <c r="A52" s="8">
        <v>40603</v>
      </c>
      <c r="B52" s="2">
        <v>3220</v>
      </c>
      <c r="C52" s="2">
        <v>2510</v>
      </c>
      <c r="D52" s="2">
        <v>3833</v>
      </c>
      <c r="E52" s="2">
        <v>960</v>
      </c>
      <c r="F52" s="2">
        <v>3155</v>
      </c>
      <c r="G52" s="2">
        <v>3215</v>
      </c>
      <c r="I52">
        <f t="shared" si="1"/>
        <v>2838.1666666666665</v>
      </c>
      <c r="J52">
        <f t="shared" si="2"/>
        <v>2283.4166666666665</v>
      </c>
      <c r="K52">
        <f t="shared" si="3"/>
        <v>3521.4166666666665</v>
      </c>
      <c r="L52">
        <f t="shared" si="4"/>
        <v>779.16666666666663</v>
      </c>
      <c r="M52">
        <f t="shared" si="5"/>
        <v>3041.6666666666665</v>
      </c>
      <c r="N52">
        <f t="shared" si="6"/>
        <v>2994.5833333333335</v>
      </c>
      <c r="U52">
        <v>3273</v>
      </c>
      <c r="V52">
        <v>2737</v>
      </c>
      <c r="W52">
        <v>3487</v>
      </c>
      <c r="Y52" s="2">
        <v>2644</v>
      </c>
      <c r="Z52" s="2">
        <v>4138</v>
      </c>
      <c r="AA52" s="2">
        <v>3215</v>
      </c>
      <c r="AC52" s="2">
        <v>2770</v>
      </c>
      <c r="AD52" s="2">
        <v>4233</v>
      </c>
      <c r="AF52" s="2">
        <v>2794</v>
      </c>
      <c r="AG52" s="2">
        <v>4166</v>
      </c>
      <c r="AI52" s="3">
        <v>2482.5619999999999</v>
      </c>
      <c r="AJ52" s="3">
        <v>3925.9119999999998</v>
      </c>
      <c r="AX52">
        <v>3435.1729999999998</v>
      </c>
    </row>
    <row r="53" spans="1:50" x14ac:dyDescent="0.2">
      <c r="A53" s="8">
        <v>40634</v>
      </c>
      <c r="B53" s="2">
        <v>3135</v>
      </c>
      <c r="C53" s="2">
        <v>2400</v>
      </c>
      <c r="D53" s="2">
        <v>3785</v>
      </c>
      <c r="E53" s="2">
        <v>840</v>
      </c>
      <c r="F53" s="2">
        <v>3070</v>
      </c>
      <c r="G53" s="2">
        <v>3283</v>
      </c>
      <c r="I53">
        <f t="shared" si="1"/>
        <v>2883.1666666666665</v>
      </c>
      <c r="J53">
        <f t="shared" si="2"/>
        <v>2302.3333333333335</v>
      </c>
      <c r="K53">
        <f t="shared" si="3"/>
        <v>3594.9166666666665</v>
      </c>
      <c r="L53">
        <f t="shared" si="4"/>
        <v>788.33333333333337</v>
      </c>
      <c r="M53">
        <f t="shared" si="5"/>
        <v>3083.75</v>
      </c>
      <c r="N53">
        <f t="shared" si="6"/>
        <v>3043.1666666666665</v>
      </c>
      <c r="U53">
        <v>2848</v>
      </c>
      <c r="V53">
        <v>2610</v>
      </c>
      <c r="W53">
        <v>3290</v>
      </c>
      <c r="Y53" s="2">
        <v>2350</v>
      </c>
      <c r="Z53" s="2">
        <v>4043</v>
      </c>
      <c r="AA53" s="2">
        <v>3283</v>
      </c>
      <c r="AC53" s="2">
        <v>2388</v>
      </c>
      <c r="AD53" s="2">
        <v>4000</v>
      </c>
      <c r="AF53" s="2">
        <v>2425</v>
      </c>
      <c r="AG53" s="2">
        <v>4098</v>
      </c>
      <c r="AI53" s="3">
        <v>2491.9839999999999</v>
      </c>
      <c r="AJ53" s="3">
        <v>3681.3399999999997</v>
      </c>
      <c r="AX53">
        <v>3341.5239999999999</v>
      </c>
    </row>
    <row r="54" spans="1:50" x14ac:dyDescent="0.2">
      <c r="A54" s="8">
        <v>40664</v>
      </c>
      <c r="B54" s="2">
        <v>3034</v>
      </c>
      <c r="C54" s="2">
        <v>2420</v>
      </c>
      <c r="D54" s="2">
        <v>3804</v>
      </c>
      <c r="E54" s="2">
        <v>870</v>
      </c>
      <c r="F54" s="2">
        <v>3146</v>
      </c>
      <c r="G54" s="2">
        <v>3332</v>
      </c>
      <c r="I54">
        <f t="shared" si="1"/>
        <v>2897.6666666666665</v>
      </c>
      <c r="J54">
        <f t="shared" si="2"/>
        <v>2305.5</v>
      </c>
      <c r="K54">
        <f t="shared" si="3"/>
        <v>3640.5833333333335</v>
      </c>
      <c r="L54">
        <f t="shared" si="4"/>
        <v>796.66666666666663</v>
      </c>
      <c r="M54">
        <f t="shared" si="5"/>
        <v>3113.4166666666665</v>
      </c>
      <c r="N54">
        <f t="shared" si="6"/>
        <v>3093.3333333333335</v>
      </c>
      <c r="U54">
        <v>2841</v>
      </c>
      <c r="V54">
        <v>2653</v>
      </c>
      <c r="W54">
        <v>3311</v>
      </c>
      <c r="Y54" s="2">
        <v>2368</v>
      </c>
      <c r="Z54" s="2">
        <v>3963</v>
      </c>
      <c r="AA54" s="2">
        <v>3332</v>
      </c>
      <c r="AC54" s="2">
        <v>2400</v>
      </c>
      <c r="AD54" s="2">
        <v>4004</v>
      </c>
      <c r="AF54" s="2">
        <v>2430</v>
      </c>
      <c r="AG54" s="2">
        <v>4105</v>
      </c>
      <c r="AI54" s="3">
        <v>2567.25</v>
      </c>
      <c r="AJ54" s="3">
        <v>3936.4500000000003</v>
      </c>
      <c r="AX54">
        <v>3423</v>
      </c>
    </row>
    <row r="55" spans="1:50" x14ac:dyDescent="0.2">
      <c r="A55" s="8">
        <v>40695</v>
      </c>
      <c r="B55" s="2">
        <v>2998</v>
      </c>
      <c r="C55" s="2">
        <v>2400</v>
      </c>
      <c r="D55" s="2">
        <v>3913</v>
      </c>
      <c r="E55" s="2">
        <v>880</v>
      </c>
      <c r="F55" s="2">
        <v>3155</v>
      </c>
      <c r="G55" s="2">
        <v>3303</v>
      </c>
      <c r="I55">
        <f t="shared" si="1"/>
        <v>2904.75</v>
      </c>
      <c r="J55">
        <f t="shared" si="2"/>
        <v>2310.6666666666665</v>
      </c>
      <c r="K55">
        <f t="shared" si="3"/>
        <v>3676.8333333333335</v>
      </c>
      <c r="L55">
        <f t="shared" si="4"/>
        <v>810.83333333333337</v>
      </c>
      <c r="M55">
        <f t="shared" si="5"/>
        <v>3123.5833333333335</v>
      </c>
      <c r="N55">
        <f t="shared" si="6"/>
        <v>3131.25</v>
      </c>
      <c r="U55">
        <v>2737</v>
      </c>
      <c r="V55">
        <v>2781</v>
      </c>
      <c r="W55">
        <v>3311</v>
      </c>
      <c r="Y55" s="2">
        <v>2412</v>
      </c>
      <c r="Z55" s="2">
        <v>4180</v>
      </c>
      <c r="AA55" s="2">
        <v>3303</v>
      </c>
      <c r="AC55" s="2">
        <v>2425</v>
      </c>
      <c r="AD55" s="2">
        <v>4163</v>
      </c>
      <c r="AF55" s="2">
        <v>2500</v>
      </c>
      <c r="AG55" s="2">
        <v>4150</v>
      </c>
      <c r="AI55" s="3">
        <v>2539.5299999999997</v>
      </c>
      <c r="AJ55" s="3">
        <v>4288.9839999999995</v>
      </c>
      <c r="AX55">
        <v>3390.5547199999996</v>
      </c>
    </row>
    <row r="56" spans="1:50" x14ac:dyDescent="0.2">
      <c r="A56" s="8">
        <v>40725</v>
      </c>
      <c r="B56" s="2">
        <v>2960</v>
      </c>
      <c r="C56" s="2">
        <v>2394</v>
      </c>
      <c r="D56" s="2">
        <v>3950</v>
      </c>
      <c r="E56" s="2">
        <v>840</v>
      </c>
      <c r="F56" s="2">
        <v>3124</v>
      </c>
      <c r="G56" s="2">
        <v>3266</v>
      </c>
      <c r="I56">
        <f t="shared" si="1"/>
        <v>2912.25</v>
      </c>
      <c r="J56">
        <f t="shared" si="2"/>
        <v>2322.25</v>
      </c>
      <c r="K56">
        <f t="shared" si="3"/>
        <v>3703.25</v>
      </c>
      <c r="L56">
        <f t="shared" si="4"/>
        <v>827.5</v>
      </c>
      <c r="M56">
        <f t="shared" si="5"/>
        <v>3124.0833333333335</v>
      </c>
      <c r="N56">
        <f t="shared" si="6"/>
        <v>3160.25</v>
      </c>
      <c r="U56">
        <v>2673</v>
      </c>
      <c r="V56">
        <v>2692</v>
      </c>
      <c r="W56">
        <v>3267</v>
      </c>
      <c r="Y56" s="2">
        <v>2360</v>
      </c>
      <c r="Z56" s="2">
        <v>4195</v>
      </c>
      <c r="AA56" s="2">
        <v>3266</v>
      </c>
      <c r="AC56" s="2">
        <v>2356</v>
      </c>
      <c r="AD56" s="2">
        <v>4166</v>
      </c>
      <c r="AF56" s="2">
        <v>2400</v>
      </c>
      <c r="AG56" s="2">
        <v>4115</v>
      </c>
      <c r="AI56" s="3">
        <v>2483.1839999999997</v>
      </c>
      <c r="AJ56" s="3">
        <v>4063.3919999999998</v>
      </c>
      <c r="AX56">
        <v>3400.8333599999996</v>
      </c>
    </row>
    <row r="57" spans="1:50" x14ac:dyDescent="0.2">
      <c r="A57" s="8">
        <v>40756</v>
      </c>
      <c r="B57" s="2">
        <v>2918</v>
      </c>
      <c r="C57" s="2">
        <v>2323</v>
      </c>
      <c r="D57" s="2">
        <v>3903</v>
      </c>
      <c r="E57" s="2">
        <v>820</v>
      </c>
      <c r="F57" s="2">
        <v>3220</v>
      </c>
      <c r="G57" s="2">
        <v>3228</v>
      </c>
      <c r="I57">
        <f t="shared" si="1"/>
        <v>2927.4166666666665</v>
      </c>
      <c r="J57">
        <f t="shared" si="2"/>
        <v>2330</v>
      </c>
      <c r="K57">
        <f t="shared" si="3"/>
        <v>3725.5</v>
      </c>
      <c r="L57">
        <f t="shared" si="4"/>
        <v>838.33333333333337</v>
      </c>
      <c r="M57">
        <f t="shared" si="5"/>
        <v>3127.4166666666665</v>
      </c>
      <c r="N57">
        <f t="shared" si="6"/>
        <v>3182.4166666666665</v>
      </c>
      <c r="U57">
        <v>2498</v>
      </c>
      <c r="V57">
        <v>2525</v>
      </c>
      <c r="W57">
        <v>3137</v>
      </c>
      <c r="Y57" s="2">
        <v>2242</v>
      </c>
      <c r="Z57" s="2">
        <v>4016</v>
      </c>
      <c r="AA57" s="2">
        <v>3228</v>
      </c>
      <c r="AC57" s="2">
        <v>2261</v>
      </c>
      <c r="AD57" s="2">
        <v>4026</v>
      </c>
      <c r="AF57" s="2">
        <v>2260</v>
      </c>
      <c r="AG57" s="2">
        <v>4060</v>
      </c>
      <c r="AI57" s="3">
        <v>2397.5070000000001</v>
      </c>
      <c r="AJ57" s="3">
        <v>3995.8449999999998</v>
      </c>
      <c r="AX57">
        <v>3439.8517099999999</v>
      </c>
    </row>
    <row r="58" spans="1:50" x14ac:dyDescent="0.2">
      <c r="A58" s="8">
        <v>40787</v>
      </c>
      <c r="B58" s="2">
        <v>2920</v>
      </c>
      <c r="C58" s="2">
        <v>2315</v>
      </c>
      <c r="D58" s="2">
        <v>3905</v>
      </c>
      <c r="E58" s="2">
        <v>860</v>
      </c>
      <c r="F58" s="2">
        <v>3245</v>
      </c>
      <c r="G58" s="2">
        <v>3195</v>
      </c>
      <c r="I58">
        <f t="shared" si="1"/>
        <v>2940.9166666666665</v>
      </c>
      <c r="J58">
        <f t="shared" si="2"/>
        <v>2333.75</v>
      </c>
      <c r="K58">
        <f t="shared" si="3"/>
        <v>3752.75</v>
      </c>
      <c r="L58">
        <f t="shared" si="4"/>
        <v>845.83333333333337</v>
      </c>
      <c r="M58">
        <f t="shared" si="5"/>
        <v>3134.5</v>
      </c>
      <c r="N58">
        <f t="shared" si="6"/>
        <v>3198.8333333333335</v>
      </c>
      <c r="U58">
        <v>2568</v>
      </c>
      <c r="V58">
        <v>2538</v>
      </c>
      <c r="W58">
        <v>3090</v>
      </c>
      <c r="Y58" s="2">
        <v>2270</v>
      </c>
      <c r="Z58" s="2">
        <v>4020</v>
      </c>
      <c r="AA58" s="2">
        <v>3195</v>
      </c>
      <c r="AC58" s="2">
        <v>2319</v>
      </c>
      <c r="AD58" s="2">
        <v>4030</v>
      </c>
      <c r="AF58" s="2">
        <v>2275</v>
      </c>
      <c r="AG58" s="2">
        <v>4000</v>
      </c>
      <c r="AI58" s="3">
        <v>2465.0395000000003</v>
      </c>
      <c r="AJ58" s="3">
        <v>4127.5079999999998</v>
      </c>
      <c r="AX58">
        <v>3454.4948899999999</v>
      </c>
    </row>
    <row r="59" spans="1:50" x14ac:dyDescent="0.2">
      <c r="A59" s="8">
        <v>40817</v>
      </c>
      <c r="B59" s="2">
        <v>2930</v>
      </c>
      <c r="C59" s="2">
        <v>2322</v>
      </c>
      <c r="D59" s="2">
        <v>3880</v>
      </c>
      <c r="E59" s="2">
        <v>890</v>
      </c>
      <c r="F59" s="2">
        <v>3234</v>
      </c>
      <c r="G59" s="2">
        <v>3164</v>
      </c>
      <c r="I59">
        <f t="shared" si="1"/>
        <v>2957.9166666666665</v>
      </c>
      <c r="J59">
        <f t="shared" si="2"/>
        <v>2342.4166666666665</v>
      </c>
      <c r="K59">
        <f t="shared" si="3"/>
        <v>3775.5833333333335</v>
      </c>
      <c r="L59">
        <f t="shared" si="4"/>
        <v>859.16666666666663</v>
      </c>
      <c r="M59">
        <f t="shared" si="5"/>
        <v>3145.6666666666665</v>
      </c>
      <c r="N59">
        <f t="shared" si="6"/>
        <v>3209.8333333333335</v>
      </c>
      <c r="U59">
        <v>2527</v>
      </c>
      <c r="V59">
        <v>2440</v>
      </c>
      <c r="W59">
        <v>2973</v>
      </c>
      <c r="Y59" s="2">
        <v>2300</v>
      </c>
      <c r="Z59" s="2">
        <v>3960</v>
      </c>
      <c r="AA59" s="2">
        <v>3164</v>
      </c>
      <c r="AC59" s="2">
        <v>2366</v>
      </c>
      <c r="AD59" s="2">
        <v>3966</v>
      </c>
      <c r="AF59" s="2">
        <v>2300</v>
      </c>
      <c r="AG59" s="2">
        <v>3919</v>
      </c>
      <c r="AI59" s="3">
        <v>2472.8654999999999</v>
      </c>
      <c r="AJ59" s="3">
        <v>4025.5949999999998</v>
      </c>
      <c r="AX59">
        <v>3436.7079599999997</v>
      </c>
    </row>
    <row r="60" spans="1:50" x14ac:dyDescent="0.2">
      <c r="A60" s="8">
        <v>40848</v>
      </c>
      <c r="B60" s="2">
        <v>2925</v>
      </c>
      <c r="C60" s="2">
        <v>2318</v>
      </c>
      <c r="D60" s="2">
        <v>3790</v>
      </c>
      <c r="E60" s="2">
        <v>950</v>
      </c>
      <c r="F60" s="2">
        <v>3280</v>
      </c>
      <c r="G60" s="2">
        <v>3173</v>
      </c>
      <c r="I60">
        <f t="shared" si="1"/>
        <v>2977.25</v>
      </c>
      <c r="J60">
        <f t="shared" si="2"/>
        <v>2355.75</v>
      </c>
      <c r="K60">
        <f t="shared" si="3"/>
        <v>3793.9166666666665</v>
      </c>
      <c r="L60">
        <f t="shared" si="4"/>
        <v>880</v>
      </c>
      <c r="M60">
        <f t="shared" si="5"/>
        <v>3159.5833333333335</v>
      </c>
      <c r="N60">
        <f t="shared" si="6"/>
        <v>3219.8333333333335</v>
      </c>
      <c r="U60">
        <v>2640</v>
      </c>
      <c r="V60">
        <v>2502</v>
      </c>
      <c r="W60">
        <v>2814</v>
      </c>
      <c r="Y60" s="2">
        <v>2284</v>
      </c>
      <c r="Z60" s="2">
        <v>3646</v>
      </c>
      <c r="AA60" s="2">
        <v>3173</v>
      </c>
      <c r="AC60" s="2">
        <v>2331</v>
      </c>
      <c r="AD60" s="2">
        <v>3813</v>
      </c>
      <c r="AF60" s="2">
        <v>2350</v>
      </c>
      <c r="AG60" s="2">
        <v>3787</v>
      </c>
      <c r="AI60" s="3">
        <v>2505.2874999999999</v>
      </c>
      <c r="AJ60" s="3">
        <v>3670.5374999999995</v>
      </c>
      <c r="AM60" s="3">
        <v>4328.9037499999995</v>
      </c>
      <c r="AX60">
        <v>3452.6357499999999</v>
      </c>
    </row>
    <row r="61" spans="1:50" x14ac:dyDescent="0.2">
      <c r="A61" s="8">
        <v>40878</v>
      </c>
      <c r="B61" s="2">
        <v>2885</v>
      </c>
      <c r="C61" s="2">
        <v>2313</v>
      </c>
      <c r="D61" s="2">
        <v>3590</v>
      </c>
      <c r="E61" s="2">
        <v>1000</v>
      </c>
      <c r="F61" s="2">
        <v>3325</v>
      </c>
      <c r="G61" s="2">
        <v>3168</v>
      </c>
      <c r="I61">
        <f t="shared" si="1"/>
        <v>2991.8333333333335</v>
      </c>
      <c r="J61">
        <f t="shared" si="2"/>
        <v>2367.8333333333335</v>
      </c>
      <c r="K61">
        <f t="shared" si="3"/>
        <v>3798.25</v>
      </c>
      <c r="L61">
        <f t="shared" si="4"/>
        <v>900</v>
      </c>
      <c r="M61">
        <f t="shared" si="5"/>
        <v>3179.5833333333335</v>
      </c>
      <c r="N61">
        <f t="shared" si="6"/>
        <v>3222.3333333333335</v>
      </c>
      <c r="U61">
        <v>2783</v>
      </c>
      <c r="V61">
        <v>2597</v>
      </c>
      <c r="W61">
        <v>2872</v>
      </c>
      <c r="Y61" s="2">
        <v>2290</v>
      </c>
      <c r="Z61" s="2">
        <v>3480</v>
      </c>
      <c r="AA61" s="2">
        <v>3168</v>
      </c>
      <c r="AC61" s="2">
        <v>2330</v>
      </c>
      <c r="AD61" s="2">
        <v>3563</v>
      </c>
      <c r="AF61" s="2">
        <v>2338</v>
      </c>
      <c r="AG61" s="2">
        <v>3653</v>
      </c>
      <c r="AI61" s="3">
        <v>2485.14</v>
      </c>
      <c r="AJ61" s="3">
        <v>3550.2</v>
      </c>
      <c r="AM61" s="3">
        <v>4396.3310000000001</v>
      </c>
      <c r="AX61">
        <v>3506.4142000000002</v>
      </c>
    </row>
    <row r="62" spans="1:50" x14ac:dyDescent="0.2">
      <c r="A62" s="8">
        <v>40909</v>
      </c>
      <c r="B62" s="2">
        <v>2876</v>
      </c>
      <c r="C62" s="2">
        <v>2328</v>
      </c>
      <c r="D62" s="2">
        <v>3500</v>
      </c>
      <c r="E62" s="2">
        <v>990</v>
      </c>
      <c r="F62" s="2">
        <v>3362</v>
      </c>
      <c r="G62" s="2">
        <v>3170</v>
      </c>
      <c r="I62">
        <f t="shared" si="1"/>
        <v>2992.8333333333335</v>
      </c>
      <c r="J62">
        <f t="shared" si="2"/>
        <v>2374</v>
      </c>
      <c r="K62">
        <f t="shared" si="3"/>
        <v>3796.75</v>
      </c>
      <c r="L62">
        <f t="shared" si="4"/>
        <v>912.5</v>
      </c>
      <c r="M62">
        <f t="shared" si="5"/>
        <v>3201.75</v>
      </c>
      <c r="N62">
        <f t="shared" si="6"/>
        <v>3221.6666666666665</v>
      </c>
      <c r="U62">
        <v>2806</v>
      </c>
      <c r="V62">
        <v>2656</v>
      </c>
      <c r="W62">
        <v>3034</v>
      </c>
      <c r="Y62" s="2">
        <v>2298</v>
      </c>
      <c r="Z62" s="2">
        <v>3475</v>
      </c>
      <c r="AA62" s="2">
        <v>3170</v>
      </c>
      <c r="AC62" s="2">
        <v>2351</v>
      </c>
      <c r="AD62" s="2">
        <v>3490</v>
      </c>
      <c r="AF62" s="2">
        <v>2350</v>
      </c>
      <c r="AG62" s="2">
        <v>3515</v>
      </c>
      <c r="AI62" s="3">
        <v>2465.8424999999997</v>
      </c>
      <c r="AJ62" s="3">
        <v>3488.2649999999999</v>
      </c>
      <c r="AM62" s="3">
        <v>4399.4238749999995</v>
      </c>
      <c r="AX62">
        <v>3564.0445500000001</v>
      </c>
    </row>
    <row r="63" spans="1:50" x14ac:dyDescent="0.2">
      <c r="A63" s="8">
        <v>40940</v>
      </c>
      <c r="B63" s="2">
        <v>2848</v>
      </c>
      <c r="C63" s="2">
        <v>2290</v>
      </c>
      <c r="D63" s="2">
        <v>3365</v>
      </c>
      <c r="E63" s="2">
        <v>960</v>
      </c>
      <c r="F63" s="2">
        <v>3393</v>
      </c>
      <c r="G63" s="2">
        <v>3158</v>
      </c>
      <c r="I63">
        <f t="shared" si="1"/>
        <v>2970.75</v>
      </c>
      <c r="J63">
        <f t="shared" si="2"/>
        <v>2361.0833333333335</v>
      </c>
      <c r="K63">
        <f t="shared" si="3"/>
        <v>3768.1666666666665</v>
      </c>
      <c r="L63">
        <f t="shared" si="4"/>
        <v>905</v>
      </c>
      <c r="M63">
        <f t="shared" si="5"/>
        <v>3225.75</v>
      </c>
      <c r="N63">
        <f t="shared" si="6"/>
        <v>3221.25</v>
      </c>
      <c r="U63">
        <v>2703</v>
      </c>
      <c r="V63">
        <v>2548</v>
      </c>
      <c r="W63">
        <v>2930</v>
      </c>
      <c r="Y63" s="2">
        <v>2234</v>
      </c>
      <c r="Z63" s="2">
        <v>3280</v>
      </c>
      <c r="AA63" s="2">
        <v>3158</v>
      </c>
      <c r="AC63" s="2">
        <v>2305</v>
      </c>
      <c r="AD63" s="2">
        <v>3312</v>
      </c>
      <c r="AF63" s="2">
        <v>2284</v>
      </c>
      <c r="AG63" s="2">
        <v>3392</v>
      </c>
      <c r="AI63" s="3">
        <v>2390.56</v>
      </c>
      <c r="AJ63" s="3">
        <v>3346.7839999999997</v>
      </c>
      <c r="AM63" s="3">
        <v>4440.4651999999996</v>
      </c>
      <c r="AX63">
        <v>3541.6146399999998</v>
      </c>
    </row>
    <row r="64" spans="1:50" x14ac:dyDescent="0.2">
      <c r="A64" s="8">
        <v>40969</v>
      </c>
      <c r="B64" s="2">
        <v>2768</v>
      </c>
      <c r="C64" s="2">
        <v>2188</v>
      </c>
      <c r="D64" s="2">
        <v>3173</v>
      </c>
      <c r="E64" s="2">
        <v>920</v>
      </c>
      <c r="F64" s="2">
        <v>3320</v>
      </c>
      <c r="G64" s="2">
        <v>3135</v>
      </c>
      <c r="I64">
        <f t="shared" si="1"/>
        <v>2933.0833333333335</v>
      </c>
      <c r="J64">
        <f t="shared" si="2"/>
        <v>2334.25</v>
      </c>
      <c r="K64">
        <f t="shared" si="3"/>
        <v>3713.1666666666665</v>
      </c>
      <c r="L64">
        <f t="shared" si="4"/>
        <v>901.66666666666663</v>
      </c>
      <c r="M64">
        <f t="shared" si="5"/>
        <v>3239.5</v>
      </c>
      <c r="N64">
        <f t="shared" si="6"/>
        <v>3214.5833333333335</v>
      </c>
      <c r="U64">
        <v>2645</v>
      </c>
      <c r="V64">
        <v>2440</v>
      </c>
      <c r="W64">
        <v>2787</v>
      </c>
      <c r="Y64" s="2">
        <v>2068</v>
      </c>
      <c r="Z64" s="2">
        <v>3015</v>
      </c>
      <c r="AA64" s="2">
        <v>3135</v>
      </c>
      <c r="AC64" s="2">
        <v>2114</v>
      </c>
      <c r="AD64" s="2">
        <v>3078</v>
      </c>
      <c r="AF64" s="2">
        <v>2160</v>
      </c>
      <c r="AG64" s="2">
        <v>3088</v>
      </c>
      <c r="AI64" s="3">
        <v>2156.0039999999999</v>
      </c>
      <c r="AJ64" s="3">
        <v>2874.672</v>
      </c>
      <c r="AM64" s="3">
        <v>4078.4409000000001</v>
      </c>
      <c r="AX64">
        <v>3533.451</v>
      </c>
    </row>
    <row r="65" spans="1:50" x14ac:dyDescent="0.2">
      <c r="A65" s="8">
        <v>41000</v>
      </c>
      <c r="B65" s="2">
        <v>2662</v>
      </c>
      <c r="C65" s="2">
        <v>2074</v>
      </c>
      <c r="D65" s="2">
        <v>2858</v>
      </c>
      <c r="E65" s="2">
        <v>870</v>
      </c>
      <c r="F65" s="2">
        <v>3334</v>
      </c>
      <c r="G65" s="2">
        <v>3092</v>
      </c>
      <c r="I65">
        <f t="shared" si="1"/>
        <v>2893.6666666666665</v>
      </c>
      <c r="J65">
        <f t="shared" si="2"/>
        <v>2307.0833333333335</v>
      </c>
      <c r="K65">
        <f t="shared" si="3"/>
        <v>3635.9166666666665</v>
      </c>
      <c r="L65">
        <f t="shared" si="4"/>
        <v>904.16666666666663</v>
      </c>
      <c r="M65">
        <f t="shared" si="5"/>
        <v>3261.5</v>
      </c>
      <c r="N65">
        <f t="shared" si="6"/>
        <v>3198.6666666666665</v>
      </c>
      <c r="U65">
        <v>2501</v>
      </c>
      <c r="V65">
        <v>2296</v>
      </c>
      <c r="W65">
        <v>2657</v>
      </c>
      <c r="Y65" s="2">
        <v>1975</v>
      </c>
      <c r="Z65" s="2">
        <v>2670</v>
      </c>
      <c r="AA65" s="2">
        <v>3092</v>
      </c>
      <c r="AC65" s="2">
        <v>1995</v>
      </c>
      <c r="AD65" s="2">
        <v>2681</v>
      </c>
      <c r="AF65" s="2">
        <v>2063</v>
      </c>
      <c r="AG65" s="2">
        <v>2800</v>
      </c>
      <c r="AI65" s="3">
        <v>2065.7890000000002</v>
      </c>
      <c r="AJ65" s="3">
        <v>2673.3740000000003</v>
      </c>
      <c r="AM65" s="3">
        <v>3675.8892500000002</v>
      </c>
      <c r="AX65">
        <v>3547.0812300000002</v>
      </c>
    </row>
    <row r="66" spans="1:50" x14ac:dyDescent="0.2">
      <c r="A66" s="8">
        <v>41030</v>
      </c>
      <c r="B66" s="2">
        <v>2510</v>
      </c>
      <c r="C66" s="2">
        <v>2015</v>
      </c>
      <c r="D66" s="2">
        <v>2605</v>
      </c>
      <c r="E66" s="2">
        <v>880</v>
      </c>
      <c r="F66" s="2">
        <v>3383</v>
      </c>
      <c r="G66" s="2">
        <v>3005</v>
      </c>
      <c r="I66">
        <f t="shared" si="1"/>
        <v>2850</v>
      </c>
      <c r="J66">
        <f t="shared" si="2"/>
        <v>2273.3333333333335</v>
      </c>
      <c r="K66">
        <f t="shared" si="3"/>
        <v>3536</v>
      </c>
      <c r="L66">
        <f t="shared" si="4"/>
        <v>905</v>
      </c>
      <c r="M66">
        <f t="shared" si="5"/>
        <v>3281.25</v>
      </c>
      <c r="N66">
        <f t="shared" si="6"/>
        <v>3171.4166666666665</v>
      </c>
      <c r="U66">
        <v>2336</v>
      </c>
      <c r="V66">
        <v>2185</v>
      </c>
      <c r="W66">
        <v>2414</v>
      </c>
      <c r="Y66" s="2">
        <v>1966</v>
      </c>
      <c r="Z66" s="2">
        <v>2418</v>
      </c>
      <c r="AA66" s="2">
        <v>3005</v>
      </c>
      <c r="AC66" s="2">
        <v>2005</v>
      </c>
      <c r="AD66" s="2">
        <v>2546</v>
      </c>
      <c r="AF66" s="2">
        <v>2000</v>
      </c>
      <c r="AG66" s="2">
        <v>2462</v>
      </c>
      <c r="AI66" s="3">
        <v>2112.6240000000003</v>
      </c>
      <c r="AJ66" s="3">
        <v>2671.848</v>
      </c>
      <c r="AM66" s="3">
        <v>3516.8976000000002</v>
      </c>
      <c r="AX66">
        <v>3572.82</v>
      </c>
    </row>
    <row r="67" spans="1:50" x14ac:dyDescent="0.2">
      <c r="A67" s="8">
        <v>41061</v>
      </c>
      <c r="B67" s="2">
        <v>2521</v>
      </c>
      <c r="C67" s="2">
        <v>2095</v>
      </c>
      <c r="D67" s="2">
        <v>2702</v>
      </c>
      <c r="E67" s="2">
        <v>940</v>
      </c>
      <c r="F67" s="2">
        <v>3391</v>
      </c>
      <c r="G67" s="2">
        <v>2920</v>
      </c>
      <c r="I67">
        <f t="shared" si="1"/>
        <v>2810.25</v>
      </c>
      <c r="J67">
        <f t="shared" si="2"/>
        <v>2247.9166666666665</v>
      </c>
      <c r="K67">
        <f t="shared" si="3"/>
        <v>3435.0833333333335</v>
      </c>
      <c r="L67">
        <f t="shared" si="4"/>
        <v>910</v>
      </c>
      <c r="M67">
        <f t="shared" si="5"/>
        <v>3300.9166666666665</v>
      </c>
      <c r="N67">
        <f t="shared" si="6"/>
        <v>3139.5</v>
      </c>
      <c r="U67">
        <v>2338</v>
      </c>
      <c r="V67">
        <v>2204</v>
      </c>
      <c r="W67">
        <v>2488</v>
      </c>
      <c r="Y67" s="2">
        <v>2108</v>
      </c>
      <c r="Z67" s="2">
        <v>2595</v>
      </c>
      <c r="AA67" s="2">
        <v>2920</v>
      </c>
      <c r="AC67" s="2">
        <v>2104</v>
      </c>
      <c r="AD67" s="2">
        <v>2681</v>
      </c>
      <c r="AF67" s="2">
        <v>2088</v>
      </c>
      <c r="AG67" s="2">
        <v>2600</v>
      </c>
      <c r="AI67" s="3">
        <v>2232.288</v>
      </c>
      <c r="AJ67" s="3">
        <v>2790.3599999999997</v>
      </c>
      <c r="AM67" s="3">
        <v>3286.424</v>
      </c>
      <c r="AX67">
        <v>3565.4599999999996</v>
      </c>
    </row>
    <row r="68" spans="1:50" x14ac:dyDescent="0.2">
      <c r="A68" s="8">
        <v>41091</v>
      </c>
      <c r="B68" s="2">
        <v>2545</v>
      </c>
      <c r="C68" s="2">
        <v>2168</v>
      </c>
      <c r="D68" s="2">
        <v>2749</v>
      </c>
      <c r="E68" s="2">
        <v>940</v>
      </c>
      <c r="F68" s="2">
        <v>3409</v>
      </c>
      <c r="G68" s="2">
        <v>2886</v>
      </c>
      <c r="I68">
        <f t="shared" si="1"/>
        <v>2775.6666666666665</v>
      </c>
      <c r="J68">
        <f t="shared" si="2"/>
        <v>2229.0833333333335</v>
      </c>
      <c r="K68">
        <f t="shared" si="3"/>
        <v>3335</v>
      </c>
      <c r="L68">
        <f t="shared" si="4"/>
        <v>918.33333333333337</v>
      </c>
      <c r="M68">
        <f t="shared" si="5"/>
        <v>3324.6666666666665</v>
      </c>
      <c r="N68">
        <f t="shared" si="6"/>
        <v>3107.8333333333335</v>
      </c>
      <c r="U68">
        <v>2335</v>
      </c>
      <c r="V68">
        <v>2305</v>
      </c>
      <c r="W68">
        <v>2315</v>
      </c>
      <c r="Y68" s="2">
        <v>2170</v>
      </c>
      <c r="Z68" s="2">
        <v>2700</v>
      </c>
      <c r="AA68" s="2">
        <v>2886</v>
      </c>
      <c r="AC68" s="2">
        <v>2210</v>
      </c>
      <c r="AD68" s="2">
        <v>2725</v>
      </c>
      <c r="AF68" s="2">
        <v>2175</v>
      </c>
      <c r="AG68" s="2">
        <v>2700</v>
      </c>
      <c r="AI68" s="3">
        <v>2281.8240000000001</v>
      </c>
      <c r="AJ68" s="3">
        <v>2820.5879999999997</v>
      </c>
      <c r="AM68" s="3">
        <v>3359.3519999999999</v>
      </c>
      <c r="AX68">
        <v>3644.58</v>
      </c>
    </row>
    <row r="69" spans="1:50" x14ac:dyDescent="0.2">
      <c r="A69" s="8">
        <v>41122</v>
      </c>
      <c r="B69" s="2">
        <v>2630</v>
      </c>
      <c r="C69" s="2">
        <v>2385</v>
      </c>
      <c r="D69" s="2">
        <v>2878</v>
      </c>
      <c r="E69" s="2">
        <v>1000</v>
      </c>
      <c r="F69" s="2">
        <v>3505</v>
      </c>
      <c r="G69" s="2">
        <v>2908</v>
      </c>
      <c r="I69">
        <f t="shared" si="1"/>
        <v>2751.6666666666665</v>
      </c>
      <c r="J69">
        <f t="shared" si="2"/>
        <v>2234.25</v>
      </c>
      <c r="K69">
        <f t="shared" si="3"/>
        <v>3249.5833333333335</v>
      </c>
      <c r="L69">
        <f t="shared" si="4"/>
        <v>933.33333333333337</v>
      </c>
      <c r="M69">
        <f t="shared" si="5"/>
        <v>3348.4166666666665</v>
      </c>
      <c r="N69">
        <f t="shared" si="6"/>
        <v>3081.1666666666665</v>
      </c>
      <c r="U69">
        <v>2392</v>
      </c>
      <c r="V69">
        <v>2402</v>
      </c>
      <c r="W69">
        <v>2375</v>
      </c>
      <c r="Y69" s="2">
        <v>2464</v>
      </c>
      <c r="Z69" s="2">
        <v>2824</v>
      </c>
      <c r="AA69" s="2">
        <v>2908</v>
      </c>
      <c r="AC69" s="2">
        <v>2416</v>
      </c>
      <c r="AD69" s="2">
        <v>2902</v>
      </c>
      <c r="AF69" s="2">
        <v>2400</v>
      </c>
      <c r="AG69" s="2">
        <v>2844</v>
      </c>
      <c r="AI69" s="3">
        <v>2536.7799999999997</v>
      </c>
      <c r="AJ69" s="3">
        <v>2980.7165</v>
      </c>
      <c r="AM69" s="3">
        <v>3266.1042499999999</v>
      </c>
      <c r="AX69">
        <v>3646.6212499999997</v>
      </c>
    </row>
    <row r="70" spans="1:50" x14ac:dyDescent="0.2">
      <c r="A70" s="8">
        <v>41153</v>
      </c>
      <c r="B70" s="2">
        <v>2820</v>
      </c>
      <c r="C70" s="2">
        <v>2604</v>
      </c>
      <c r="D70" s="2">
        <v>3114</v>
      </c>
      <c r="E70" s="2">
        <v>1030</v>
      </c>
      <c r="F70" s="2">
        <v>3406</v>
      </c>
      <c r="G70" s="2">
        <v>2932</v>
      </c>
      <c r="I70">
        <f t="shared" si="1"/>
        <v>2743.3333333333335</v>
      </c>
      <c r="J70">
        <f t="shared" si="2"/>
        <v>2258.3333333333335</v>
      </c>
      <c r="K70">
        <f t="shared" si="3"/>
        <v>3183.6666666666665</v>
      </c>
      <c r="L70">
        <f t="shared" si="4"/>
        <v>947.5</v>
      </c>
      <c r="M70">
        <f t="shared" si="5"/>
        <v>3361.8333333333335</v>
      </c>
      <c r="N70">
        <f t="shared" si="6"/>
        <v>3059.25</v>
      </c>
      <c r="U70">
        <v>2484</v>
      </c>
      <c r="V70">
        <v>2586</v>
      </c>
      <c r="W70">
        <v>2470</v>
      </c>
      <c r="Y70" s="2">
        <v>2721</v>
      </c>
      <c r="Z70" s="2">
        <v>3185</v>
      </c>
      <c r="AA70" s="2">
        <v>2932</v>
      </c>
      <c r="AC70" s="2">
        <v>2691</v>
      </c>
      <c r="AD70" s="2">
        <v>3250</v>
      </c>
      <c r="AF70" s="2">
        <v>2689</v>
      </c>
      <c r="AG70" s="2">
        <v>3188</v>
      </c>
      <c r="AI70" s="3">
        <v>2879.8759999999997</v>
      </c>
      <c r="AJ70" s="3">
        <v>3380.7239999999997</v>
      </c>
      <c r="AM70" s="3">
        <v>3318.1179999999999</v>
      </c>
      <c r="AX70">
        <v>3678.7285599999996</v>
      </c>
    </row>
    <row r="71" spans="1:50" x14ac:dyDescent="0.2">
      <c r="A71" s="8">
        <v>41183</v>
      </c>
      <c r="B71" s="2">
        <v>2903</v>
      </c>
      <c r="C71" s="2">
        <v>2683</v>
      </c>
      <c r="D71" s="2">
        <v>3180</v>
      </c>
      <c r="E71" s="2">
        <v>1000</v>
      </c>
      <c r="F71" s="2">
        <v>3438</v>
      </c>
      <c r="G71" s="2">
        <v>3023</v>
      </c>
      <c r="I71">
        <f t="shared" si="1"/>
        <v>2741.0833333333335</v>
      </c>
      <c r="J71">
        <f t="shared" si="2"/>
        <v>2288.4166666666665</v>
      </c>
      <c r="K71">
        <f t="shared" si="3"/>
        <v>3125.3333333333335</v>
      </c>
      <c r="L71">
        <f t="shared" si="4"/>
        <v>956.66666666666663</v>
      </c>
      <c r="M71">
        <f t="shared" si="5"/>
        <v>3378.8333333333335</v>
      </c>
      <c r="N71">
        <f t="shared" si="6"/>
        <v>3047.5</v>
      </c>
      <c r="U71">
        <v>2544</v>
      </c>
      <c r="V71">
        <v>2621</v>
      </c>
      <c r="W71">
        <v>2506</v>
      </c>
      <c r="Y71" s="2">
        <v>2708</v>
      </c>
      <c r="Z71" s="2">
        <v>3224</v>
      </c>
      <c r="AA71" s="2">
        <v>3023</v>
      </c>
      <c r="AC71" s="2">
        <v>2737</v>
      </c>
      <c r="AD71" s="2">
        <v>3345</v>
      </c>
      <c r="AF71" s="2">
        <v>2720</v>
      </c>
      <c r="AG71" s="2">
        <v>3320</v>
      </c>
      <c r="AI71" s="3">
        <v>2913.7885000000001</v>
      </c>
      <c r="AJ71" s="3">
        <v>3409.7525000000001</v>
      </c>
      <c r="AM71" s="3">
        <v>3471.748</v>
      </c>
      <c r="AX71">
        <v>3673.8533300000004</v>
      </c>
    </row>
    <row r="72" spans="1:50" x14ac:dyDescent="0.2">
      <c r="A72" s="8">
        <v>41214</v>
      </c>
      <c r="B72" s="2">
        <v>2905</v>
      </c>
      <c r="C72" s="2">
        <v>2658</v>
      </c>
      <c r="D72" s="2">
        <v>3268</v>
      </c>
      <c r="E72" s="2">
        <v>1030</v>
      </c>
      <c r="F72" s="2">
        <v>3418</v>
      </c>
      <c r="G72" s="2">
        <v>3115</v>
      </c>
      <c r="I72">
        <f t="shared" si="1"/>
        <v>2739.4166666666665</v>
      </c>
      <c r="J72">
        <f t="shared" si="2"/>
        <v>2316.75</v>
      </c>
      <c r="K72">
        <f t="shared" si="3"/>
        <v>3081.8333333333335</v>
      </c>
      <c r="L72">
        <f t="shared" si="4"/>
        <v>963.33333333333337</v>
      </c>
      <c r="M72">
        <f t="shared" si="5"/>
        <v>3390.3333333333335</v>
      </c>
      <c r="N72">
        <f t="shared" si="6"/>
        <v>3042.6666666666665</v>
      </c>
      <c r="U72">
        <v>2631</v>
      </c>
      <c r="V72">
        <v>2621</v>
      </c>
      <c r="W72">
        <v>2533</v>
      </c>
      <c r="Y72" s="2">
        <v>2665</v>
      </c>
      <c r="Z72" s="2">
        <v>3345</v>
      </c>
      <c r="AA72" s="2">
        <v>3115</v>
      </c>
      <c r="AC72" s="2">
        <v>2695</v>
      </c>
      <c r="AD72" s="2">
        <v>3350</v>
      </c>
      <c r="AF72" s="2">
        <v>2713</v>
      </c>
      <c r="AG72" s="2">
        <v>3450</v>
      </c>
      <c r="AI72" s="3">
        <v>2987.5680000000002</v>
      </c>
      <c r="AJ72" s="3">
        <v>3547.7370000000001</v>
      </c>
      <c r="AM72" s="3">
        <v>3796.701</v>
      </c>
      <c r="AX72">
        <v>3688.40166</v>
      </c>
    </row>
    <row r="73" spans="1:50" x14ac:dyDescent="0.2">
      <c r="A73" s="8">
        <v>41244</v>
      </c>
      <c r="B73" s="2">
        <v>2952</v>
      </c>
      <c r="C73" s="2">
        <v>2652</v>
      </c>
      <c r="D73" s="2">
        <v>3376</v>
      </c>
      <c r="E73" s="2">
        <v>1050</v>
      </c>
      <c r="F73" s="2">
        <v>3400</v>
      </c>
      <c r="G73" s="2">
        <v>3152</v>
      </c>
      <c r="I73">
        <f t="shared" si="1"/>
        <v>2745</v>
      </c>
      <c r="J73">
        <f t="shared" si="2"/>
        <v>2345</v>
      </c>
      <c r="K73">
        <f t="shared" si="3"/>
        <v>3064</v>
      </c>
      <c r="L73">
        <f t="shared" si="4"/>
        <v>967.5</v>
      </c>
      <c r="M73">
        <f t="shared" si="5"/>
        <v>3396.5833333333335</v>
      </c>
      <c r="N73">
        <f t="shared" si="6"/>
        <v>3041.3333333333335</v>
      </c>
      <c r="U73">
        <v>2547</v>
      </c>
      <c r="V73">
        <v>2594</v>
      </c>
      <c r="W73">
        <v>2508</v>
      </c>
      <c r="Y73" s="2">
        <v>2640</v>
      </c>
      <c r="Z73" s="2">
        <v>3453</v>
      </c>
      <c r="AA73" s="2">
        <v>3152</v>
      </c>
      <c r="AC73" s="2">
        <v>2650</v>
      </c>
      <c r="AD73" s="2">
        <v>3350</v>
      </c>
      <c r="AF73" s="2">
        <v>2675</v>
      </c>
      <c r="AG73" s="2">
        <v>3488</v>
      </c>
      <c r="AI73" s="3">
        <v>2830.5639999999999</v>
      </c>
      <c r="AJ73" s="3">
        <v>3445.904</v>
      </c>
      <c r="AM73" s="3">
        <v>3815.1080000000002</v>
      </c>
      <c r="AX73">
        <v>3646.5048400000001</v>
      </c>
    </row>
    <row r="74" spans="1:50" x14ac:dyDescent="0.2">
      <c r="A74" s="8">
        <v>41275</v>
      </c>
      <c r="B74" s="2">
        <v>2955</v>
      </c>
      <c r="C74" s="2">
        <v>2663</v>
      </c>
      <c r="D74" s="2">
        <v>3336</v>
      </c>
      <c r="E74" s="2">
        <v>1050</v>
      </c>
      <c r="F74" s="2">
        <v>3392</v>
      </c>
      <c r="G74" s="2">
        <v>3171</v>
      </c>
      <c r="I74">
        <f t="shared" si="1"/>
        <v>2751.5833333333335</v>
      </c>
      <c r="J74">
        <f t="shared" si="2"/>
        <v>2372.9166666666665</v>
      </c>
      <c r="K74">
        <f t="shared" si="3"/>
        <v>3050.3333333333335</v>
      </c>
      <c r="L74">
        <f t="shared" si="4"/>
        <v>972.5</v>
      </c>
      <c r="M74">
        <f t="shared" si="5"/>
        <v>3399.0833333333335</v>
      </c>
      <c r="N74">
        <f t="shared" si="6"/>
        <v>3041.4166666666665</v>
      </c>
      <c r="U74">
        <v>2523</v>
      </c>
      <c r="V74">
        <v>2598</v>
      </c>
      <c r="W74">
        <v>2523</v>
      </c>
      <c r="Y74" s="2">
        <v>2652</v>
      </c>
      <c r="Z74" s="2">
        <v>3308</v>
      </c>
      <c r="AA74" s="2">
        <v>3171</v>
      </c>
      <c r="AC74" s="2">
        <v>2677</v>
      </c>
      <c r="AD74" s="2">
        <v>3359</v>
      </c>
      <c r="AF74" s="2">
        <v>2690</v>
      </c>
      <c r="AG74" s="2">
        <v>3460</v>
      </c>
      <c r="AI74" s="3">
        <v>2830.2224999999999</v>
      </c>
      <c r="AJ74" s="3">
        <v>3372.1800000000003</v>
      </c>
      <c r="AM74" s="3">
        <v>3462.5062499999999</v>
      </c>
      <c r="AX74">
        <v>3652.7935500000003</v>
      </c>
    </row>
    <row r="75" spans="1:50" x14ac:dyDescent="0.2">
      <c r="A75" s="8">
        <v>41306</v>
      </c>
      <c r="B75" s="2">
        <v>2930</v>
      </c>
      <c r="C75" s="2">
        <v>2638</v>
      </c>
      <c r="D75" s="2">
        <v>3310</v>
      </c>
      <c r="E75" s="2">
        <v>980</v>
      </c>
      <c r="F75" s="2">
        <v>3340</v>
      </c>
      <c r="G75" s="2">
        <v>3162</v>
      </c>
      <c r="I75">
        <f t="shared" si="1"/>
        <v>2758.4166666666665</v>
      </c>
      <c r="J75">
        <f t="shared" si="2"/>
        <v>2401.9166666666665</v>
      </c>
      <c r="K75">
        <f t="shared" si="3"/>
        <v>3045.75</v>
      </c>
      <c r="L75">
        <f t="shared" si="4"/>
        <v>974.16666666666663</v>
      </c>
      <c r="M75">
        <f t="shared" si="5"/>
        <v>3394.6666666666665</v>
      </c>
      <c r="N75">
        <f t="shared" si="6"/>
        <v>3041.75</v>
      </c>
      <c r="U75">
        <v>2643</v>
      </c>
      <c r="V75">
        <v>2681</v>
      </c>
      <c r="W75">
        <v>2671</v>
      </c>
      <c r="Y75" s="2">
        <v>2608</v>
      </c>
      <c r="Z75" s="2">
        <v>3300</v>
      </c>
      <c r="AA75" s="2">
        <v>3162</v>
      </c>
      <c r="AC75" s="2">
        <v>2658</v>
      </c>
      <c r="AD75" s="2">
        <v>3350</v>
      </c>
      <c r="AF75" s="2">
        <v>2655</v>
      </c>
      <c r="AG75" s="2">
        <v>3363</v>
      </c>
      <c r="AI75" s="3">
        <v>2726.9634999999998</v>
      </c>
      <c r="AJ75" s="3">
        <v>3307.1684999999998</v>
      </c>
      <c r="AM75" s="3">
        <v>3394.1992499999997</v>
      </c>
      <c r="AX75">
        <v>3554.33583</v>
      </c>
    </row>
    <row r="76" spans="1:50" x14ac:dyDescent="0.2">
      <c r="A76" s="8">
        <v>41334</v>
      </c>
      <c r="B76" s="2">
        <v>3034</v>
      </c>
      <c r="C76" s="2">
        <v>2629</v>
      </c>
      <c r="D76" s="2">
        <v>3361</v>
      </c>
      <c r="E76" s="2">
        <v>960</v>
      </c>
      <c r="F76" s="2">
        <v>3385</v>
      </c>
      <c r="G76" s="2">
        <v>3163</v>
      </c>
      <c r="I76">
        <f>AVERAGE(B65:B76)</f>
        <v>2780.5833333333335</v>
      </c>
      <c r="J76">
        <f t="shared" si="2"/>
        <v>2438.6666666666665</v>
      </c>
      <c r="K76">
        <f t="shared" si="3"/>
        <v>3061.4166666666665</v>
      </c>
      <c r="L76">
        <f t="shared" si="4"/>
        <v>977.5</v>
      </c>
      <c r="M76">
        <f t="shared" si="5"/>
        <v>3400.0833333333335</v>
      </c>
      <c r="N76">
        <f t="shared" si="6"/>
        <v>3044.0833333333335</v>
      </c>
      <c r="U76">
        <v>3487</v>
      </c>
      <c r="V76">
        <v>3097</v>
      </c>
      <c r="W76">
        <v>3179</v>
      </c>
      <c r="Y76" s="2">
        <v>2675</v>
      </c>
      <c r="Z76" s="2">
        <v>3360</v>
      </c>
      <c r="AA76" s="2">
        <v>3163</v>
      </c>
      <c r="AC76" s="2">
        <v>2666</v>
      </c>
      <c r="AD76" s="2">
        <v>3413</v>
      </c>
      <c r="AF76" s="2">
        <v>2663</v>
      </c>
      <c r="AG76" s="2">
        <v>3375</v>
      </c>
      <c r="AI76" s="3">
        <v>2791.248</v>
      </c>
      <c r="AJ76" s="3">
        <v>3430.9089999999997</v>
      </c>
      <c r="AM76" s="3">
        <v>3382.4459565999996</v>
      </c>
      <c r="AX76">
        <v>3562.3302599999997</v>
      </c>
    </row>
    <row r="77" spans="1:50" x14ac:dyDescent="0.2">
      <c r="A77" s="8">
        <v>41365</v>
      </c>
      <c r="B77" s="2">
        <v>3527</v>
      </c>
      <c r="C77" s="2">
        <v>2968</v>
      </c>
      <c r="D77" s="2">
        <v>3711</v>
      </c>
      <c r="E77" s="2">
        <v>1050</v>
      </c>
      <c r="F77" s="2">
        <v>3442</v>
      </c>
      <c r="G77" s="2">
        <v>3166</v>
      </c>
      <c r="I77">
        <f>AVERAGE(B66:B77)</f>
        <v>2852.6666666666665</v>
      </c>
      <c r="J77">
        <f t="shared" si="2"/>
        <v>2513.1666666666665</v>
      </c>
      <c r="K77">
        <f t="shared" si="3"/>
        <v>3132.5</v>
      </c>
      <c r="L77">
        <f t="shared" si="4"/>
        <v>992.5</v>
      </c>
      <c r="M77">
        <f t="shared" si="5"/>
        <v>3409.0833333333335</v>
      </c>
      <c r="N77">
        <f t="shared" si="6"/>
        <v>3050.25</v>
      </c>
      <c r="U77">
        <v>4264</v>
      </c>
      <c r="V77">
        <v>4144</v>
      </c>
      <c r="W77">
        <v>3525</v>
      </c>
      <c r="Y77" s="2">
        <v>3073</v>
      </c>
      <c r="Z77" s="2">
        <v>3848</v>
      </c>
      <c r="AA77" s="2">
        <v>3166</v>
      </c>
      <c r="AC77" s="2">
        <v>2994</v>
      </c>
      <c r="AD77" s="2">
        <v>3900</v>
      </c>
      <c r="AF77" s="2">
        <v>2968</v>
      </c>
      <c r="AG77" s="2">
        <v>3865</v>
      </c>
      <c r="AI77" s="3">
        <v>3293.5</v>
      </c>
      <c r="AJ77" s="3">
        <v>4116.875</v>
      </c>
      <c r="AM77" s="3">
        <v>3602.265625</v>
      </c>
      <c r="AX77">
        <v>3632.26</v>
      </c>
    </row>
    <row r="78" spans="1:50" x14ac:dyDescent="0.2">
      <c r="A78" s="8">
        <v>41395</v>
      </c>
      <c r="B78" s="2">
        <v>3708</v>
      </c>
      <c r="C78" s="2">
        <v>3095</v>
      </c>
      <c r="D78" s="2">
        <v>3950</v>
      </c>
      <c r="E78" s="2">
        <v>1030</v>
      </c>
      <c r="F78" s="2">
        <v>3488</v>
      </c>
      <c r="G78" s="2">
        <v>3146</v>
      </c>
      <c r="I78">
        <f>AVERAGE(B67:B78)</f>
        <v>2952.5</v>
      </c>
      <c r="J78">
        <f t="shared" ref="J78:J84" si="7">AVERAGE(C67:C78)</f>
        <v>2603.1666666666665</v>
      </c>
      <c r="K78">
        <f t="shared" ref="K78:K84" si="8">AVERAGE(D67:D78)</f>
        <v>3244.5833333333335</v>
      </c>
      <c r="L78">
        <f t="shared" ref="L78:L84" si="9">AVERAGE(E67:E78)</f>
        <v>1005</v>
      </c>
      <c r="M78">
        <f t="shared" ref="M78:M84" si="10">AVERAGE(F67:F78)</f>
        <v>3417.8333333333335</v>
      </c>
      <c r="N78">
        <f t="shared" ref="N78:N84" si="11">AVERAGE(G67:G78)</f>
        <v>3062</v>
      </c>
      <c r="U78">
        <v>4009</v>
      </c>
      <c r="V78">
        <v>3649</v>
      </c>
      <c r="W78">
        <v>3292</v>
      </c>
      <c r="Y78" s="2">
        <v>3152</v>
      </c>
      <c r="Z78" s="2">
        <v>4024</v>
      </c>
      <c r="AA78" s="2">
        <v>3146</v>
      </c>
      <c r="AC78" s="2">
        <v>3194</v>
      </c>
      <c r="AD78" s="2">
        <v>4055</v>
      </c>
      <c r="AF78" s="2">
        <v>3212</v>
      </c>
      <c r="AG78" s="2">
        <v>4370</v>
      </c>
      <c r="AI78" s="3">
        <v>3302.04</v>
      </c>
      <c r="AJ78" s="3">
        <v>4068.585</v>
      </c>
      <c r="AM78" s="3">
        <v>3773.76</v>
      </c>
      <c r="AX78">
        <v>3818.5734000000002</v>
      </c>
    </row>
    <row r="79" spans="1:50" x14ac:dyDescent="0.2">
      <c r="A79" s="8">
        <v>41426</v>
      </c>
      <c r="B79" s="2">
        <v>3632</v>
      </c>
      <c r="C79" s="2">
        <v>3103</v>
      </c>
      <c r="D79" s="2">
        <v>3996</v>
      </c>
      <c r="E79" s="2">
        <v>1020</v>
      </c>
      <c r="F79" s="2">
        <v>3601</v>
      </c>
      <c r="G79" s="2">
        <v>3235</v>
      </c>
      <c r="I79">
        <f t="shared" ref="I79:I85" si="12">AVERAGE(B68:B79)</f>
        <v>3045.0833333333335</v>
      </c>
      <c r="J79">
        <f t="shared" si="7"/>
        <v>2687.1666666666665</v>
      </c>
      <c r="K79">
        <f t="shared" si="8"/>
        <v>3352.4166666666665</v>
      </c>
      <c r="L79">
        <f t="shared" si="9"/>
        <v>1011.6666666666666</v>
      </c>
      <c r="M79">
        <f t="shared" si="10"/>
        <v>3435.3333333333335</v>
      </c>
      <c r="N79">
        <f t="shared" si="11"/>
        <v>3088.25</v>
      </c>
      <c r="U79">
        <v>3680</v>
      </c>
      <c r="V79">
        <v>3320</v>
      </c>
      <c r="W79">
        <v>3111</v>
      </c>
      <c r="Y79" s="2">
        <v>3095</v>
      </c>
      <c r="Z79" s="2">
        <v>4085</v>
      </c>
      <c r="AA79" s="2">
        <v>3235</v>
      </c>
      <c r="AC79" s="2">
        <v>3179</v>
      </c>
      <c r="AD79" s="2">
        <v>4119</v>
      </c>
      <c r="AF79" s="2">
        <v>3145</v>
      </c>
      <c r="AG79" s="2">
        <v>4375</v>
      </c>
      <c r="AI79" s="3">
        <v>3287.2560000000003</v>
      </c>
      <c r="AJ79" s="3">
        <v>4109.0700000000006</v>
      </c>
      <c r="AM79" s="3">
        <v>3756.864</v>
      </c>
      <c r="AX79">
        <v>3903.6165000000001</v>
      </c>
    </row>
    <row r="80" spans="1:50" x14ac:dyDescent="0.2">
      <c r="A80" s="8">
        <v>41456</v>
      </c>
      <c r="B80" s="2">
        <v>3621</v>
      </c>
      <c r="C80" s="2">
        <v>3124</v>
      </c>
      <c r="D80" s="2">
        <v>4055</v>
      </c>
      <c r="E80" s="2">
        <v>1010</v>
      </c>
      <c r="F80" s="2">
        <v>3676</v>
      </c>
      <c r="G80" s="2">
        <v>3299</v>
      </c>
      <c r="I80">
        <f t="shared" si="12"/>
        <v>3134.75</v>
      </c>
      <c r="J80">
        <f t="shared" si="7"/>
        <v>2766.8333333333335</v>
      </c>
      <c r="K80">
        <f t="shared" si="8"/>
        <v>3461.25</v>
      </c>
      <c r="L80">
        <f t="shared" si="9"/>
        <v>1017.5</v>
      </c>
      <c r="M80">
        <f t="shared" si="10"/>
        <v>3457.5833333333335</v>
      </c>
      <c r="N80">
        <f t="shared" si="11"/>
        <v>3122.6666666666665</v>
      </c>
      <c r="U80">
        <v>3733</v>
      </c>
      <c r="V80">
        <v>3451</v>
      </c>
      <c r="W80">
        <v>3150</v>
      </c>
      <c r="Y80" s="2">
        <v>3122</v>
      </c>
      <c r="Z80" s="2">
        <v>4180</v>
      </c>
      <c r="AA80" s="2">
        <v>3299</v>
      </c>
      <c r="AC80" s="2">
        <v>3180</v>
      </c>
      <c r="AD80" s="2">
        <v>4200</v>
      </c>
      <c r="AF80" s="2">
        <v>3162</v>
      </c>
      <c r="AG80" s="2">
        <v>4320</v>
      </c>
      <c r="AI80" s="3">
        <v>3251.136</v>
      </c>
      <c r="AJ80" s="3">
        <v>4180.0320000000002</v>
      </c>
      <c r="AM80" s="3">
        <v>3773.64</v>
      </c>
      <c r="AX80">
        <v>3976.8359999999998</v>
      </c>
    </row>
    <row r="81" spans="1:50" x14ac:dyDescent="0.2">
      <c r="A81" s="8">
        <v>41487</v>
      </c>
      <c r="B81" s="2">
        <v>3702</v>
      </c>
      <c r="C81" s="2">
        <v>3193</v>
      </c>
      <c r="D81" s="2">
        <v>4098</v>
      </c>
      <c r="E81" s="2">
        <v>1050</v>
      </c>
      <c r="F81" s="2">
        <v>3727</v>
      </c>
      <c r="G81" s="2">
        <v>3432</v>
      </c>
      <c r="I81">
        <f t="shared" si="12"/>
        <v>3224.0833333333335</v>
      </c>
      <c r="J81">
        <f t="shared" si="7"/>
        <v>2834.1666666666665</v>
      </c>
      <c r="K81">
        <f t="shared" si="8"/>
        <v>3562.9166666666665</v>
      </c>
      <c r="L81">
        <f t="shared" si="9"/>
        <v>1021.6666666666666</v>
      </c>
      <c r="M81">
        <f t="shared" si="10"/>
        <v>3476.0833333333335</v>
      </c>
      <c r="N81">
        <f t="shared" si="11"/>
        <v>3166.3333333333335</v>
      </c>
      <c r="U81">
        <v>3719</v>
      </c>
      <c r="V81">
        <v>3478</v>
      </c>
      <c r="W81">
        <v>3027</v>
      </c>
      <c r="Y81" s="2">
        <v>3228</v>
      </c>
      <c r="Z81" s="2">
        <v>4190</v>
      </c>
      <c r="AA81" s="2">
        <v>3432</v>
      </c>
      <c r="AC81" s="2">
        <v>3269</v>
      </c>
      <c r="AD81" s="2">
        <v>4238</v>
      </c>
      <c r="AF81" s="2">
        <v>3230</v>
      </c>
      <c r="AG81" s="2">
        <v>4263</v>
      </c>
      <c r="AI81" s="3">
        <v>3256.0639999999999</v>
      </c>
      <c r="AJ81" s="3">
        <v>4244.5119999999997</v>
      </c>
      <c r="AM81" s="3">
        <v>4070.0799999999995</v>
      </c>
      <c r="AX81">
        <v>4070.0799999999995</v>
      </c>
    </row>
    <row r="82" spans="1:50" x14ac:dyDescent="0.2">
      <c r="A82" s="8">
        <v>41518</v>
      </c>
      <c r="B82" s="2">
        <v>3763</v>
      </c>
      <c r="C82" s="2">
        <v>3252</v>
      </c>
      <c r="D82" s="2">
        <v>4191</v>
      </c>
      <c r="E82" s="2">
        <v>1030</v>
      </c>
      <c r="F82" s="2">
        <v>3879</v>
      </c>
      <c r="G82" s="2">
        <v>3489</v>
      </c>
      <c r="I82">
        <f t="shared" si="12"/>
        <v>3302.6666666666665</v>
      </c>
      <c r="J82">
        <f t="shared" si="7"/>
        <v>2888.1666666666665</v>
      </c>
      <c r="K82">
        <f t="shared" si="8"/>
        <v>3652.6666666666665</v>
      </c>
      <c r="L82">
        <f t="shared" si="9"/>
        <v>1021.6666666666666</v>
      </c>
      <c r="M82">
        <f t="shared" si="10"/>
        <v>3515.5</v>
      </c>
      <c r="N82">
        <f t="shared" si="11"/>
        <v>3212.75</v>
      </c>
      <c r="U82">
        <v>3761</v>
      </c>
      <c r="V82">
        <v>3461</v>
      </c>
      <c r="W82">
        <v>2978</v>
      </c>
      <c r="Y82" s="2">
        <v>3215</v>
      </c>
      <c r="Z82" s="2">
        <v>4205</v>
      </c>
      <c r="AA82" s="2">
        <v>3489</v>
      </c>
      <c r="AC82" s="2">
        <v>3295</v>
      </c>
      <c r="AD82" s="2">
        <v>4294</v>
      </c>
      <c r="AF82" s="2">
        <v>3300</v>
      </c>
      <c r="AG82" s="2">
        <v>4250</v>
      </c>
      <c r="AI82" s="3">
        <v>3323.9359999999997</v>
      </c>
      <c r="AJ82" s="3">
        <v>4303.3099999999995</v>
      </c>
      <c r="AM82" s="3">
        <v>4095.5639999999999</v>
      </c>
      <c r="AX82">
        <v>4184.598</v>
      </c>
    </row>
    <row r="83" spans="1:50" x14ac:dyDescent="0.2">
      <c r="A83" s="8">
        <v>41548</v>
      </c>
      <c r="B83" s="2">
        <v>3723</v>
      </c>
      <c r="C83" s="2">
        <v>3126</v>
      </c>
      <c r="D83" s="2">
        <v>4126</v>
      </c>
      <c r="E83" s="2">
        <v>990</v>
      </c>
      <c r="F83" s="2">
        <v>3945</v>
      </c>
      <c r="G83" s="2">
        <v>3592</v>
      </c>
      <c r="I83">
        <f t="shared" si="12"/>
        <v>3371</v>
      </c>
      <c r="J83">
        <f t="shared" si="7"/>
        <v>2925.0833333333335</v>
      </c>
      <c r="K83">
        <f t="shared" si="8"/>
        <v>3731.5</v>
      </c>
      <c r="L83">
        <f t="shared" si="9"/>
        <v>1020.8333333333334</v>
      </c>
      <c r="M83">
        <f t="shared" si="10"/>
        <v>3557.75</v>
      </c>
      <c r="N83">
        <f t="shared" si="11"/>
        <v>3260.1666666666665</v>
      </c>
      <c r="U83">
        <v>3721</v>
      </c>
      <c r="V83">
        <v>3309</v>
      </c>
      <c r="W83">
        <v>2988</v>
      </c>
      <c r="Y83" s="2">
        <v>3070</v>
      </c>
      <c r="Z83" s="2">
        <v>4192</v>
      </c>
      <c r="AA83" s="2">
        <v>3592</v>
      </c>
      <c r="AC83" s="2">
        <v>3187</v>
      </c>
      <c r="AD83" s="2">
        <v>4181</v>
      </c>
      <c r="AF83" s="2">
        <v>3064</v>
      </c>
      <c r="AG83" s="2">
        <v>4130</v>
      </c>
      <c r="AI83" s="3">
        <v>3157.9177500000001</v>
      </c>
      <c r="AJ83" s="3">
        <v>4249.9080000000004</v>
      </c>
      <c r="AM83" s="3">
        <v>4072.8285000000001</v>
      </c>
      <c r="AX83">
        <v>4161.3682500000004</v>
      </c>
    </row>
    <row r="84" spans="1:50" x14ac:dyDescent="0.2">
      <c r="A84" s="8">
        <v>41579</v>
      </c>
      <c r="B84" s="2">
        <v>3686</v>
      </c>
      <c r="C84" s="2">
        <v>3101</v>
      </c>
      <c r="D84" s="2">
        <v>4054</v>
      </c>
      <c r="E84" s="2">
        <v>1000</v>
      </c>
      <c r="F84" s="2">
        <v>3983</v>
      </c>
      <c r="G84" s="2">
        <v>3718</v>
      </c>
      <c r="I84">
        <f t="shared" si="12"/>
        <v>3436.0833333333335</v>
      </c>
      <c r="J84">
        <f t="shared" si="7"/>
        <v>2962</v>
      </c>
      <c r="K84">
        <f t="shared" si="8"/>
        <v>3797</v>
      </c>
      <c r="L84">
        <f t="shared" si="9"/>
        <v>1018.3333333333334</v>
      </c>
      <c r="M84">
        <f t="shared" si="10"/>
        <v>3604.8333333333335</v>
      </c>
      <c r="N84">
        <f t="shared" si="11"/>
        <v>3310.4166666666665</v>
      </c>
      <c r="U84">
        <v>3672</v>
      </c>
      <c r="V84">
        <v>3427</v>
      </c>
      <c r="W84">
        <v>2964</v>
      </c>
      <c r="Y84" s="2">
        <v>3140</v>
      </c>
      <c r="Z84" s="2">
        <v>4105</v>
      </c>
      <c r="AA84" s="2">
        <v>3600</v>
      </c>
      <c r="AC84" s="2">
        <v>3141</v>
      </c>
      <c r="AD84" s="2">
        <v>4119</v>
      </c>
      <c r="AF84" s="2">
        <v>3048</v>
      </c>
      <c r="AG84" s="2">
        <v>4000</v>
      </c>
      <c r="AI84" s="3">
        <v>3160.0985000000001</v>
      </c>
      <c r="AJ84" s="3">
        <v>4173.7150000000001</v>
      </c>
      <c r="AM84" s="3">
        <v>4114.0905000000002</v>
      </c>
      <c r="AX84">
        <v>4203.5272500000001</v>
      </c>
    </row>
    <row r="85" spans="1:50" x14ac:dyDescent="0.2">
      <c r="A85" s="8">
        <v>41609</v>
      </c>
      <c r="B85" s="2">
        <v>3745</v>
      </c>
      <c r="C85" s="2">
        <v>3232</v>
      </c>
      <c r="D85" s="2">
        <v>4087</v>
      </c>
      <c r="E85" s="2">
        <v>1040</v>
      </c>
      <c r="F85" s="2">
        <v>4014</v>
      </c>
      <c r="G85" s="2">
        <v>3814</v>
      </c>
      <c r="I85">
        <f t="shared" si="12"/>
        <v>3502.1666666666665</v>
      </c>
      <c r="J85">
        <f t="shared" ref="J85:J98" si="13">AVERAGE(C74:C85)</f>
        <v>3010.3333333333335</v>
      </c>
      <c r="K85">
        <f t="shared" ref="K85:K98" si="14">AVERAGE(D74:D85)</f>
        <v>3856.25</v>
      </c>
      <c r="L85">
        <f t="shared" ref="L85:L97" si="15">AVERAGE(E74:E85)</f>
        <v>1017.5</v>
      </c>
      <c r="M85">
        <f t="shared" ref="M85:M98" si="16">AVERAGE(F74:F85)</f>
        <v>3656</v>
      </c>
      <c r="N85">
        <f t="shared" ref="N85:N98" si="17">AVERAGE(G74:G85)</f>
        <v>3365.5833333333335</v>
      </c>
      <c r="U85">
        <v>3701</v>
      </c>
      <c r="V85">
        <v>3459</v>
      </c>
      <c r="W85">
        <v>3121</v>
      </c>
      <c r="Y85" s="2">
        <v>3305</v>
      </c>
      <c r="Z85" s="2">
        <v>4110</v>
      </c>
      <c r="AC85" s="2">
        <v>3248</v>
      </c>
      <c r="AD85" s="2">
        <v>4108</v>
      </c>
      <c r="AF85" s="2">
        <v>3278</v>
      </c>
      <c r="AG85" s="2">
        <v>4020</v>
      </c>
      <c r="AI85" s="3">
        <v>3318.1785</v>
      </c>
      <c r="AJ85" s="3">
        <v>4155.1965</v>
      </c>
      <c r="AM85" s="3">
        <v>4065.5160000000001</v>
      </c>
    </row>
    <row r="86" spans="1:50" x14ac:dyDescent="0.2">
      <c r="A86" s="8">
        <v>41640</v>
      </c>
      <c r="B86" s="2">
        <v>3765</v>
      </c>
      <c r="C86" s="2">
        <v>3262</v>
      </c>
      <c r="D86" s="2">
        <v>4032</v>
      </c>
      <c r="E86" s="2">
        <v>1040</v>
      </c>
      <c r="F86" s="2">
        <v>4046</v>
      </c>
      <c r="G86" s="2">
        <v>3820</v>
      </c>
      <c r="I86">
        <f t="shared" ref="I86:I97" si="18">AVERAGE(B75:B86)</f>
        <v>3569.6666666666665</v>
      </c>
      <c r="J86">
        <f t="shared" si="13"/>
        <v>3060.25</v>
      </c>
      <c r="K86">
        <f t="shared" si="14"/>
        <v>3914.25</v>
      </c>
      <c r="L86">
        <f t="shared" si="15"/>
        <v>1016.6666666666666</v>
      </c>
      <c r="M86">
        <f t="shared" si="16"/>
        <v>3710.5</v>
      </c>
      <c r="N86">
        <f t="shared" si="17"/>
        <v>3419.6666666666665</v>
      </c>
      <c r="U86">
        <v>3771</v>
      </c>
      <c r="V86">
        <v>3588</v>
      </c>
      <c r="W86">
        <v>3273</v>
      </c>
    </row>
    <row r="87" spans="1:50" x14ac:dyDescent="0.2">
      <c r="A87" s="8">
        <v>41671</v>
      </c>
      <c r="B87" s="2">
        <v>3783</v>
      </c>
      <c r="C87" s="2">
        <v>3309</v>
      </c>
      <c r="D87" s="2">
        <v>3764</v>
      </c>
      <c r="E87" s="2">
        <v>1030</v>
      </c>
      <c r="F87" s="2">
        <v>4043</v>
      </c>
      <c r="G87" s="2">
        <v>3818</v>
      </c>
      <c r="I87">
        <f t="shared" si="18"/>
        <v>3640.75</v>
      </c>
      <c r="J87">
        <f t="shared" si="13"/>
        <v>3116.1666666666665</v>
      </c>
      <c r="K87">
        <f t="shared" si="14"/>
        <v>3952.0833333333335</v>
      </c>
      <c r="L87">
        <f t="shared" si="15"/>
        <v>1020.8333333333334</v>
      </c>
      <c r="M87">
        <f t="shared" si="16"/>
        <v>3769.0833333333335</v>
      </c>
      <c r="N87">
        <f t="shared" si="17"/>
        <v>3474.3333333333335</v>
      </c>
      <c r="U87">
        <v>3747</v>
      </c>
      <c r="V87">
        <v>3655</v>
      </c>
      <c r="W87">
        <v>3458</v>
      </c>
    </row>
    <row r="88" spans="1:50" x14ac:dyDescent="0.2">
      <c r="A88" s="8">
        <v>41699</v>
      </c>
      <c r="B88" s="2">
        <v>3720</v>
      </c>
      <c r="C88" s="2">
        <v>3237</v>
      </c>
      <c r="D88" s="2">
        <v>3679</v>
      </c>
      <c r="E88" s="2">
        <v>1000</v>
      </c>
      <c r="F88" s="2">
        <v>4002</v>
      </c>
      <c r="G88" s="2">
        <v>3736</v>
      </c>
      <c r="I88">
        <f t="shared" si="18"/>
        <v>3697.9166666666665</v>
      </c>
      <c r="J88">
        <f t="shared" si="13"/>
        <v>3166.8333333333335</v>
      </c>
      <c r="K88">
        <f t="shared" si="14"/>
        <v>3978.5833333333335</v>
      </c>
      <c r="L88">
        <f t="shared" si="15"/>
        <v>1024.1666666666667</v>
      </c>
      <c r="M88">
        <f t="shared" si="16"/>
        <v>3820.5</v>
      </c>
      <c r="N88">
        <f t="shared" si="17"/>
        <v>3522.0833333333335</v>
      </c>
      <c r="U88">
        <v>3490</v>
      </c>
      <c r="V88">
        <v>3535</v>
      </c>
      <c r="W88">
        <v>3440</v>
      </c>
    </row>
    <row r="89" spans="1:50" x14ac:dyDescent="0.2">
      <c r="A89" s="8">
        <v>41730</v>
      </c>
      <c r="B89" s="2">
        <v>3565</v>
      </c>
      <c r="C89" s="2">
        <v>3076</v>
      </c>
      <c r="D89" s="2">
        <v>3581</v>
      </c>
      <c r="E89" s="2">
        <v>960</v>
      </c>
      <c r="F89" s="2">
        <v>3996</v>
      </c>
      <c r="G89" s="2">
        <v>3607</v>
      </c>
      <c r="I89">
        <f t="shared" si="18"/>
        <v>3701.0833333333335</v>
      </c>
      <c r="J89">
        <f t="shared" si="13"/>
        <v>3175.8333333333335</v>
      </c>
      <c r="K89">
        <f t="shared" si="14"/>
        <v>3967.75</v>
      </c>
      <c r="L89">
        <f t="shared" si="15"/>
        <v>1016.6666666666666</v>
      </c>
      <c r="M89">
        <f t="shared" si="16"/>
        <v>3866.6666666666665</v>
      </c>
      <c r="N89">
        <f t="shared" si="17"/>
        <v>3558.8333333333335</v>
      </c>
      <c r="U89">
        <v>3150</v>
      </c>
      <c r="V89">
        <v>3118</v>
      </c>
      <c r="W89">
        <v>2969</v>
      </c>
    </row>
    <row r="90" spans="1:50" x14ac:dyDescent="0.2">
      <c r="A90" s="8">
        <v>41760</v>
      </c>
      <c r="B90" s="2">
        <v>3387</v>
      </c>
      <c r="C90" s="2">
        <v>2890</v>
      </c>
      <c r="D90" s="2">
        <v>3515</v>
      </c>
      <c r="E90" s="2">
        <v>960</v>
      </c>
      <c r="F90" s="2">
        <v>3959</v>
      </c>
      <c r="G90" s="2">
        <v>3434</v>
      </c>
      <c r="I90">
        <f t="shared" si="18"/>
        <v>3674.3333333333335</v>
      </c>
      <c r="J90">
        <f t="shared" si="13"/>
        <v>3158.75</v>
      </c>
      <c r="K90">
        <f t="shared" si="14"/>
        <v>3931.5</v>
      </c>
      <c r="L90">
        <f t="shared" si="15"/>
        <v>1010.8333333333334</v>
      </c>
      <c r="M90">
        <f t="shared" si="16"/>
        <v>3905.9166666666665</v>
      </c>
      <c r="N90">
        <f t="shared" si="17"/>
        <v>3582.8333333333335</v>
      </c>
      <c r="U90">
        <v>3019</v>
      </c>
      <c r="V90">
        <v>2928</v>
      </c>
      <c r="W90">
        <v>2902</v>
      </c>
    </row>
    <row r="91" spans="1:50" x14ac:dyDescent="0.2">
      <c r="A91" s="8">
        <v>41791</v>
      </c>
      <c r="B91" s="2">
        <v>3316</v>
      </c>
      <c r="C91" s="2">
        <v>2868</v>
      </c>
      <c r="D91" s="2">
        <v>3490</v>
      </c>
      <c r="E91" s="2">
        <v>990</v>
      </c>
      <c r="F91" s="2">
        <v>3824</v>
      </c>
      <c r="G91" s="2">
        <v>3294</v>
      </c>
      <c r="I91">
        <f t="shared" si="18"/>
        <v>3648</v>
      </c>
      <c r="J91">
        <f t="shared" si="13"/>
        <v>3139.1666666666665</v>
      </c>
      <c r="K91">
        <f t="shared" si="14"/>
        <v>3889.3333333333335</v>
      </c>
      <c r="L91">
        <f t="shared" si="15"/>
        <v>1008.3333333333334</v>
      </c>
      <c r="M91">
        <f t="shared" si="16"/>
        <v>3924.5</v>
      </c>
      <c r="N91">
        <f t="shared" si="17"/>
        <v>3587.75</v>
      </c>
      <c r="U91">
        <v>2904</v>
      </c>
      <c r="V91">
        <v>2845</v>
      </c>
      <c r="W91">
        <v>2877</v>
      </c>
    </row>
    <row r="92" spans="1:50" x14ac:dyDescent="0.2">
      <c r="A92" s="8">
        <v>41821</v>
      </c>
      <c r="B92" s="2">
        <v>3205</v>
      </c>
      <c r="C92" s="2">
        <v>2862</v>
      </c>
      <c r="D92" s="2">
        <v>3549</v>
      </c>
      <c r="E92" s="2">
        <v>990</v>
      </c>
      <c r="F92" s="2">
        <v>3832</v>
      </c>
      <c r="G92" s="2">
        <v>3319</v>
      </c>
      <c r="I92">
        <f t="shared" si="18"/>
        <v>3613.3333333333335</v>
      </c>
      <c r="J92">
        <f t="shared" si="13"/>
        <v>3117.3333333333335</v>
      </c>
      <c r="K92">
        <f t="shared" si="14"/>
        <v>3847.1666666666665</v>
      </c>
      <c r="L92">
        <f t="shared" si="15"/>
        <v>1006.6666666666666</v>
      </c>
      <c r="M92">
        <f t="shared" si="16"/>
        <v>3937.5</v>
      </c>
      <c r="N92">
        <f t="shared" si="17"/>
        <v>3589.4166666666665</v>
      </c>
      <c r="U92">
        <v>2611</v>
      </c>
      <c r="V92">
        <v>2786</v>
      </c>
      <c r="W92">
        <v>2681</v>
      </c>
    </row>
    <row r="93" spans="1:50" x14ac:dyDescent="0.2">
      <c r="A93" s="8">
        <v>41852</v>
      </c>
      <c r="B93" s="2">
        <v>2871</v>
      </c>
      <c r="C93" s="2">
        <v>2562</v>
      </c>
      <c r="D93" s="2">
        <v>3364</v>
      </c>
      <c r="E93" s="2">
        <v>930</v>
      </c>
      <c r="F93" s="2">
        <v>3811</v>
      </c>
      <c r="G93" s="2">
        <v>3348</v>
      </c>
      <c r="I93">
        <f t="shared" si="18"/>
        <v>3544.0833333333335</v>
      </c>
      <c r="J93">
        <f t="shared" si="13"/>
        <v>3064.75</v>
      </c>
      <c r="K93">
        <f t="shared" si="14"/>
        <v>3786</v>
      </c>
      <c r="L93">
        <f t="shared" si="15"/>
        <v>996.66666666666663</v>
      </c>
      <c r="M93">
        <f t="shared" si="16"/>
        <v>3944.5</v>
      </c>
      <c r="N93">
        <f t="shared" si="17"/>
        <v>3582.4166666666665</v>
      </c>
      <c r="U93">
        <v>2260</v>
      </c>
      <c r="V93">
        <v>2457</v>
      </c>
      <c r="W93">
        <v>2448</v>
      </c>
    </row>
    <row r="94" spans="1:50" x14ac:dyDescent="0.2">
      <c r="A94" s="8">
        <v>41883</v>
      </c>
      <c r="B94" s="2">
        <v>2531</v>
      </c>
      <c r="C94" s="2">
        <v>2203</v>
      </c>
      <c r="D94" s="2">
        <v>3094</v>
      </c>
      <c r="E94" s="2">
        <v>920</v>
      </c>
      <c r="F94" s="2">
        <v>3571</v>
      </c>
      <c r="G94" s="2">
        <v>3285</v>
      </c>
      <c r="I94">
        <f t="shared" si="18"/>
        <v>3441.4166666666665</v>
      </c>
      <c r="J94">
        <f t="shared" si="13"/>
        <v>2977.3333333333335</v>
      </c>
      <c r="K94">
        <f t="shared" si="14"/>
        <v>3694.5833333333335</v>
      </c>
      <c r="L94">
        <f t="shared" si="15"/>
        <v>987.5</v>
      </c>
      <c r="M94">
        <f t="shared" si="16"/>
        <v>3918.8333333333335</v>
      </c>
      <c r="N94">
        <f t="shared" si="17"/>
        <v>3565.4166666666665</v>
      </c>
      <c r="U94">
        <v>2173</v>
      </c>
      <c r="V94">
        <v>2192</v>
      </c>
      <c r="W94">
        <v>2319</v>
      </c>
    </row>
    <row r="95" spans="1:50" x14ac:dyDescent="0.2">
      <c r="A95" s="8">
        <v>41913</v>
      </c>
      <c r="B95" s="2">
        <v>2408</v>
      </c>
      <c r="C95" s="2">
        <v>2075</v>
      </c>
      <c r="D95" s="2">
        <v>3072</v>
      </c>
      <c r="E95" s="2">
        <v>950</v>
      </c>
      <c r="F95" s="2">
        <v>3505</v>
      </c>
      <c r="G95" s="2">
        <v>3143</v>
      </c>
      <c r="I95">
        <f t="shared" si="18"/>
        <v>3331.8333333333335</v>
      </c>
      <c r="J95">
        <f t="shared" si="13"/>
        <v>2889.75</v>
      </c>
      <c r="K95">
        <f t="shared" si="14"/>
        <v>3606.75</v>
      </c>
      <c r="L95">
        <f t="shared" si="15"/>
        <v>984.16666666666663</v>
      </c>
      <c r="M95">
        <f t="shared" si="16"/>
        <v>3882.1666666666665</v>
      </c>
      <c r="N95">
        <f t="shared" si="17"/>
        <v>3528</v>
      </c>
      <c r="V95">
        <v>2126</v>
      </c>
      <c r="W95">
        <v>2259</v>
      </c>
    </row>
    <row r="96" spans="1:50" x14ac:dyDescent="0.2">
      <c r="A96" s="8">
        <v>41944</v>
      </c>
      <c r="B96" s="2">
        <v>2379</v>
      </c>
      <c r="C96" s="2">
        <v>1968</v>
      </c>
      <c r="D96" s="2">
        <v>3055</v>
      </c>
      <c r="E96" s="2">
        <v>910</v>
      </c>
      <c r="F96" s="2">
        <v>3370</v>
      </c>
      <c r="G96" s="2">
        <v>2986</v>
      </c>
      <c r="I96">
        <f t="shared" si="18"/>
        <v>3222.9166666666665</v>
      </c>
      <c r="J96">
        <f t="shared" si="13"/>
        <v>2795.3333333333335</v>
      </c>
      <c r="K96">
        <f t="shared" si="14"/>
        <v>3523.5</v>
      </c>
      <c r="L96">
        <f t="shared" si="15"/>
        <v>976.66666666666663</v>
      </c>
      <c r="M96">
        <f t="shared" si="16"/>
        <v>3831.0833333333335</v>
      </c>
      <c r="N96">
        <f t="shared" si="17"/>
        <v>3467</v>
      </c>
      <c r="V96">
        <v>2014</v>
      </c>
      <c r="W96">
        <v>2289</v>
      </c>
    </row>
    <row r="97" spans="1:23" x14ac:dyDescent="0.2">
      <c r="A97" s="8">
        <v>41974</v>
      </c>
      <c r="B97" s="2">
        <v>2370</v>
      </c>
      <c r="C97" s="2">
        <v>1891</v>
      </c>
      <c r="D97" s="2">
        <v>2934</v>
      </c>
      <c r="E97" s="2">
        <v>890</v>
      </c>
      <c r="F97" s="2">
        <v>3171</v>
      </c>
      <c r="G97" s="2">
        <v>2903</v>
      </c>
      <c r="I97">
        <f t="shared" si="18"/>
        <v>3108.3333333333335</v>
      </c>
      <c r="J97">
        <f t="shared" si="13"/>
        <v>2683.5833333333335</v>
      </c>
      <c r="K97">
        <f t="shared" si="14"/>
        <v>3427.4166666666665</v>
      </c>
      <c r="L97">
        <f t="shared" si="15"/>
        <v>964.16666666666663</v>
      </c>
      <c r="M97">
        <f t="shared" si="16"/>
        <v>3760.8333333333335</v>
      </c>
      <c r="N97">
        <f t="shared" si="17"/>
        <v>3391.0833333333335</v>
      </c>
      <c r="V97">
        <v>1948</v>
      </c>
      <c r="W97">
        <v>2592</v>
      </c>
    </row>
    <row r="98" spans="1:23" x14ac:dyDescent="0.2">
      <c r="A98" s="8">
        <v>42005</v>
      </c>
      <c r="B98" s="2">
        <v>2364</v>
      </c>
      <c r="C98" s="2">
        <v>1853</v>
      </c>
      <c r="D98" s="2">
        <v>2928</v>
      </c>
      <c r="F98" s="2">
        <v>3142</v>
      </c>
      <c r="G98" s="2">
        <v>2873</v>
      </c>
      <c r="I98">
        <f>AVERAGE(B87:B98)</f>
        <v>2991.5833333333335</v>
      </c>
      <c r="J98">
        <f t="shared" si="13"/>
        <v>2566.1666666666665</v>
      </c>
      <c r="K98">
        <f t="shared" si="14"/>
        <v>3335.4166666666665</v>
      </c>
      <c r="M98">
        <f t="shared" si="16"/>
        <v>3685.5</v>
      </c>
      <c r="N98">
        <f t="shared" si="17"/>
        <v>3312.1666666666665</v>
      </c>
    </row>
    <row r="103" spans="1:23" x14ac:dyDescent="0.2">
      <c r="L103" s="2"/>
    </row>
    <row r="104" spans="1:23" x14ac:dyDescent="0.2">
      <c r="L104" s="2"/>
    </row>
    <row r="105" spans="1:23" x14ac:dyDescent="0.2">
      <c r="L105" s="2"/>
    </row>
    <row r="106" spans="1:23" x14ac:dyDescent="0.2">
      <c r="L106" s="2"/>
    </row>
    <row r="107" spans="1:23" x14ac:dyDescent="0.2">
      <c r="L107" s="2"/>
    </row>
    <row r="108" spans="1:23" x14ac:dyDescent="0.2">
      <c r="L108" s="2"/>
    </row>
    <row r="109" spans="1:23" x14ac:dyDescent="0.2">
      <c r="L109" s="2"/>
    </row>
    <row r="110" spans="1:23" x14ac:dyDescent="0.2">
      <c r="L110" s="2"/>
    </row>
    <row r="111" spans="1:23" x14ac:dyDescent="0.2">
      <c r="L111" s="2"/>
    </row>
    <row r="112" spans="1:23" x14ac:dyDescent="0.2">
      <c r="L112" s="2"/>
    </row>
    <row r="113" spans="12:12" x14ac:dyDescent="0.2">
      <c r="L113" s="2"/>
    </row>
    <row r="114" spans="12:12" x14ac:dyDescent="0.2">
      <c r="L114" s="2"/>
    </row>
    <row r="115" spans="12:12" x14ac:dyDescent="0.2">
      <c r="L115" s="2"/>
    </row>
    <row r="116" spans="12:12" x14ac:dyDescent="0.2">
      <c r="L116" s="2"/>
    </row>
    <row r="117" spans="12:12" x14ac:dyDescent="0.2">
      <c r="L117" s="2"/>
    </row>
    <row r="118" spans="12:12" x14ac:dyDescent="0.2">
      <c r="L118" s="2"/>
    </row>
    <row r="119" spans="12:12" x14ac:dyDescent="0.2">
      <c r="L119" s="2"/>
    </row>
    <row r="120" spans="12:12" x14ac:dyDescent="0.2">
      <c r="L120" s="2"/>
    </row>
    <row r="121" spans="12:12" x14ac:dyDescent="0.2">
      <c r="L121" s="2"/>
    </row>
    <row r="122" spans="12:12" x14ac:dyDescent="0.2">
      <c r="L122" s="2"/>
    </row>
    <row r="123" spans="12:12" x14ac:dyDescent="0.2">
      <c r="L123" s="2"/>
    </row>
    <row r="124" spans="12:12" x14ac:dyDescent="0.2">
      <c r="L124" s="2"/>
    </row>
    <row r="125" spans="12:12" x14ac:dyDescent="0.2">
      <c r="L125" s="2"/>
    </row>
    <row r="126" spans="12:12" x14ac:dyDescent="0.2">
      <c r="L126" s="2"/>
    </row>
  </sheetData>
  <pageMargins left="0.7" right="0.7" top="0.75" bottom="0.75" header="0.3" footer="0.3"/>
  <pageSetup paperSize="9" orientation="portrait" verticalDpi="0"/>
  <ignoredErrors>
    <ignoredError sqref="I13:N75 I79:N84 J76:N76 J77:N77 J78:N7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01"/>
  <sheetViews>
    <sheetView topLeftCell="Y85" zoomScaleNormal="100" workbookViewId="0">
      <selection activeCell="AH113" sqref="AH113"/>
    </sheetView>
  </sheetViews>
  <sheetFormatPr defaultRowHeight="12.75" x14ac:dyDescent="0.2"/>
  <cols>
    <col min="2" max="2" width="13" customWidth="1"/>
    <col min="33" max="33" width="13.875" customWidth="1"/>
  </cols>
  <sheetData>
    <row r="1" spans="1:34" ht="20.25" x14ac:dyDescent="0.3">
      <c r="A1" s="9"/>
      <c r="B1" s="9"/>
      <c r="C1" s="322" t="s">
        <v>16</v>
      </c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3"/>
    </row>
    <row r="2" spans="1:34" ht="15.75" customHeight="1" x14ac:dyDescent="0.3">
      <c r="A2" s="10" t="s">
        <v>17</v>
      </c>
      <c r="B2" s="9"/>
      <c r="C2" s="324" t="s">
        <v>18</v>
      </c>
      <c r="D2" s="324"/>
      <c r="E2" s="324"/>
      <c r="F2" s="11"/>
      <c r="G2" s="324" t="s">
        <v>19</v>
      </c>
      <c r="H2" s="324"/>
      <c r="I2" s="324"/>
      <c r="J2" s="324"/>
      <c r="K2" s="324"/>
      <c r="L2" s="324"/>
      <c r="M2" s="324"/>
      <c r="N2" s="11"/>
      <c r="O2" s="324" t="s">
        <v>20</v>
      </c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</row>
    <row r="3" spans="1:34" ht="15.75" customHeight="1" x14ac:dyDescent="0.3">
      <c r="A3" s="10" t="s">
        <v>21</v>
      </c>
      <c r="B3" s="9"/>
      <c r="C3" s="325"/>
      <c r="D3" s="325"/>
      <c r="E3" s="325"/>
      <c r="F3" s="12"/>
      <c r="G3" s="325"/>
      <c r="H3" s="325"/>
      <c r="I3" s="325"/>
      <c r="J3" s="325"/>
      <c r="K3" s="325"/>
      <c r="L3" s="325"/>
      <c r="M3" s="325"/>
      <c r="N3" s="12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</row>
    <row r="4" spans="1:34" ht="6.75" customHeight="1" x14ac:dyDescent="0.3">
      <c r="A4" s="9"/>
      <c r="B4" s="9"/>
      <c r="C4" s="325"/>
      <c r="D4" s="325"/>
      <c r="E4" s="325"/>
      <c r="F4" s="12"/>
      <c r="G4" s="325"/>
      <c r="H4" s="325"/>
      <c r="I4" s="325"/>
      <c r="J4" s="325"/>
      <c r="K4" s="325"/>
      <c r="L4" s="325"/>
      <c r="M4" s="325"/>
      <c r="N4" s="12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  <c r="AB4" s="325"/>
      <c r="AC4" s="325"/>
      <c r="AD4" s="325"/>
    </row>
    <row r="5" spans="1:34" x14ac:dyDescent="0.2">
      <c r="A5" s="13"/>
      <c r="B5" s="13"/>
      <c r="C5" s="14" t="s">
        <v>22</v>
      </c>
      <c r="D5" s="14" t="s">
        <v>19</v>
      </c>
      <c r="E5" s="14" t="s">
        <v>23</v>
      </c>
      <c r="F5" s="15"/>
      <c r="G5" s="16" t="s">
        <v>24</v>
      </c>
      <c r="H5" s="16" t="s">
        <v>25</v>
      </c>
      <c r="I5" s="16" t="s">
        <v>26</v>
      </c>
      <c r="J5" s="16" t="s">
        <v>27</v>
      </c>
      <c r="K5" s="17" t="s">
        <v>28</v>
      </c>
      <c r="L5" s="16" t="s">
        <v>29</v>
      </c>
      <c r="M5" s="16" t="s">
        <v>30</v>
      </c>
      <c r="N5" s="13"/>
      <c r="O5" s="18" t="s">
        <v>31</v>
      </c>
      <c r="P5" s="19" t="s">
        <v>32</v>
      </c>
      <c r="Q5" s="19" t="s">
        <v>33</v>
      </c>
      <c r="R5" s="19" t="s">
        <v>34</v>
      </c>
      <c r="S5" s="18" t="s">
        <v>35</v>
      </c>
      <c r="T5" s="19" t="s">
        <v>36</v>
      </c>
      <c r="U5" s="19" t="s">
        <v>37</v>
      </c>
      <c r="V5" s="19" t="s">
        <v>38</v>
      </c>
      <c r="W5" s="18" t="s">
        <v>39</v>
      </c>
      <c r="X5" s="18" t="s">
        <v>40</v>
      </c>
      <c r="Y5" s="18" t="s">
        <v>41</v>
      </c>
      <c r="Z5" s="18" t="s">
        <v>42</v>
      </c>
      <c r="AA5" s="18" t="s">
        <v>43</v>
      </c>
      <c r="AB5" s="19" t="s">
        <v>44</v>
      </c>
      <c r="AC5" s="18" t="s">
        <v>45</v>
      </c>
      <c r="AD5" s="19" t="s">
        <v>46</v>
      </c>
      <c r="AG5" t="s">
        <v>273</v>
      </c>
      <c r="AH5" t="s">
        <v>272</v>
      </c>
    </row>
    <row r="6" spans="1:34" x14ac:dyDescent="0.2">
      <c r="A6" s="20">
        <v>2007</v>
      </c>
      <c r="B6" s="21" t="s">
        <v>47</v>
      </c>
      <c r="C6" s="22">
        <f t="shared" ref="C6:C58" si="0">SUM(O6:AD6)+D6</f>
        <v>10960.8</v>
      </c>
      <c r="D6" s="23">
        <f t="shared" ref="D6:D58" si="1">SUM(G6:M6)</f>
        <v>8185</v>
      </c>
      <c r="E6" s="22">
        <f t="shared" ref="E6:E58" si="2">C6-D6</f>
        <v>2775.7999999999993</v>
      </c>
      <c r="F6" s="21"/>
      <c r="G6" s="24">
        <v>2356</v>
      </c>
      <c r="H6" s="22">
        <v>2056</v>
      </c>
      <c r="I6" s="22">
        <v>1164</v>
      </c>
      <c r="J6" s="24">
        <v>942</v>
      </c>
      <c r="K6" s="24">
        <v>885</v>
      </c>
      <c r="L6" s="24">
        <v>655</v>
      </c>
      <c r="M6" s="22">
        <v>127</v>
      </c>
      <c r="N6" s="21"/>
      <c r="O6" s="22">
        <v>479.7</v>
      </c>
      <c r="P6" s="22">
        <v>387.9</v>
      </c>
      <c r="Q6" s="22">
        <v>250.8</v>
      </c>
      <c r="R6" s="22">
        <v>225.6</v>
      </c>
      <c r="S6" s="22">
        <v>265.7</v>
      </c>
      <c r="T6" s="22">
        <v>187.6</v>
      </c>
      <c r="U6" s="22">
        <v>204.2</v>
      </c>
      <c r="V6" s="22">
        <v>202.5</v>
      </c>
      <c r="W6" s="22">
        <v>150.5</v>
      </c>
      <c r="X6" s="22">
        <v>107.1</v>
      </c>
      <c r="Y6" s="22">
        <v>79.599999999999994</v>
      </c>
      <c r="Z6" s="22">
        <v>79.8</v>
      </c>
      <c r="AA6" s="22">
        <v>58.5</v>
      </c>
      <c r="AB6" s="22"/>
      <c r="AC6" s="22">
        <v>43.9</v>
      </c>
      <c r="AD6" s="22">
        <v>52.4</v>
      </c>
      <c r="AF6" s="164">
        <f>SUM(G6:M6)+SUM(O6:T6)+SUM(V6:AD6)</f>
        <v>10756.599999999999</v>
      </c>
    </row>
    <row r="7" spans="1:34" x14ac:dyDescent="0.2">
      <c r="A7" s="20"/>
      <c r="B7" s="21" t="s">
        <v>48</v>
      </c>
      <c r="C7" s="22">
        <f t="shared" si="0"/>
        <v>10118.700000000001</v>
      </c>
      <c r="D7" s="23">
        <f t="shared" si="1"/>
        <v>7557</v>
      </c>
      <c r="E7" s="22">
        <f t="shared" si="2"/>
        <v>2561.7000000000007</v>
      </c>
      <c r="F7" s="21"/>
      <c r="G7" s="24">
        <v>2159</v>
      </c>
      <c r="H7" s="22">
        <v>1871</v>
      </c>
      <c r="I7" s="22">
        <v>1051</v>
      </c>
      <c r="J7" s="24">
        <v>850</v>
      </c>
      <c r="K7" s="24">
        <v>824</v>
      </c>
      <c r="L7" s="24">
        <v>611</v>
      </c>
      <c r="M7" s="22">
        <v>191</v>
      </c>
      <c r="N7" s="21"/>
      <c r="O7" s="22">
        <v>447.1</v>
      </c>
      <c r="P7" s="22">
        <v>346.6</v>
      </c>
      <c r="Q7" s="22">
        <v>234.7</v>
      </c>
      <c r="R7" s="22">
        <v>207.9</v>
      </c>
      <c r="S7" s="22">
        <v>243.3</v>
      </c>
      <c r="T7" s="22">
        <v>163.9</v>
      </c>
      <c r="U7" s="22">
        <v>188.3</v>
      </c>
      <c r="V7" s="22">
        <v>184.2</v>
      </c>
      <c r="W7" s="22">
        <v>141.80000000000001</v>
      </c>
      <c r="X7" s="22">
        <v>99.9</v>
      </c>
      <c r="Y7" s="22">
        <v>77.7</v>
      </c>
      <c r="Z7" s="22">
        <v>73.7</v>
      </c>
      <c r="AA7" s="22">
        <v>54.9</v>
      </c>
      <c r="AB7" s="22"/>
      <c r="AC7" s="22">
        <v>41.1</v>
      </c>
      <c r="AD7" s="22">
        <v>56.6</v>
      </c>
      <c r="AF7" s="164">
        <f t="shared" ref="AF7:AF70" si="3">SUM(G7:M7)+SUM(O7:T7)+SUM(V7:AD7)</f>
        <v>9930.4</v>
      </c>
    </row>
    <row r="8" spans="1:34" x14ac:dyDescent="0.2">
      <c r="A8" s="20"/>
      <c r="B8" s="21" t="s">
        <v>49</v>
      </c>
      <c r="C8" s="22">
        <f t="shared" si="0"/>
        <v>11512.6</v>
      </c>
      <c r="D8" s="23">
        <f t="shared" si="1"/>
        <v>8609</v>
      </c>
      <c r="E8" s="22">
        <f t="shared" si="2"/>
        <v>2903.6000000000004</v>
      </c>
      <c r="F8" s="21"/>
      <c r="G8" s="24">
        <v>2419</v>
      </c>
      <c r="H8" s="22">
        <v>2064</v>
      </c>
      <c r="I8" s="22">
        <v>1205</v>
      </c>
      <c r="J8" s="24">
        <v>934</v>
      </c>
      <c r="K8" s="24">
        <v>894</v>
      </c>
      <c r="L8" s="24">
        <v>695</v>
      </c>
      <c r="M8" s="22">
        <v>398</v>
      </c>
      <c r="N8" s="21"/>
      <c r="O8" s="22">
        <v>507.1</v>
      </c>
      <c r="P8" s="22">
        <v>394.1</v>
      </c>
      <c r="Q8" s="22">
        <v>269.10000000000002</v>
      </c>
      <c r="R8" s="22">
        <v>232</v>
      </c>
      <c r="S8" s="22">
        <v>271.8</v>
      </c>
      <c r="T8" s="22">
        <v>183.7</v>
      </c>
      <c r="U8" s="22">
        <v>212</v>
      </c>
      <c r="V8" s="22">
        <v>205</v>
      </c>
      <c r="W8" s="22">
        <v>165.2</v>
      </c>
      <c r="X8" s="22">
        <v>112.3</v>
      </c>
      <c r="Y8" s="22">
        <v>91.1</v>
      </c>
      <c r="Z8" s="22">
        <v>83.6</v>
      </c>
      <c r="AA8" s="22">
        <v>63.1</v>
      </c>
      <c r="AB8" s="22"/>
      <c r="AC8" s="22">
        <v>46.1</v>
      </c>
      <c r="AD8" s="22">
        <v>67.400000000000006</v>
      </c>
      <c r="AF8" s="164">
        <f t="shared" si="3"/>
        <v>11300.599999999999</v>
      </c>
    </row>
    <row r="9" spans="1:34" x14ac:dyDescent="0.2">
      <c r="A9" s="20"/>
      <c r="B9" s="21" t="s">
        <v>50</v>
      </c>
      <c r="C9" s="22">
        <f t="shared" si="0"/>
        <v>11710.2</v>
      </c>
      <c r="D9" s="23">
        <f t="shared" si="1"/>
        <v>8843</v>
      </c>
      <c r="E9" s="22">
        <f t="shared" si="2"/>
        <v>2867.2000000000007</v>
      </c>
      <c r="F9" s="21"/>
      <c r="G9" s="24">
        <v>2381</v>
      </c>
      <c r="H9" s="22">
        <v>2111</v>
      </c>
      <c r="I9" s="22">
        <v>1240</v>
      </c>
      <c r="J9" s="24">
        <v>916</v>
      </c>
      <c r="K9" s="24">
        <v>889</v>
      </c>
      <c r="L9" s="24">
        <v>708</v>
      </c>
      <c r="M9" s="22">
        <v>598</v>
      </c>
      <c r="N9" s="21"/>
      <c r="O9" s="22">
        <v>494</v>
      </c>
      <c r="P9" s="22">
        <v>379.8</v>
      </c>
      <c r="Q9" s="22">
        <v>260.7</v>
      </c>
      <c r="R9" s="22">
        <v>237</v>
      </c>
      <c r="S9" s="22">
        <v>264.60000000000002</v>
      </c>
      <c r="T9" s="22">
        <v>190.3</v>
      </c>
      <c r="U9" s="22">
        <v>207.8</v>
      </c>
      <c r="V9" s="22">
        <v>200.3</v>
      </c>
      <c r="W9" s="22">
        <v>166.1</v>
      </c>
      <c r="X9" s="22">
        <v>108.2</v>
      </c>
      <c r="Y9" s="22">
        <v>93.4</v>
      </c>
      <c r="Z9" s="22">
        <v>82.9</v>
      </c>
      <c r="AA9" s="22">
        <v>61.6</v>
      </c>
      <c r="AB9" s="22"/>
      <c r="AC9" s="22">
        <v>45.9</v>
      </c>
      <c r="AD9" s="22">
        <v>74.599999999999994</v>
      </c>
      <c r="AF9" s="164">
        <f t="shared" si="3"/>
        <v>11502.4</v>
      </c>
      <c r="AG9" s="23"/>
      <c r="AH9" s="23">
        <v>6864.2077360000003</v>
      </c>
    </row>
    <row r="10" spans="1:34" x14ac:dyDescent="0.2">
      <c r="A10" s="20"/>
      <c r="B10" s="21" t="s">
        <v>51</v>
      </c>
      <c r="C10" s="22">
        <f t="shared" si="0"/>
        <v>12217.3</v>
      </c>
      <c r="D10" s="23">
        <f t="shared" si="1"/>
        <v>9171</v>
      </c>
      <c r="E10" s="22">
        <f t="shared" si="2"/>
        <v>3046.2999999999993</v>
      </c>
      <c r="F10" s="21"/>
      <c r="G10" s="24">
        <v>2473</v>
      </c>
      <c r="H10" s="22">
        <v>2072</v>
      </c>
      <c r="I10" s="22">
        <v>1296</v>
      </c>
      <c r="J10" s="24">
        <v>937</v>
      </c>
      <c r="K10" s="24">
        <v>893</v>
      </c>
      <c r="L10" s="24">
        <v>791</v>
      </c>
      <c r="M10" s="22">
        <v>709</v>
      </c>
      <c r="N10" s="21"/>
      <c r="O10" s="22">
        <v>505.8</v>
      </c>
      <c r="P10" s="22">
        <v>403.7</v>
      </c>
      <c r="Q10" s="22">
        <v>268.89999999999998</v>
      </c>
      <c r="R10" s="22">
        <v>248.6</v>
      </c>
      <c r="S10" s="22">
        <v>270.5</v>
      </c>
      <c r="T10" s="22">
        <v>229.3</v>
      </c>
      <c r="U10" s="22">
        <v>215.3</v>
      </c>
      <c r="V10" s="22">
        <v>208.1</v>
      </c>
      <c r="W10" s="22">
        <v>172.2</v>
      </c>
      <c r="X10" s="22">
        <v>136</v>
      </c>
      <c r="Y10" s="22">
        <v>111</v>
      </c>
      <c r="Z10" s="22">
        <v>86.3</v>
      </c>
      <c r="AA10" s="22">
        <v>63.7</v>
      </c>
      <c r="AB10" s="22"/>
      <c r="AC10" s="22">
        <v>47.6</v>
      </c>
      <c r="AD10" s="22">
        <v>79.3</v>
      </c>
      <c r="AF10" s="164">
        <f t="shared" si="3"/>
        <v>12002</v>
      </c>
      <c r="AG10" s="23"/>
      <c r="AH10" s="23">
        <v>7345.4688479999995</v>
      </c>
    </row>
    <row r="11" spans="1:34" x14ac:dyDescent="0.2">
      <c r="A11" s="20"/>
      <c r="B11" s="21" t="s">
        <v>52</v>
      </c>
      <c r="C11" s="22">
        <f t="shared" si="0"/>
        <v>11382.4</v>
      </c>
      <c r="D11" s="23">
        <f t="shared" si="1"/>
        <v>8487</v>
      </c>
      <c r="E11" s="22">
        <f t="shared" si="2"/>
        <v>2895.3999999999996</v>
      </c>
      <c r="F11" s="21"/>
      <c r="G11" s="24">
        <v>2333</v>
      </c>
      <c r="H11" s="22">
        <v>1820</v>
      </c>
      <c r="I11" s="22">
        <v>1182</v>
      </c>
      <c r="J11" s="24">
        <v>877</v>
      </c>
      <c r="K11" s="24">
        <v>850</v>
      </c>
      <c r="L11" s="24">
        <v>760</v>
      </c>
      <c r="M11" s="22">
        <v>665</v>
      </c>
      <c r="N11" s="21"/>
      <c r="O11" s="22">
        <v>480.1</v>
      </c>
      <c r="P11" s="22">
        <v>383.6</v>
      </c>
      <c r="Q11" s="22">
        <v>245.1</v>
      </c>
      <c r="R11" s="22">
        <v>227.2</v>
      </c>
      <c r="S11" s="22">
        <v>249.4</v>
      </c>
      <c r="T11" s="22">
        <v>248.9</v>
      </c>
      <c r="U11" s="22">
        <v>206.9</v>
      </c>
      <c r="V11" s="22">
        <v>196.6</v>
      </c>
      <c r="W11" s="22">
        <v>161.69999999999999</v>
      </c>
      <c r="X11" s="22">
        <v>127.7</v>
      </c>
      <c r="Y11" s="22">
        <v>111.4</v>
      </c>
      <c r="Z11" s="22">
        <v>82.5</v>
      </c>
      <c r="AA11" s="22">
        <v>57.5</v>
      </c>
      <c r="AB11" s="22"/>
      <c r="AC11" s="22">
        <v>45.5</v>
      </c>
      <c r="AD11" s="22">
        <v>71.3</v>
      </c>
      <c r="AF11" s="164">
        <f t="shared" si="3"/>
        <v>11175.5</v>
      </c>
      <c r="AG11" s="22">
        <v>98</v>
      </c>
      <c r="AH11" s="23">
        <v>7021.150568</v>
      </c>
    </row>
    <row r="12" spans="1:34" x14ac:dyDescent="0.2">
      <c r="A12" s="21"/>
      <c r="B12" s="21" t="s">
        <v>53</v>
      </c>
      <c r="C12" s="22">
        <f t="shared" si="0"/>
        <v>11260.2</v>
      </c>
      <c r="D12" s="23">
        <f t="shared" si="1"/>
        <v>8358</v>
      </c>
      <c r="E12" s="22">
        <f t="shared" si="2"/>
        <v>2902.2000000000007</v>
      </c>
      <c r="F12" s="21"/>
      <c r="G12" s="22">
        <v>2346</v>
      </c>
      <c r="H12" s="22">
        <v>1755</v>
      </c>
      <c r="I12" s="22">
        <v>1131</v>
      </c>
      <c r="J12" s="22">
        <v>874</v>
      </c>
      <c r="K12" s="22">
        <v>838</v>
      </c>
      <c r="L12" s="22">
        <v>780</v>
      </c>
      <c r="M12" s="22">
        <v>634</v>
      </c>
      <c r="N12" s="21"/>
      <c r="O12" s="22">
        <v>480.1</v>
      </c>
      <c r="P12" s="22">
        <v>385.2</v>
      </c>
      <c r="Q12" s="22">
        <v>235.7</v>
      </c>
      <c r="R12" s="22">
        <v>225.2</v>
      </c>
      <c r="S12" s="22">
        <v>248.2</v>
      </c>
      <c r="T12" s="22">
        <v>263.2</v>
      </c>
      <c r="U12" s="22">
        <v>211.3</v>
      </c>
      <c r="V12" s="22">
        <v>194.2</v>
      </c>
      <c r="W12" s="22">
        <v>161.6</v>
      </c>
      <c r="X12" s="22">
        <v>129.80000000000001</v>
      </c>
      <c r="Y12" s="22">
        <v>112</v>
      </c>
      <c r="Z12" s="22">
        <v>83.9</v>
      </c>
      <c r="AA12" s="22">
        <v>60</v>
      </c>
      <c r="AB12" s="22"/>
      <c r="AC12" s="22">
        <v>46.7</v>
      </c>
      <c r="AD12" s="22">
        <v>65.099999999999994</v>
      </c>
      <c r="AF12" s="164">
        <f t="shared" si="3"/>
        <v>11048.9</v>
      </c>
      <c r="AG12" s="22">
        <v>140</v>
      </c>
      <c r="AH12" s="23">
        <v>6883.2586000000001</v>
      </c>
    </row>
    <row r="13" spans="1:34" x14ac:dyDescent="0.2">
      <c r="A13" s="21"/>
      <c r="B13" s="21" t="s">
        <v>54</v>
      </c>
      <c r="C13" s="22">
        <f t="shared" si="0"/>
        <v>10957.6</v>
      </c>
      <c r="D13" s="23">
        <f t="shared" si="1"/>
        <v>8122</v>
      </c>
      <c r="E13" s="22">
        <f t="shared" si="2"/>
        <v>2835.6000000000004</v>
      </c>
      <c r="F13" s="21"/>
      <c r="G13" s="22">
        <v>2290</v>
      </c>
      <c r="H13" s="22">
        <v>1690</v>
      </c>
      <c r="I13" s="22">
        <v>1106</v>
      </c>
      <c r="J13" s="22">
        <v>873</v>
      </c>
      <c r="K13" s="22">
        <v>818</v>
      </c>
      <c r="L13" s="22">
        <v>767</v>
      </c>
      <c r="M13" s="22">
        <v>578</v>
      </c>
      <c r="N13" s="21"/>
      <c r="O13" s="22">
        <v>474.7</v>
      </c>
      <c r="P13" s="22">
        <v>379.9</v>
      </c>
      <c r="Q13" s="22">
        <v>221.7</v>
      </c>
      <c r="R13" s="22">
        <v>219.9</v>
      </c>
      <c r="S13" s="22">
        <v>240.4</v>
      </c>
      <c r="T13" s="22">
        <v>268.10000000000002</v>
      </c>
      <c r="U13" s="22">
        <v>209.4</v>
      </c>
      <c r="V13" s="22">
        <v>188.3</v>
      </c>
      <c r="W13" s="22">
        <v>150.19999999999999</v>
      </c>
      <c r="X13" s="22">
        <v>128.80000000000001</v>
      </c>
      <c r="Y13" s="22">
        <v>103.1</v>
      </c>
      <c r="Z13" s="22">
        <v>82.6</v>
      </c>
      <c r="AA13" s="22">
        <v>60.3</v>
      </c>
      <c r="AB13" s="22"/>
      <c r="AC13" s="22">
        <v>45.6</v>
      </c>
      <c r="AD13" s="22">
        <v>62.6</v>
      </c>
      <c r="AF13" s="164">
        <f t="shared" si="3"/>
        <v>10748.2</v>
      </c>
      <c r="AG13" s="22">
        <v>915</v>
      </c>
      <c r="AH13" s="23">
        <v>7042.0158000000001</v>
      </c>
    </row>
    <row r="14" spans="1:34" x14ac:dyDescent="0.2">
      <c r="A14" s="25"/>
      <c r="B14" s="25" t="s">
        <v>55</v>
      </c>
      <c r="C14" s="22">
        <f t="shared" si="0"/>
        <v>10439.199999999999</v>
      </c>
      <c r="D14" s="23">
        <f t="shared" si="1"/>
        <v>7749</v>
      </c>
      <c r="E14" s="22">
        <f t="shared" si="2"/>
        <v>2690.1999999999989</v>
      </c>
      <c r="F14" s="25"/>
      <c r="G14" s="22">
        <v>2173</v>
      </c>
      <c r="H14" s="22">
        <v>1678</v>
      </c>
      <c r="I14" s="22">
        <v>1057</v>
      </c>
      <c r="J14" s="22">
        <v>843</v>
      </c>
      <c r="K14" s="22">
        <v>789</v>
      </c>
      <c r="L14" s="22">
        <v>715</v>
      </c>
      <c r="M14" s="22">
        <v>494</v>
      </c>
      <c r="N14" s="25"/>
      <c r="O14" s="22">
        <v>451</v>
      </c>
      <c r="P14" s="22">
        <v>359.6</v>
      </c>
      <c r="Q14" s="22">
        <v>211.4</v>
      </c>
      <c r="R14" s="22">
        <v>207.6</v>
      </c>
      <c r="S14" s="22">
        <v>228.7</v>
      </c>
      <c r="T14" s="22">
        <v>249.3</v>
      </c>
      <c r="U14" s="22">
        <v>198.3</v>
      </c>
      <c r="V14" s="22">
        <v>177.4</v>
      </c>
      <c r="W14" s="22">
        <v>138.69999999999999</v>
      </c>
      <c r="X14" s="22">
        <v>122.6</v>
      </c>
      <c r="Y14" s="22">
        <v>102.2</v>
      </c>
      <c r="Z14" s="22">
        <v>78.599999999999994</v>
      </c>
      <c r="AA14" s="22">
        <v>58.5</v>
      </c>
      <c r="AB14" s="22"/>
      <c r="AC14" s="22">
        <v>42.9</v>
      </c>
      <c r="AD14" s="22">
        <v>63.4</v>
      </c>
      <c r="AF14" s="164">
        <f t="shared" si="3"/>
        <v>10240.9</v>
      </c>
      <c r="AG14" s="22">
        <v>1902</v>
      </c>
      <c r="AH14" s="23">
        <v>6745.3666320000002</v>
      </c>
    </row>
    <row r="15" spans="1:34" x14ac:dyDescent="0.2">
      <c r="A15" s="25"/>
      <c r="B15" s="25" t="s">
        <v>56</v>
      </c>
      <c r="C15" s="22">
        <f t="shared" si="0"/>
        <v>10663.7</v>
      </c>
      <c r="D15" s="23">
        <f t="shared" si="1"/>
        <v>7965</v>
      </c>
      <c r="E15" s="22">
        <f t="shared" si="2"/>
        <v>2698.7000000000007</v>
      </c>
      <c r="F15" s="25"/>
      <c r="G15" s="22">
        <v>2225</v>
      </c>
      <c r="H15" s="22">
        <v>1854</v>
      </c>
      <c r="I15" s="22">
        <v>1073</v>
      </c>
      <c r="J15" s="22">
        <v>888</v>
      </c>
      <c r="K15" s="22">
        <v>803</v>
      </c>
      <c r="L15" s="22">
        <v>701</v>
      </c>
      <c r="M15" s="22">
        <v>421</v>
      </c>
      <c r="N15" s="25"/>
      <c r="O15" s="22">
        <v>466.9</v>
      </c>
      <c r="P15" s="22">
        <v>363.8</v>
      </c>
      <c r="Q15" s="22">
        <v>226.2</v>
      </c>
      <c r="R15" s="22">
        <v>212.1</v>
      </c>
      <c r="S15" s="22">
        <v>232.5</v>
      </c>
      <c r="T15" s="22">
        <v>221.7</v>
      </c>
      <c r="U15" s="22">
        <v>199.4</v>
      </c>
      <c r="V15" s="22">
        <v>177.5</v>
      </c>
      <c r="W15" s="22">
        <v>140.4</v>
      </c>
      <c r="X15" s="22">
        <v>121.5</v>
      </c>
      <c r="Y15" s="22">
        <v>98.8</v>
      </c>
      <c r="Z15" s="22">
        <v>78</v>
      </c>
      <c r="AA15" s="22">
        <v>56.9</v>
      </c>
      <c r="AB15" s="22"/>
      <c r="AC15" s="22">
        <v>42.8</v>
      </c>
      <c r="AD15" s="22">
        <v>60.2</v>
      </c>
      <c r="AF15" s="164">
        <f t="shared" si="3"/>
        <v>10464.300000000001</v>
      </c>
      <c r="AG15" s="22">
        <v>2388</v>
      </c>
      <c r="AH15" s="23">
        <v>6981.2344720000001</v>
      </c>
    </row>
    <row r="16" spans="1:34" x14ac:dyDescent="0.2">
      <c r="A16" s="25"/>
      <c r="B16" s="25" t="s">
        <v>57</v>
      </c>
      <c r="C16" s="22">
        <f>SUM(O16:AD16)+D16</f>
        <v>10206.4</v>
      </c>
      <c r="D16" s="23">
        <f>SUM(G16:M16)</f>
        <v>7650</v>
      </c>
      <c r="E16" s="22">
        <f>C16-D16</f>
        <v>2556.3999999999996</v>
      </c>
      <c r="F16" s="25"/>
      <c r="G16" s="22">
        <v>2151</v>
      </c>
      <c r="H16" s="22">
        <v>1897</v>
      </c>
      <c r="I16" s="22">
        <v>1044</v>
      </c>
      <c r="J16" s="22">
        <v>872</v>
      </c>
      <c r="K16" s="22">
        <v>786</v>
      </c>
      <c r="L16" s="22">
        <v>625</v>
      </c>
      <c r="M16" s="22">
        <v>275</v>
      </c>
      <c r="N16" s="25"/>
      <c r="O16" s="22">
        <v>453.4</v>
      </c>
      <c r="P16" s="22">
        <v>352.6</v>
      </c>
      <c r="Q16" s="22">
        <v>219.1</v>
      </c>
      <c r="R16" s="22">
        <v>200.4</v>
      </c>
      <c r="S16" s="22">
        <v>227.7</v>
      </c>
      <c r="T16" s="22">
        <v>180.9</v>
      </c>
      <c r="U16" s="22">
        <v>191.1</v>
      </c>
      <c r="V16" s="22">
        <v>173.9</v>
      </c>
      <c r="W16" s="22">
        <v>138.9</v>
      </c>
      <c r="X16" s="22">
        <v>116.4</v>
      </c>
      <c r="Y16" s="22">
        <v>83.4</v>
      </c>
      <c r="Z16" s="22">
        <v>73.8</v>
      </c>
      <c r="AA16" s="22">
        <v>52.6</v>
      </c>
      <c r="AB16" s="22"/>
      <c r="AC16" s="22">
        <v>40.5</v>
      </c>
      <c r="AD16" s="22">
        <v>51.7</v>
      </c>
      <c r="AF16" s="164">
        <f t="shared" si="3"/>
        <v>10015.300000000001</v>
      </c>
      <c r="AG16" s="22">
        <v>2292</v>
      </c>
      <c r="AH16" s="23">
        <v>6811.1374720000003</v>
      </c>
    </row>
    <row r="17" spans="1:34" x14ac:dyDescent="0.2">
      <c r="A17" s="25"/>
      <c r="B17" s="25" t="s">
        <v>58</v>
      </c>
      <c r="C17" s="22">
        <f t="shared" si="0"/>
        <v>10762.400000000001</v>
      </c>
      <c r="D17" s="23">
        <f t="shared" si="1"/>
        <v>8057</v>
      </c>
      <c r="E17" s="22">
        <f t="shared" si="2"/>
        <v>2705.4000000000015</v>
      </c>
      <c r="F17" s="25"/>
      <c r="G17" s="22">
        <v>2312</v>
      </c>
      <c r="H17" s="22">
        <v>2079</v>
      </c>
      <c r="I17" s="22">
        <v>1102</v>
      </c>
      <c r="J17" s="22">
        <v>930</v>
      </c>
      <c r="K17" s="22">
        <v>821</v>
      </c>
      <c r="L17" s="22">
        <v>660</v>
      </c>
      <c r="M17" s="22">
        <v>153</v>
      </c>
      <c r="N17" s="25"/>
      <c r="O17" s="22">
        <v>477.3</v>
      </c>
      <c r="P17" s="22">
        <v>376.8</v>
      </c>
      <c r="Q17" s="22">
        <v>235.3</v>
      </c>
      <c r="R17" s="22">
        <v>216.6</v>
      </c>
      <c r="S17" s="22">
        <v>243</v>
      </c>
      <c r="T17" s="22">
        <v>186.7</v>
      </c>
      <c r="U17" s="22">
        <v>201.6</v>
      </c>
      <c r="V17" s="22">
        <v>185.2</v>
      </c>
      <c r="W17" s="22">
        <v>148.9</v>
      </c>
      <c r="X17" s="22">
        <v>124.6</v>
      </c>
      <c r="Y17" s="22">
        <v>80.3</v>
      </c>
      <c r="Z17" s="22">
        <v>78.400000000000006</v>
      </c>
      <c r="AA17" s="22">
        <v>55.4</v>
      </c>
      <c r="AB17" s="22"/>
      <c r="AC17" s="22">
        <v>41.9</v>
      </c>
      <c r="AD17" s="22">
        <v>53.4</v>
      </c>
      <c r="AF17" s="164">
        <f t="shared" si="3"/>
        <v>10560.800000000001</v>
      </c>
      <c r="AG17" s="22">
        <v>2079</v>
      </c>
      <c r="AH17" s="23">
        <v>7091.9109200000003</v>
      </c>
    </row>
    <row r="18" spans="1:34" x14ac:dyDescent="0.2">
      <c r="A18" s="20">
        <v>2008</v>
      </c>
      <c r="B18" s="21" t="s">
        <v>47</v>
      </c>
      <c r="C18" s="22">
        <f t="shared" si="0"/>
        <v>11191.6</v>
      </c>
      <c r="D18" s="23">
        <f t="shared" si="1"/>
        <v>8414</v>
      </c>
      <c r="E18" s="22">
        <f t="shared" si="2"/>
        <v>2777.6000000000004</v>
      </c>
      <c r="F18" s="21"/>
      <c r="G18" s="24">
        <v>2410</v>
      </c>
      <c r="H18" s="22">
        <v>2202</v>
      </c>
      <c r="I18" s="22">
        <v>1134</v>
      </c>
      <c r="J18" s="24">
        <v>967</v>
      </c>
      <c r="K18" s="24">
        <v>903</v>
      </c>
      <c r="L18" s="24">
        <v>667</v>
      </c>
      <c r="M18" s="22">
        <v>131</v>
      </c>
      <c r="N18" s="21"/>
      <c r="O18" s="22">
        <v>503.5</v>
      </c>
      <c r="P18" s="22">
        <v>383.9</v>
      </c>
      <c r="Q18" s="22">
        <v>247.4</v>
      </c>
      <c r="R18" s="22">
        <v>229</v>
      </c>
      <c r="S18" s="22">
        <v>248.7</v>
      </c>
      <c r="T18" s="22">
        <v>185.3</v>
      </c>
      <c r="U18" s="22">
        <v>206.2</v>
      </c>
      <c r="V18" s="22">
        <v>191.6</v>
      </c>
      <c r="W18" s="22">
        <v>155.5</v>
      </c>
      <c r="X18" s="22">
        <v>126.7</v>
      </c>
      <c r="Y18" s="22">
        <v>74.599999999999994</v>
      </c>
      <c r="Z18" s="22">
        <v>80.3</v>
      </c>
      <c r="AA18" s="22">
        <v>54.5</v>
      </c>
      <c r="AB18" s="22"/>
      <c r="AC18" s="22">
        <v>43.5</v>
      </c>
      <c r="AD18" s="22">
        <v>46.9</v>
      </c>
      <c r="AF18" s="164">
        <f t="shared" si="3"/>
        <v>10985.4</v>
      </c>
      <c r="AG18" s="22">
        <v>1822</v>
      </c>
      <c r="AH18" s="23">
        <v>7246.1322</v>
      </c>
    </row>
    <row r="19" spans="1:34" x14ac:dyDescent="0.2">
      <c r="A19" s="20"/>
      <c r="B19" s="21" t="s">
        <v>48</v>
      </c>
      <c r="C19" s="22">
        <f t="shared" si="0"/>
        <v>10853.8</v>
      </c>
      <c r="D19" s="23">
        <f t="shared" si="1"/>
        <v>8177</v>
      </c>
      <c r="E19" s="22">
        <f t="shared" si="2"/>
        <v>2676.7999999999993</v>
      </c>
      <c r="F19" s="21"/>
      <c r="G19" s="24">
        <v>2301</v>
      </c>
      <c r="H19" s="22">
        <v>2132</v>
      </c>
      <c r="I19" s="22">
        <v>1075</v>
      </c>
      <c r="J19" s="24">
        <v>915</v>
      </c>
      <c r="K19" s="24">
        <v>885</v>
      </c>
      <c r="L19" s="24">
        <v>658</v>
      </c>
      <c r="M19" s="22">
        <v>211</v>
      </c>
      <c r="N19" s="21"/>
      <c r="O19" s="22">
        <v>478.5</v>
      </c>
      <c r="P19" s="22">
        <v>364.2</v>
      </c>
      <c r="Q19" s="22">
        <v>238.9</v>
      </c>
      <c r="R19" s="22">
        <v>222.5</v>
      </c>
      <c r="S19" s="22">
        <v>236.6</v>
      </c>
      <c r="T19" s="22">
        <v>175</v>
      </c>
      <c r="U19" s="22">
        <v>198.2</v>
      </c>
      <c r="V19" s="22">
        <v>182.9</v>
      </c>
      <c r="W19" s="22">
        <v>151.80000000000001</v>
      </c>
      <c r="X19" s="22">
        <v>120.5</v>
      </c>
      <c r="Y19" s="22">
        <v>75</v>
      </c>
      <c r="Z19" s="22">
        <v>77.2</v>
      </c>
      <c r="AA19" s="22">
        <v>56.5</v>
      </c>
      <c r="AB19" s="22"/>
      <c r="AC19" s="22">
        <v>42.5</v>
      </c>
      <c r="AD19" s="22">
        <v>56.5</v>
      </c>
      <c r="AF19" s="164">
        <f t="shared" si="3"/>
        <v>10655.6</v>
      </c>
      <c r="AG19" s="22">
        <v>1306</v>
      </c>
      <c r="AH19" s="23">
        <v>6883.2586000000001</v>
      </c>
    </row>
    <row r="20" spans="1:34" x14ac:dyDescent="0.2">
      <c r="A20" s="20"/>
      <c r="B20" s="21" t="s">
        <v>49</v>
      </c>
      <c r="C20" s="22">
        <f t="shared" si="0"/>
        <v>11785.5</v>
      </c>
      <c r="D20" s="23">
        <f t="shared" si="1"/>
        <v>8890</v>
      </c>
      <c r="E20" s="22">
        <f t="shared" si="2"/>
        <v>2895.5</v>
      </c>
      <c r="F20" s="21"/>
      <c r="G20" s="24">
        <v>2455</v>
      </c>
      <c r="H20" s="22">
        <v>2266</v>
      </c>
      <c r="I20" s="22">
        <v>1171</v>
      </c>
      <c r="J20" s="24">
        <v>958</v>
      </c>
      <c r="K20" s="24">
        <v>940</v>
      </c>
      <c r="L20" s="24">
        <v>709</v>
      </c>
      <c r="M20" s="22">
        <v>391</v>
      </c>
      <c r="N20" s="21"/>
      <c r="O20" s="22">
        <v>519.9</v>
      </c>
      <c r="P20" s="22">
        <v>388.1</v>
      </c>
      <c r="Q20" s="22">
        <v>250.2</v>
      </c>
      <c r="R20" s="22">
        <v>242.6</v>
      </c>
      <c r="S20" s="22">
        <v>256</v>
      </c>
      <c r="T20" s="22">
        <v>190</v>
      </c>
      <c r="U20" s="22">
        <v>212</v>
      </c>
      <c r="V20" s="22">
        <v>195.8</v>
      </c>
      <c r="W20" s="22">
        <v>171.6</v>
      </c>
      <c r="X20" s="22">
        <v>130.80000000000001</v>
      </c>
      <c r="Y20" s="22">
        <v>83.9</v>
      </c>
      <c r="Z20" s="22">
        <v>83.3</v>
      </c>
      <c r="AA20" s="22">
        <v>62.7</v>
      </c>
      <c r="AB20" s="22"/>
      <c r="AC20" s="22">
        <v>45.5</v>
      </c>
      <c r="AD20" s="22">
        <v>63.1</v>
      </c>
      <c r="AF20" s="164">
        <f t="shared" si="3"/>
        <v>11573.5</v>
      </c>
      <c r="AG20" s="22">
        <v>1140</v>
      </c>
      <c r="AH20" s="23">
        <v>7465.6707280000001</v>
      </c>
    </row>
    <row r="21" spans="1:34" x14ac:dyDescent="0.2">
      <c r="A21" s="20"/>
      <c r="B21" s="21" t="s">
        <v>50</v>
      </c>
      <c r="C21" s="22">
        <f t="shared" si="0"/>
        <v>11720.2</v>
      </c>
      <c r="D21" s="23">
        <f t="shared" si="1"/>
        <v>8864</v>
      </c>
      <c r="E21" s="22">
        <f t="shared" si="2"/>
        <v>2856.2000000000007</v>
      </c>
      <c r="F21" s="21"/>
      <c r="G21" s="24">
        <v>2371</v>
      </c>
      <c r="H21" s="22">
        <v>2168</v>
      </c>
      <c r="I21" s="22">
        <v>1174</v>
      </c>
      <c r="J21" s="24">
        <v>938</v>
      </c>
      <c r="K21" s="24">
        <v>909</v>
      </c>
      <c r="L21" s="24">
        <v>712</v>
      </c>
      <c r="M21" s="22">
        <v>592</v>
      </c>
      <c r="N21" s="21"/>
      <c r="O21" s="22">
        <v>511.7</v>
      </c>
      <c r="P21" s="22">
        <v>379.2</v>
      </c>
      <c r="Q21" s="22">
        <v>246.5</v>
      </c>
      <c r="R21" s="22">
        <v>239.5</v>
      </c>
      <c r="S21" s="22">
        <v>250.5</v>
      </c>
      <c r="T21" s="22">
        <v>194.1</v>
      </c>
      <c r="U21" s="22">
        <v>205.7</v>
      </c>
      <c r="V21" s="22">
        <v>191.1</v>
      </c>
      <c r="W21" s="22">
        <v>171.4</v>
      </c>
      <c r="X21" s="22">
        <v>127.7</v>
      </c>
      <c r="Y21" s="22">
        <v>86.3</v>
      </c>
      <c r="Z21" s="22">
        <v>81.099999999999994</v>
      </c>
      <c r="AA21" s="22">
        <v>60.2</v>
      </c>
      <c r="AB21" s="22"/>
      <c r="AC21" s="22">
        <v>45.1</v>
      </c>
      <c r="AD21" s="22">
        <v>66.099999999999994</v>
      </c>
      <c r="AF21" s="164">
        <f t="shared" si="3"/>
        <v>11514.5</v>
      </c>
      <c r="AG21" s="22">
        <v>766</v>
      </c>
      <c r="AH21" s="23">
        <v>7311.4494480000003</v>
      </c>
    </row>
    <row r="22" spans="1:34" x14ac:dyDescent="0.2">
      <c r="A22" s="20"/>
      <c r="B22" s="21" t="s">
        <v>51</v>
      </c>
      <c r="C22" s="22">
        <f t="shared" si="0"/>
        <v>12304.2</v>
      </c>
      <c r="D22" s="23">
        <f t="shared" si="1"/>
        <v>9255</v>
      </c>
      <c r="E22" s="22">
        <f t="shared" si="2"/>
        <v>3049.2000000000007</v>
      </c>
      <c r="F22" s="21"/>
      <c r="G22" s="24">
        <v>2367</v>
      </c>
      <c r="H22" s="22">
        <v>2200</v>
      </c>
      <c r="I22" s="22">
        <v>1263</v>
      </c>
      <c r="J22" s="24">
        <v>978</v>
      </c>
      <c r="K22" s="24">
        <v>934</v>
      </c>
      <c r="L22" s="24">
        <v>809</v>
      </c>
      <c r="M22" s="22">
        <v>704</v>
      </c>
      <c r="N22" s="21"/>
      <c r="O22" s="22">
        <v>527.9</v>
      </c>
      <c r="P22" s="22">
        <v>402.3</v>
      </c>
      <c r="Q22" s="22">
        <v>257.8</v>
      </c>
      <c r="R22" s="22">
        <v>253.4</v>
      </c>
      <c r="S22" s="22">
        <v>261.2</v>
      </c>
      <c r="T22" s="22">
        <v>242</v>
      </c>
      <c r="U22" s="22">
        <v>214.7</v>
      </c>
      <c r="V22" s="22">
        <v>200.3</v>
      </c>
      <c r="W22" s="22">
        <v>179.2</v>
      </c>
      <c r="X22" s="22">
        <v>133.9</v>
      </c>
      <c r="Y22" s="22">
        <v>112.7</v>
      </c>
      <c r="Z22" s="22">
        <v>84.6</v>
      </c>
      <c r="AA22" s="22">
        <v>61.3</v>
      </c>
      <c r="AB22" s="22"/>
      <c r="AC22" s="22">
        <v>47.3</v>
      </c>
      <c r="AD22" s="22">
        <v>70.599999999999994</v>
      </c>
      <c r="AF22" s="164">
        <f t="shared" si="3"/>
        <v>12089.5</v>
      </c>
      <c r="AG22" s="22">
        <v>384</v>
      </c>
      <c r="AH22" s="23">
        <v>7578.1615439999996</v>
      </c>
    </row>
    <row r="23" spans="1:34" x14ac:dyDescent="0.2">
      <c r="A23" s="20"/>
      <c r="B23" s="21" t="s">
        <v>52</v>
      </c>
      <c r="C23" s="22">
        <f t="shared" si="0"/>
        <v>11403.3</v>
      </c>
      <c r="D23" s="23">
        <f>SUM(G23:M23)</f>
        <v>8520</v>
      </c>
      <c r="E23" s="22">
        <f>C23-D23</f>
        <v>2883.2999999999993</v>
      </c>
      <c r="F23" s="21"/>
      <c r="G23" s="24">
        <v>2175</v>
      </c>
      <c r="H23" s="22">
        <v>1915</v>
      </c>
      <c r="I23" s="22">
        <v>1161</v>
      </c>
      <c r="J23" s="24">
        <v>927</v>
      </c>
      <c r="K23" s="24">
        <v>891</v>
      </c>
      <c r="L23" s="24">
        <v>792</v>
      </c>
      <c r="M23" s="22">
        <v>659</v>
      </c>
      <c r="N23" s="21"/>
      <c r="O23" s="22">
        <v>495.5</v>
      </c>
      <c r="P23" s="22">
        <v>387.7</v>
      </c>
      <c r="Q23" s="22">
        <v>230.3</v>
      </c>
      <c r="R23" s="22">
        <v>223</v>
      </c>
      <c r="S23" s="22">
        <v>247.2</v>
      </c>
      <c r="T23" s="22">
        <v>255.1</v>
      </c>
      <c r="U23" s="22">
        <v>205.2</v>
      </c>
      <c r="V23" s="22">
        <v>192.3</v>
      </c>
      <c r="W23" s="22">
        <v>166.9</v>
      </c>
      <c r="X23" s="22">
        <v>124.6</v>
      </c>
      <c r="Y23" s="22">
        <v>109.1</v>
      </c>
      <c r="Z23" s="22">
        <v>80.7</v>
      </c>
      <c r="AA23" s="22">
        <v>56.6</v>
      </c>
      <c r="AB23" s="22"/>
      <c r="AC23" s="22">
        <v>44.5</v>
      </c>
      <c r="AD23" s="22">
        <v>64.599999999999994</v>
      </c>
      <c r="AF23" s="164">
        <f t="shared" si="3"/>
        <v>11198.099999999999</v>
      </c>
      <c r="AG23" s="22">
        <v>100</v>
      </c>
      <c r="AH23" s="23">
        <v>7231.1636639999997</v>
      </c>
    </row>
    <row r="24" spans="1:34" x14ac:dyDescent="0.2">
      <c r="A24" s="21"/>
      <c r="B24" s="21" t="s">
        <v>53</v>
      </c>
      <c r="C24" s="22">
        <f t="shared" si="0"/>
        <v>11503.400000000001</v>
      </c>
      <c r="D24" s="23">
        <f t="shared" si="1"/>
        <v>8585</v>
      </c>
      <c r="E24" s="22">
        <f t="shared" si="2"/>
        <v>2918.4000000000015</v>
      </c>
      <c r="F24" s="21"/>
      <c r="G24" s="22">
        <v>2387</v>
      </c>
      <c r="H24" s="22">
        <v>1818</v>
      </c>
      <c r="I24" s="22">
        <v>1149</v>
      </c>
      <c r="J24" s="22">
        <v>921</v>
      </c>
      <c r="K24" s="22">
        <v>867</v>
      </c>
      <c r="L24" s="22">
        <v>817</v>
      </c>
      <c r="M24" s="22">
        <v>626</v>
      </c>
      <c r="N24" s="21"/>
      <c r="O24" s="22">
        <v>508.4</v>
      </c>
      <c r="P24" s="22">
        <v>398.6</v>
      </c>
      <c r="Q24" s="22">
        <v>230.9</v>
      </c>
      <c r="R24" s="22">
        <v>229.2</v>
      </c>
      <c r="S24" s="22">
        <v>249</v>
      </c>
      <c r="T24" s="22">
        <v>266.5</v>
      </c>
      <c r="U24" s="22">
        <v>211</v>
      </c>
      <c r="V24" s="22">
        <v>190.6</v>
      </c>
      <c r="W24" s="22">
        <v>163.30000000000001</v>
      </c>
      <c r="X24" s="22">
        <v>124.6</v>
      </c>
      <c r="Y24" s="22">
        <v>101.8</v>
      </c>
      <c r="Z24" s="22">
        <v>81.3</v>
      </c>
      <c r="AA24" s="22">
        <v>58.2</v>
      </c>
      <c r="AB24" s="22"/>
      <c r="AC24" s="22">
        <v>44.6</v>
      </c>
      <c r="AD24" s="22">
        <v>60.4</v>
      </c>
      <c r="AF24" s="164">
        <f t="shared" si="3"/>
        <v>11292.4</v>
      </c>
      <c r="AG24" s="22">
        <v>155</v>
      </c>
      <c r="AH24" s="23">
        <v>7222.0918240000001</v>
      </c>
    </row>
    <row r="25" spans="1:34" x14ac:dyDescent="0.2">
      <c r="A25" s="21"/>
      <c r="B25" s="21" t="s">
        <v>54</v>
      </c>
      <c r="C25" s="22">
        <f t="shared" si="0"/>
        <v>11072.199999999999</v>
      </c>
      <c r="D25" s="23">
        <f t="shared" si="1"/>
        <v>8235</v>
      </c>
      <c r="E25" s="22">
        <f t="shared" si="2"/>
        <v>2837.1999999999989</v>
      </c>
      <c r="F25" s="21"/>
      <c r="G25" s="22">
        <v>2315</v>
      </c>
      <c r="H25" s="22">
        <v>1720</v>
      </c>
      <c r="I25" s="22">
        <v>1089</v>
      </c>
      <c r="J25" s="22">
        <v>903</v>
      </c>
      <c r="K25" s="22">
        <v>845</v>
      </c>
      <c r="L25" s="22">
        <v>803</v>
      </c>
      <c r="M25" s="22">
        <v>560</v>
      </c>
      <c r="N25" s="21"/>
      <c r="O25" s="22">
        <v>488.2</v>
      </c>
      <c r="P25" s="22">
        <v>390.5</v>
      </c>
      <c r="Q25" s="22">
        <v>225.2</v>
      </c>
      <c r="R25" s="22">
        <v>220.5</v>
      </c>
      <c r="S25" s="22">
        <v>244.6</v>
      </c>
      <c r="T25" s="22">
        <v>266.10000000000002</v>
      </c>
      <c r="U25" s="22">
        <v>206.6</v>
      </c>
      <c r="V25" s="22">
        <v>188.4</v>
      </c>
      <c r="W25" s="22">
        <v>153.69999999999999</v>
      </c>
      <c r="X25" s="22">
        <v>120.5</v>
      </c>
      <c r="Y25" s="22">
        <v>94.2</v>
      </c>
      <c r="Z25" s="22">
        <v>79.099999999999994</v>
      </c>
      <c r="AA25" s="22">
        <v>58.2</v>
      </c>
      <c r="AB25" s="22"/>
      <c r="AC25" s="22">
        <v>44.9</v>
      </c>
      <c r="AD25" s="22">
        <v>56.5</v>
      </c>
      <c r="AF25" s="164">
        <f t="shared" si="3"/>
        <v>10865.6</v>
      </c>
      <c r="AG25" s="22">
        <v>926</v>
      </c>
      <c r="AH25" s="23">
        <v>7144.9811840000002</v>
      </c>
    </row>
    <row r="26" spans="1:34" x14ac:dyDescent="0.2">
      <c r="A26" s="25"/>
      <c r="B26" s="25" t="s">
        <v>55</v>
      </c>
      <c r="C26" s="22">
        <f t="shared" si="0"/>
        <v>10537.599999999999</v>
      </c>
      <c r="D26" s="23">
        <f t="shared" si="1"/>
        <v>7852</v>
      </c>
      <c r="E26" s="22">
        <f t="shared" si="2"/>
        <v>2685.5999999999985</v>
      </c>
      <c r="F26" s="25"/>
      <c r="G26" s="22">
        <v>2212</v>
      </c>
      <c r="H26" s="22">
        <v>1710</v>
      </c>
      <c r="I26" s="22">
        <v>1002</v>
      </c>
      <c r="J26" s="22">
        <v>896</v>
      </c>
      <c r="K26" s="22">
        <v>816</v>
      </c>
      <c r="L26" s="22">
        <v>762</v>
      </c>
      <c r="M26" s="22">
        <v>454</v>
      </c>
      <c r="N26" s="25"/>
      <c r="O26" s="22">
        <v>459.1</v>
      </c>
      <c r="P26" s="22">
        <v>368</v>
      </c>
      <c r="Q26" s="22">
        <v>222.5</v>
      </c>
      <c r="R26" s="22">
        <v>211</v>
      </c>
      <c r="S26" s="22">
        <v>234.4</v>
      </c>
      <c r="T26" s="22">
        <v>247.3</v>
      </c>
      <c r="U26" s="22">
        <v>194.6</v>
      </c>
      <c r="V26" s="22">
        <v>177.5</v>
      </c>
      <c r="W26" s="22">
        <v>141.69999999999999</v>
      </c>
      <c r="X26" s="22">
        <v>115.4</v>
      </c>
      <c r="Y26" s="22">
        <v>88</v>
      </c>
      <c r="Z26" s="22">
        <v>74.599999999999994</v>
      </c>
      <c r="AA26" s="22">
        <v>58.2</v>
      </c>
      <c r="AB26" s="22"/>
      <c r="AC26" s="22">
        <v>42.1</v>
      </c>
      <c r="AD26" s="22">
        <v>51.2</v>
      </c>
      <c r="AF26" s="164">
        <f t="shared" si="3"/>
        <v>10343</v>
      </c>
      <c r="AG26" s="22">
        <v>1971</v>
      </c>
      <c r="AH26" s="23">
        <v>6861.0325919999996</v>
      </c>
    </row>
    <row r="27" spans="1:34" x14ac:dyDescent="0.2">
      <c r="A27" s="25"/>
      <c r="B27" s="25" t="s">
        <v>56</v>
      </c>
      <c r="C27" s="22">
        <f t="shared" si="0"/>
        <v>10738.4</v>
      </c>
      <c r="D27" s="23">
        <f t="shared" si="1"/>
        <v>8040</v>
      </c>
      <c r="E27" s="22">
        <f t="shared" si="2"/>
        <v>2698.3999999999996</v>
      </c>
      <c r="F27" s="25"/>
      <c r="G27" s="22">
        <v>2264</v>
      </c>
      <c r="H27" s="22">
        <v>1847</v>
      </c>
      <c r="I27" s="22">
        <v>1046</v>
      </c>
      <c r="J27" s="22">
        <v>930</v>
      </c>
      <c r="K27" s="22">
        <v>835</v>
      </c>
      <c r="L27" s="22">
        <v>733</v>
      </c>
      <c r="M27" s="22">
        <v>385</v>
      </c>
      <c r="N27" s="25"/>
      <c r="O27" s="22">
        <v>469.7</v>
      </c>
      <c r="P27" s="22">
        <v>376.1</v>
      </c>
      <c r="Q27" s="22">
        <v>231.1</v>
      </c>
      <c r="R27" s="22">
        <v>218.1</v>
      </c>
      <c r="S27" s="22">
        <v>239.1</v>
      </c>
      <c r="T27" s="22">
        <v>225.7</v>
      </c>
      <c r="U27" s="22">
        <v>194.5</v>
      </c>
      <c r="V27" s="22">
        <v>179.4</v>
      </c>
      <c r="W27" s="22">
        <v>143.4</v>
      </c>
      <c r="X27" s="22">
        <v>117.4</v>
      </c>
      <c r="Y27" s="22">
        <v>83</v>
      </c>
      <c r="Z27" s="22">
        <v>74.5</v>
      </c>
      <c r="AA27" s="22">
        <v>55.4</v>
      </c>
      <c r="AB27" s="22"/>
      <c r="AC27" s="22">
        <v>42.2</v>
      </c>
      <c r="AD27" s="22">
        <v>48.8</v>
      </c>
      <c r="AF27" s="164">
        <f t="shared" si="3"/>
        <v>10543.9</v>
      </c>
      <c r="AG27" s="22">
        <v>2498</v>
      </c>
      <c r="AH27" s="23">
        <v>7082.8390799999997</v>
      </c>
    </row>
    <row r="28" spans="1:34" x14ac:dyDescent="0.2">
      <c r="A28" s="25"/>
      <c r="B28" s="25" t="s">
        <v>57</v>
      </c>
      <c r="C28" s="22">
        <f t="shared" si="0"/>
        <v>10250</v>
      </c>
      <c r="D28" s="23">
        <f t="shared" si="1"/>
        <v>7681</v>
      </c>
      <c r="E28" s="22">
        <f t="shared" si="2"/>
        <v>2569</v>
      </c>
      <c r="F28" s="25"/>
      <c r="G28" s="22">
        <v>2202</v>
      </c>
      <c r="H28" s="22">
        <v>1836</v>
      </c>
      <c r="I28" s="22">
        <v>1012</v>
      </c>
      <c r="J28" s="22">
        <v>913</v>
      </c>
      <c r="K28" s="22">
        <v>812</v>
      </c>
      <c r="L28" s="22">
        <v>667</v>
      </c>
      <c r="M28" s="22">
        <v>239</v>
      </c>
      <c r="N28" s="25"/>
      <c r="O28" s="22">
        <v>448.3</v>
      </c>
      <c r="P28" s="22">
        <v>363.8</v>
      </c>
      <c r="Q28" s="22">
        <v>221.7</v>
      </c>
      <c r="R28" s="22">
        <v>206.6</v>
      </c>
      <c r="S28" s="22">
        <v>235</v>
      </c>
      <c r="T28" s="22">
        <v>190.2</v>
      </c>
      <c r="U28" s="22">
        <v>187</v>
      </c>
      <c r="V28" s="22">
        <v>176.5</v>
      </c>
      <c r="W28" s="22">
        <v>142.9</v>
      </c>
      <c r="X28" s="22">
        <v>111.2</v>
      </c>
      <c r="Y28" s="22">
        <v>72.2</v>
      </c>
      <c r="Z28" s="22">
        <v>72.7</v>
      </c>
      <c r="AA28" s="22">
        <v>52</v>
      </c>
      <c r="AB28" s="22"/>
      <c r="AC28" s="22">
        <v>40.299999999999997</v>
      </c>
      <c r="AD28" s="22">
        <v>48.6</v>
      </c>
      <c r="AF28" s="164">
        <f t="shared" si="3"/>
        <v>10063</v>
      </c>
      <c r="AG28" s="22">
        <v>2353</v>
      </c>
      <c r="AH28" s="23">
        <v>6900.0415039999998</v>
      </c>
    </row>
    <row r="29" spans="1:34" x14ac:dyDescent="0.2">
      <c r="A29" s="25"/>
      <c r="B29" s="25" t="s">
        <v>58</v>
      </c>
      <c r="C29" s="22">
        <f t="shared" si="0"/>
        <v>10824.6</v>
      </c>
      <c r="D29" s="23">
        <f t="shared" si="1"/>
        <v>8112</v>
      </c>
      <c r="E29" s="22">
        <f t="shared" si="2"/>
        <v>2712.6000000000004</v>
      </c>
      <c r="F29" s="25"/>
      <c r="G29" s="22">
        <v>2349</v>
      </c>
      <c r="H29" s="22">
        <v>2002</v>
      </c>
      <c r="I29" s="22">
        <v>1080</v>
      </c>
      <c r="J29" s="22">
        <v>979</v>
      </c>
      <c r="K29" s="22">
        <v>851</v>
      </c>
      <c r="L29" s="22">
        <v>695</v>
      </c>
      <c r="M29" s="22">
        <v>156</v>
      </c>
      <c r="N29" s="25"/>
      <c r="O29" s="22">
        <v>468.5</v>
      </c>
      <c r="P29" s="22">
        <v>383.2</v>
      </c>
      <c r="Q29" s="22">
        <v>247</v>
      </c>
      <c r="R29" s="22">
        <v>220.8</v>
      </c>
      <c r="S29" s="22">
        <v>252.6</v>
      </c>
      <c r="T29" s="22">
        <v>193.9</v>
      </c>
      <c r="U29" s="22">
        <v>196.8</v>
      </c>
      <c r="V29" s="22">
        <v>187.7</v>
      </c>
      <c r="W29" s="22">
        <v>149.30000000000001</v>
      </c>
      <c r="X29" s="22">
        <v>118.5</v>
      </c>
      <c r="Y29" s="22">
        <v>72.3</v>
      </c>
      <c r="Z29" s="22">
        <v>76.099999999999994</v>
      </c>
      <c r="AA29" s="22">
        <v>56.5</v>
      </c>
      <c r="AB29" s="22"/>
      <c r="AC29" s="22">
        <v>42</v>
      </c>
      <c r="AD29" s="22">
        <v>47.4</v>
      </c>
      <c r="AF29" s="164">
        <f t="shared" si="3"/>
        <v>10627.8</v>
      </c>
      <c r="AG29" s="22">
        <v>2158</v>
      </c>
      <c r="AH29" s="23">
        <v>7215.7415359999995</v>
      </c>
    </row>
    <row r="30" spans="1:34" x14ac:dyDescent="0.2">
      <c r="A30" s="20">
        <v>2009</v>
      </c>
      <c r="B30" s="21" t="s">
        <v>47</v>
      </c>
      <c r="C30" s="22">
        <f t="shared" si="0"/>
        <v>11088.1</v>
      </c>
      <c r="D30" s="23">
        <f t="shared" si="1"/>
        <v>8328</v>
      </c>
      <c r="E30" s="22">
        <f t="shared" si="2"/>
        <v>2760.1000000000004</v>
      </c>
      <c r="F30" s="21"/>
      <c r="G30" s="24">
        <v>2434</v>
      </c>
      <c r="H30" s="24">
        <v>2064</v>
      </c>
      <c r="I30" s="24">
        <v>1103</v>
      </c>
      <c r="J30" s="24">
        <v>1000</v>
      </c>
      <c r="K30" s="26">
        <v>909</v>
      </c>
      <c r="L30" s="24">
        <v>683</v>
      </c>
      <c r="M30" s="24">
        <v>135</v>
      </c>
      <c r="N30" s="21"/>
      <c r="O30" s="22">
        <v>474.9</v>
      </c>
      <c r="P30" s="22">
        <v>395.8</v>
      </c>
      <c r="Q30" s="22">
        <v>253.6</v>
      </c>
      <c r="R30" s="22">
        <v>229.9</v>
      </c>
      <c r="S30" s="22">
        <v>259.10000000000002</v>
      </c>
      <c r="T30" s="22">
        <v>186.9</v>
      </c>
      <c r="U30" s="22">
        <v>197.6</v>
      </c>
      <c r="V30" s="22">
        <v>192.9</v>
      </c>
      <c r="W30" s="22">
        <v>154.9</v>
      </c>
      <c r="X30" s="22">
        <v>116.4</v>
      </c>
      <c r="Y30" s="22">
        <v>72.5</v>
      </c>
      <c r="Z30" s="22">
        <v>76.5</v>
      </c>
      <c r="AA30" s="22">
        <v>56.7</v>
      </c>
      <c r="AB30" s="22"/>
      <c r="AC30" s="22">
        <v>42.6</v>
      </c>
      <c r="AD30" s="22">
        <v>49.8</v>
      </c>
      <c r="AF30" s="164">
        <f t="shared" si="3"/>
        <v>10890.5</v>
      </c>
      <c r="AG30" s="22">
        <v>1950</v>
      </c>
      <c r="AH30" s="23">
        <v>7318.7069199999996</v>
      </c>
    </row>
    <row r="31" spans="1:34" x14ac:dyDescent="0.2">
      <c r="A31" s="20"/>
      <c r="B31" s="21" t="s">
        <v>48</v>
      </c>
      <c r="C31" s="22">
        <f t="shared" si="0"/>
        <v>10413.200000000001</v>
      </c>
      <c r="D31" s="23">
        <f t="shared" si="1"/>
        <v>7850</v>
      </c>
      <c r="E31" s="22">
        <f t="shared" si="2"/>
        <v>2563.2000000000007</v>
      </c>
      <c r="F31" s="21"/>
      <c r="G31" s="24">
        <v>2254</v>
      </c>
      <c r="H31" s="24">
        <v>1883</v>
      </c>
      <c r="I31" s="24">
        <v>1011</v>
      </c>
      <c r="J31" s="24">
        <v>914</v>
      </c>
      <c r="K31" s="26">
        <v>891</v>
      </c>
      <c r="L31" s="24">
        <v>694</v>
      </c>
      <c r="M31" s="24">
        <v>203</v>
      </c>
      <c r="N31" s="21"/>
      <c r="O31" s="22">
        <v>445.6</v>
      </c>
      <c r="P31" s="22">
        <v>366.8</v>
      </c>
      <c r="Q31" s="22">
        <v>236.5</v>
      </c>
      <c r="R31" s="22">
        <v>215.4</v>
      </c>
      <c r="S31" s="22">
        <v>237.3</v>
      </c>
      <c r="T31" s="22">
        <v>165.5</v>
      </c>
      <c r="U31" s="22">
        <v>182.7</v>
      </c>
      <c r="V31" s="22">
        <v>177.6</v>
      </c>
      <c r="W31" s="22">
        <v>144.1</v>
      </c>
      <c r="X31" s="22">
        <v>107.1</v>
      </c>
      <c r="Y31" s="22">
        <v>69.3</v>
      </c>
      <c r="Z31" s="22">
        <v>70.2</v>
      </c>
      <c r="AA31" s="22">
        <v>53.2</v>
      </c>
      <c r="AB31" s="22"/>
      <c r="AC31" s="22">
        <v>40.5</v>
      </c>
      <c r="AD31" s="22">
        <v>51.4</v>
      </c>
      <c r="AF31" s="164">
        <f t="shared" si="3"/>
        <v>10230.5</v>
      </c>
      <c r="AG31" s="22">
        <v>1447</v>
      </c>
      <c r="AH31" s="23">
        <v>6692.2963680000003</v>
      </c>
    </row>
    <row r="32" spans="1:34" x14ac:dyDescent="0.2">
      <c r="A32" s="20"/>
      <c r="B32" s="21" t="s">
        <v>49</v>
      </c>
      <c r="C32" s="22">
        <f t="shared" si="0"/>
        <v>11726.199999999999</v>
      </c>
      <c r="D32" s="23">
        <f t="shared" si="1"/>
        <v>8855</v>
      </c>
      <c r="E32" s="22">
        <f t="shared" si="2"/>
        <v>2871.1999999999989</v>
      </c>
      <c r="F32" s="21"/>
      <c r="G32" s="24">
        <v>2526</v>
      </c>
      <c r="H32" s="24">
        <v>2078</v>
      </c>
      <c r="I32" s="24">
        <v>1156</v>
      </c>
      <c r="J32" s="24">
        <v>960</v>
      </c>
      <c r="K32" s="26">
        <v>946</v>
      </c>
      <c r="L32" s="24">
        <v>760</v>
      </c>
      <c r="M32" s="24">
        <v>429</v>
      </c>
      <c r="N32" s="21"/>
      <c r="O32" s="22">
        <v>499.8</v>
      </c>
      <c r="P32" s="22">
        <v>409.6</v>
      </c>
      <c r="Q32" s="22">
        <v>267.10000000000002</v>
      </c>
      <c r="R32" s="22">
        <v>243.6</v>
      </c>
      <c r="S32" s="22">
        <v>263.60000000000002</v>
      </c>
      <c r="T32" s="22">
        <v>180.5</v>
      </c>
      <c r="U32" s="22">
        <v>203.9</v>
      </c>
      <c r="V32" s="22">
        <v>197.7</v>
      </c>
      <c r="W32" s="22">
        <v>170.2</v>
      </c>
      <c r="X32" s="22">
        <v>117.4</v>
      </c>
      <c r="Y32" s="22">
        <v>81.8</v>
      </c>
      <c r="Z32" s="22">
        <v>77.2</v>
      </c>
      <c r="AA32" s="22">
        <v>59.7</v>
      </c>
      <c r="AB32" s="22"/>
      <c r="AC32" s="22">
        <v>44.4</v>
      </c>
      <c r="AD32" s="22">
        <v>54.7</v>
      </c>
      <c r="AF32" s="164">
        <f t="shared" si="3"/>
        <v>11522.300000000001</v>
      </c>
      <c r="AG32" s="22">
        <v>1460</v>
      </c>
      <c r="AH32" s="23">
        <v>7477.4641199999996</v>
      </c>
    </row>
    <row r="33" spans="1:34" x14ac:dyDescent="0.2">
      <c r="A33" s="20"/>
      <c r="B33" s="21" t="s">
        <v>50</v>
      </c>
      <c r="C33" s="22">
        <f t="shared" si="0"/>
        <v>11882.7</v>
      </c>
      <c r="D33" s="23">
        <f t="shared" si="1"/>
        <v>9041</v>
      </c>
      <c r="E33" s="22">
        <f t="shared" si="2"/>
        <v>2841.7000000000007</v>
      </c>
      <c r="F33" s="21"/>
      <c r="G33" s="24">
        <v>2477</v>
      </c>
      <c r="H33" s="24">
        <v>2139</v>
      </c>
      <c r="I33" s="24">
        <v>1178</v>
      </c>
      <c r="J33" s="24">
        <v>978</v>
      </c>
      <c r="K33" s="26">
        <v>916</v>
      </c>
      <c r="L33" s="24">
        <v>775</v>
      </c>
      <c r="M33" s="24">
        <v>578</v>
      </c>
      <c r="N33" s="21"/>
      <c r="O33" s="22">
        <v>500.9</v>
      </c>
      <c r="P33" s="22">
        <v>400.3</v>
      </c>
      <c r="Q33" s="22">
        <v>262</v>
      </c>
      <c r="R33" s="22">
        <v>243.2</v>
      </c>
      <c r="S33" s="22">
        <v>257.89999999999998</v>
      </c>
      <c r="T33" s="22">
        <v>182.7</v>
      </c>
      <c r="U33" s="22">
        <v>201</v>
      </c>
      <c r="V33" s="22">
        <v>193.2</v>
      </c>
      <c r="W33" s="22">
        <v>170.9</v>
      </c>
      <c r="X33" s="22">
        <v>115.4</v>
      </c>
      <c r="Y33" s="22">
        <v>82.7</v>
      </c>
      <c r="Z33" s="22">
        <v>74.099999999999994</v>
      </c>
      <c r="AA33" s="22">
        <v>59.4</v>
      </c>
      <c r="AB33" s="22"/>
      <c r="AC33" s="22">
        <v>44.9</v>
      </c>
      <c r="AD33" s="22">
        <v>53.1</v>
      </c>
      <c r="AF33" s="164">
        <f t="shared" si="3"/>
        <v>11681.7</v>
      </c>
      <c r="AG33" s="22">
        <v>1109</v>
      </c>
      <c r="AH33" s="23">
        <v>7324.6036160000003</v>
      </c>
    </row>
    <row r="34" spans="1:34" x14ac:dyDescent="0.2">
      <c r="A34" s="20"/>
      <c r="B34" s="21" t="s">
        <v>51</v>
      </c>
      <c r="C34" s="22">
        <f t="shared" si="0"/>
        <v>12381.3</v>
      </c>
      <c r="D34" s="23">
        <f t="shared" si="1"/>
        <v>9386</v>
      </c>
      <c r="E34" s="22">
        <f t="shared" si="2"/>
        <v>2995.2999999999993</v>
      </c>
      <c r="F34" s="21"/>
      <c r="G34" s="24">
        <v>2572</v>
      </c>
      <c r="H34" s="24">
        <v>2110</v>
      </c>
      <c r="I34" s="24">
        <v>1239</v>
      </c>
      <c r="J34" s="24">
        <v>1000</v>
      </c>
      <c r="K34" s="26">
        <v>940</v>
      </c>
      <c r="L34" s="24">
        <v>860</v>
      </c>
      <c r="M34" s="24">
        <v>665</v>
      </c>
      <c r="N34" s="21"/>
      <c r="O34" s="22">
        <v>516.1</v>
      </c>
      <c r="P34" s="22">
        <v>420.7</v>
      </c>
      <c r="Q34" s="22">
        <v>272.10000000000002</v>
      </c>
      <c r="R34" s="22">
        <v>254.6</v>
      </c>
      <c r="S34" s="22">
        <v>264.2</v>
      </c>
      <c r="T34" s="22">
        <v>216.6</v>
      </c>
      <c r="U34" s="22">
        <v>211</v>
      </c>
      <c r="V34" s="22">
        <v>202.9</v>
      </c>
      <c r="W34" s="22">
        <v>177.4</v>
      </c>
      <c r="X34" s="22">
        <v>118.5</v>
      </c>
      <c r="Y34" s="22">
        <v>102.4</v>
      </c>
      <c r="Z34" s="22">
        <v>77.5</v>
      </c>
      <c r="AA34" s="22">
        <v>61.6</v>
      </c>
      <c r="AB34" s="22"/>
      <c r="AC34" s="22">
        <v>46</v>
      </c>
      <c r="AD34" s="22">
        <v>53.7</v>
      </c>
      <c r="AF34" s="164">
        <f t="shared" si="3"/>
        <v>12170.3</v>
      </c>
      <c r="AG34" s="22">
        <v>456</v>
      </c>
      <c r="AH34" s="23">
        <v>7622.6135599999998</v>
      </c>
    </row>
    <row r="35" spans="1:34" x14ac:dyDescent="0.2">
      <c r="A35" s="20"/>
      <c r="B35" s="21" t="s">
        <v>52</v>
      </c>
      <c r="C35" s="22">
        <f t="shared" si="0"/>
        <v>11722.1</v>
      </c>
      <c r="D35" s="23">
        <f t="shared" si="1"/>
        <v>8841</v>
      </c>
      <c r="E35" s="22">
        <f t="shared" si="2"/>
        <v>2881.1000000000004</v>
      </c>
      <c r="F35" s="21"/>
      <c r="G35" s="24">
        <v>2441</v>
      </c>
      <c r="H35" s="24">
        <v>1900</v>
      </c>
      <c r="I35" s="24">
        <v>1163</v>
      </c>
      <c r="J35" s="24">
        <v>962</v>
      </c>
      <c r="K35" s="26">
        <v>897</v>
      </c>
      <c r="L35" s="24">
        <v>844</v>
      </c>
      <c r="M35" s="24">
        <v>634</v>
      </c>
      <c r="N35" s="21"/>
      <c r="O35" s="22">
        <v>494.2</v>
      </c>
      <c r="P35" s="22">
        <v>404.9</v>
      </c>
      <c r="Q35" s="22">
        <v>259.8</v>
      </c>
      <c r="R35" s="22">
        <v>232</v>
      </c>
      <c r="S35" s="22">
        <v>247.6</v>
      </c>
      <c r="T35" s="22">
        <v>236.4</v>
      </c>
      <c r="U35" s="22">
        <v>204.2</v>
      </c>
      <c r="V35" s="22">
        <v>195.4</v>
      </c>
      <c r="W35" s="22">
        <v>166.3</v>
      </c>
      <c r="X35" s="22">
        <v>113.3</v>
      </c>
      <c r="Y35" s="22">
        <v>97.2</v>
      </c>
      <c r="Z35" s="22">
        <v>73.599999999999994</v>
      </c>
      <c r="AA35" s="22">
        <v>59</v>
      </c>
      <c r="AB35" s="22"/>
      <c r="AC35" s="22">
        <v>44.4</v>
      </c>
      <c r="AD35" s="22">
        <v>52.8</v>
      </c>
      <c r="AF35" s="164">
        <f t="shared" si="3"/>
        <v>11517.9</v>
      </c>
      <c r="AG35" s="24">
        <v>92</v>
      </c>
      <c r="AH35" s="23">
        <v>7227.9885199999999</v>
      </c>
    </row>
    <row r="36" spans="1:34" x14ac:dyDescent="0.2">
      <c r="A36" s="21"/>
      <c r="B36" s="21" t="s">
        <v>53</v>
      </c>
      <c r="C36" s="22">
        <f t="shared" si="0"/>
        <v>11494.9</v>
      </c>
      <c r="D36" s="23">
        <f t="shared" si="1"/>
        <v>8624</v>
      </c>
      <c r="E36" s="22">
        <f t="shared" si="2"/>
        <v>2870.8999999999996</v>
      </c>
      <c r="F36" s="21"/>
      <c r="G36" s="24">
        <v>2439</v>
      </c>
      <c r="H36" s="24">
        <v>1797</v>
      </c>
      <c r="I36" s="24">
        <v>1134</v>
      </c>
      <c r="J36" s="24">
        <v>950</v>
      </c>
      <c r="K36" s="26">
        <v>874</v>
      </c>
      <c r="L36" s="24">
        <v>836</v>
      </c>
      <c r="M36" s="24">
        <v>594</v>
      </c>
      <c r="N36" s="21"/>
      <c r="O36" s="22">
        <v>495.1</v>
      </c>
      <c r="P36" s="22">
        <v>411.2</v>
      </c>
      <c r="Q36" s="22">
        <v>252.9</v>
      </c>
      <c r="R36" s="22">
        <v>225.3</v>
      </c>
      <c r="S36" s="22">
        <v>244.7</v>
      </c>
      <c r="T36" s="22">
        <v>246.8</v>
      </c>
      <c r="U36" s="22">
        <v>204.7</v>
      </c>
      <c r="V36" s="22">
        <v>195.6</v>
      </c>
      <c r="W36" s="22">
        <v>164.9</v>
      </c>
      <c r="X36" s="22">
        <v>111.2</v>
      </c>
      <c r="Y36" s="22">
        <v>94.3</v>
      </c>
      <c r="Z36" s="22">
        <v>72.5</v>
      </c>
      <c r="AA36" s="22">
        <v>58.5</v>
      </c>
      <c r="AB36" s="22"/>
      <c r="AC36" s="22">
        <v>45.3</v>
      </c>
      <c r="AD36" s="22">
        <v>47.9</v>
      </c>
      <c r="AF36" s="164">
        <f t="shared" si="3"/>
        <v>11290.2</v>
      </c>
      <c r="AG36" s="24">
        <v>141</v>
      </c>
      <c r="AH36" s="23">
        <v>7265.6366559999997</v>
      </c>
    </row>
    <row r="37" spans="1:34" x14ac:dyDescent="0.2">
      <c r="A37" s="21"/>
      <c r="B37" s="21" t="s">
        <v>54</v>
      </c>
      <c r="C37" s="22">
        <f t="shared" si="0"/>
        <v>11103.4</v>
      </c>
      <c r="D37" s="23">
        <f t="shared" si="1"/>
        <v>8300</v>
      </c>
      <c r="E37" s="22">
        <f t="shared" si="2"/>
        <v>2803.3999999999996</v>
      </c>
      <c r="F37" s="21"/>
      <c r="G37" s="24">
        <v>2385</v>
      </c>
      <c r="H37" s="24">
        <v>1707</v>
      </c>
      <c r="I37" s="24">
        <v>1085</v>
      </c>
      <c r="J37" s="24">
        <v>933</v>
      </c>
      <c r="K37" s="26">
        <v>851</v>
      </c>
      <c r="L37" s="24">
        <v>820</v>
      </c>
      <c r="M37" s="24">
        <v>519</v>
      </c>
      <c r="N37" s="21"/>
      <c r="O37" s="22">
        <v>487</v>
      </c>
      <c r="P37" s="22">
        <v>402.1</v>
      </c>
      <c r="Q37" s="22">
        <v>236.4</v>
      </c>
      <c r="R37" s="22">
        <v>218.3</v>
      </c>
      <c r="S37" s="22">
        <v>239.8</v>
      </c>
      <c r="T37" s="22">
        <v>254.8</v>
      </c>
      <c r="U37" s="22">
        <v>201.6</v>
      </c>
      <c r="V37" s="22">
        <v>192.5</v>
      </c>
      <c r="W37" s="22">
        <v>154.69999999999999</v>
      </c>
      <c r="X37" s="22">
        <v>109.2</v>
      </c>
      <c r="Y37" s="22">
        <v>87.9</v>
      </c>
      <c r="Z37" s="22">
        <v>70.5</v>
      </c>
      <c r="AA37" s="22">
        <v>58.3</v>
      </c>
      <c r="AB37" s="22"/>
      <c r="AC37" s="22">
        <v>43.5</v>
      </c>
      <c r="AD37" s="22">
        <v>46.8</v>
      </c>
      <c r="AF37" s="164">
        <f t="shared" si="3"/>
        <v>10901.8</v>
      </c>
      <c r="AG37" s="24">
        <v>959</v>
      </c>
      <c r="AH37" s="23">
        <v>7139.5380800000003</v>
      </c>
    </row>
    <row r="38" spans="1:34" x14ac:dyDescent="0.2">
      <c r="A38" s="25"/>
      <c r="B38" s="25" t="s">
        <v>55</v>
      </c>
      <c r="C38" s="22">
        <f t="shared" si="0"/>
        <v>10387.9</v>
      </c>
      <c r="D38" s="23">
        <f t="shared" si="1"/>
        <v>7773</v>
      </c>
      <c r="E38" s="22">
        <f t="shared" si="2"/>
        <v>2614.8999999999996</v>
      </c>
      <c r="F38" s="25"/>
      <c r="G38" s="24">
        <v>2235</v>
      </c>
      <c r="H38" s="24">
        <v>1604</v>
      </c>
      <c r="I38" s="24">
        <v>1023</v>
      </c>
      <c r="J38" s="24">
        <v>901</v>
      </c>
      <c r="K38" s="26">
        <v>822</v>
      </c>
      <c r="L38" s="24">
        <v>760</v>
      </c>
      <c r="M38" s="24">
        <v>428</v>
      </c>
      <c r="N38" s="25"/>
      <c r="O38" s="22">
        <v>453.7</v>
      </c>
      <c r="P38" s="22">
        <v>378.2</v>
      </c>
      <c r="Q38" s="22">
        <v>215.9</v>
      </c>
      <c r="R38" s="22">
        <v>207.4</v>
      </c>
      <c r="S38" s="22">
        <v>225.5</v>
      </c>
      <c r="T38" s="22">
        <v>233.2</v>
      </c>
      <c r="U38" s="22">
        <v>188.6</v>
      </c>
      <c r="V38" s="22">
        <v>181</v>
      </c>
      <c r="W38" s="22">
        <v>142.1</v>
      </c>
      <c r="X38" s="22">
        <v>103</v>
      </c>
      <c r="Y38" s="22">
        <v>78.8</v>
      </c>
      <c r="Z38" s="22">
        <v>66</v>
      </c>
      <c r="AA38" s="22">
        <v>54.8</v>
      </c>
      <c r="AB38" s="22"/>
      <c r="AC38" s="22">
        <v>42</v>
      </c>
      <c r="AD38" s="22">
        <v>44.7</v>
      </c>
      <c r="AF38" s="164">
        <f t="shared" si="3"/>
        <v>10199.299999999999</v>
      </c>
      <c r="AG38" s="24">
        <v>2100</v>
      </c>
      <c r="AH38" s="23">
        <v>6822.4772720000001</v>
      </c>
    </row>
    <row r="39" spans="1:34" x14ac:dyDescent="0.2">
      <c r="A39" s="25"/>
      <c r="B39" s="25" t="s">
        <v>56</v>
      </c>
      <c r="C39" s="22">
        <f t="shared" si="0"/>
        <v>10623</v>
      </c>
      <c r="D39" s="23">
        <f t="shared" si="1"/>
        <v>8007</v>
      </c>
      <c r="E39" s="22">
        <f t="shared" si="2"/>
        <v>2616</v>
      </c>
      <c r="F39" s="25"/>
      <c r="G39" s="24">
        <v>2283</v>
      </c>
      <c r="H39" s="24">
        <v>1795</v>
      </c>
      <c r="I39" s="24">
        <v>1055</v>
      </c>
      <c r="J39" s="24">
        <v>934</v>
      </c>
      <c r="K39" s="26">
        <v>841</v>
      </c>
      <c r="L39" s="24">
        <v>722</v>
      </c>
      <c r="M39" s="24">
        <v>377</v>
      </c>
      <c r="N39" s="25"/>
      <c r="O39" s="22">
        <v>462</v>
      </c>
      <c r="P39" s="22">
        <v>381.1</v>
      </c>
      <c r="Q39" s="22">
        <v>229.7</v>
      </c>
      <c r="R39" s="22">
        <v>214.4</v>
      </c>
      <c r="S39" s="22">
        <v>227.8</v>
      </c>
      <c r="T39" s="22">
        <v>204.5</v>
      </c>
      <c r="U39" s="22">
        <v>188</v>
      </c>
      <c r="V39" s="22">
        <v>182.2</v>
      </c>
      <c r="W39" s="22">
        <v>142.19999999999999</v>
      </c>
      <c r="X39" s="22">
        <v>103</v>
      </c>
      <c r="Y39" s="22">
        <v>74.8</v>
      </c>
      <c r="Z39" s="22">
        <v>65.599999999999994</v>
      </c>
      <c r="AA39" s="22">
        <v>55.1</v>
      </c>
      <c r="AB39" s="22"/>
      <c r="AC39" s="22">
        <v>42.2</v>
      </c>
      <c r="AD39" s="22">
        <v>43.4</v>
      </c>
      <c r="AF39" s="164">
        <f t="shared" si="3"/>
        <v>10435</v>
      </c>
      <c r="AG39" s="24">
        <v>2526</v>
      </c>
      <c r="AH39" s="23">
        <v>6995.2958239999998</v>
      </c>
    </row>
    <row r="40" spans="1:34" x14ac:dyDescent="0.2">
      <c r="A40" s="25"/>
      <c r="B40" s="25" t="s">
        <v>57</v>
      </c>
      <c r="C40" s="22">
        <f t="shared" si="0"/>
        <v>10118.799999999999</v>
      </c>
      <c r="D40" s="23">
        <f t="shared" si="1"/>
        <v>7612</v>
      </c>
      <c r="E40" s="22">
        <f t="shared" si="2"/>
        <v>2506.7999999999993</v>
      </c>
      <c r="F40" s="25"/>
      <c r="G40" s="24">
        <v>2210</v>
      </c>
      <c r="H40" s="24">
        <v>1770</v>
      </c>
      <c r="I40" s="24">
        <v>1015</v>
      </c>
      <c r="J40" s="24">
        <v>905</v>
      </c>
      <c r="K40" s="26">
        <v>817</v>
      </c>
      <c r="L40" s="24">
        <v>668</v>
      </c>
      <c r="M40" s="24">
        <v>227</v>
      </c>
      <c r="N40" s="25"/>
      <c r="O40" s="22">
        <v>450.7</v>
      </c>
      <c r="P40" s="22">
        <v>372.1</v>
      </c>
      <c r="Q40" s="22">
        <v>225.2</v>
      </c>
      <c r="R40" s="22">
        <v>204.6</v>
      </c>
      <c r="S40" s="22">
        <v>224.7</v>
      </c>
      <c r="T40" s="22">
        <v>174.5</v>
      </c>
      <c r="U40" s="22">
        <v>180.4</v>
      </c>
      <c r="V40" s="22">
        <v>179.4</v>
      </c>
      <c r="W40" s="22">
        <v>137.30000000000001</v>
      </c>
      <c r="X40" s="22">
        <v>94.8</v>
      </c>
      <c r="Y40" s="22">
        <v>68.2</v>
      </c>
      <c r="Z40" s="22">
        <v>62.8</v>
      </c>
      <c r="AA40" s="22">
        <v>51.7</v>
      </c>
      <c r="AB40" s="22"/>
      <c r="AC40" s="22">
        <v>39.9</v>
      </c>
      <c r="AD40" s="22">
        <v>40.5</v>
      </c>
      <c r="AF40" s="164">
        <f t="shared" si="3"/>
        <v>9938.4</v>
      </c>
      <c r="AG40" s="24">
        <v>2447</v>
      </c>
      <c r="AH40" s="23">
        <v>6836.085032</v>
      </c>
    </row>
    <row r="41" spans="1:34" x14ac:dyDescent="0.2">
      <c r="A41" s="25"/>
      <c r="B41" s="25" t="s">
        <v>58</v>
      </c>
      <c r="C41" s="22">
        <f t="shared" si="0"/>
        <v>10698</v>
      </c>
      <c r="D41" s="23">
        <f t="shared" si="1"/>
        <v>8041</v>
      </c>
      <c r="E41" s="22">
        <f t="shared" si="2"/>
        <v>2657</v>
      </c>
      <c r="F41" s="25"/>
      <c r="G41" s="24">
        <v>2357</v>
      </c>
      <c r="H41" s="24">
        <v>1955</v>
      </c>
      <c r="I41" s="24">
        <v>1078</v>
      </c>
      <c r="J41" s="24">
        <v>963</v>
      </c>
      <c r="K41" s="26">
        <v>856</v>
      </c>
      <c r="L41" s="24">
        <v>692</v>
      </c>
      <c r="M41" s="24">
        <v>140</v>
      </c>
      <c r="N41" s="25"/>
      <c r="O41" s="22">
        <v>473.8</v>
      </c>
      <c r="P41" s="22">
        <v>396.8</v>
      </c>
      <c r="Q41" s="22">
        <v>243.3</v>
      </c>
      <c r="R41" s="22">
        <v>220.5</v>
      </c>
      <c r="S41" s="22">
        <v>239.5</v>
      </c>
      <c r="T41" s="22">
        <v>180.3</v>
      </c>
      <c r="U41" s="22">
        <v>189.9</v>
      </c>
      <c r="V41" s="22">
        <v>190.8</v>
      </c>
      <c r="W41" s="22">
        <v>144.19999999999999</v>
      </c>
      <c r="X41" s="22">
        <v>107.1</v>
      </c>
      <c r="Y41" s="22">
        <v>67.599999999999994</v>
      </c>
      <c r="Z41" s="22">
        <v>65.900000000000006</v>
      </c>
      <c r="AA41" s="22">
        <v>55.7</v>
      </c>
      <c r="AB41" s="22"/>
      <c r="AC41" s="22">
        <v>41.4</v>
      </c>
      <c r="AD41" s="22">
        <v>40.200000000000003</v>
      </c>
      <c r="AF41" s="164">
        <f t="shared" si="3"/>
        <v>10508.1</v>
      </c>
      <c r="AG41" s="22">
        <v>2247</v>
      </c>
      <c r="AH41" s="23">
        <v>7157.6817599999995</v>
      </c>
    </row>
    <row r="42" spans="1:34" x14ac:dyDescent="0.2">
      <c r="A42" s="20">
        <v>2010</v>
      </c>
      <c r="B42" s="21" t="s">
        <v>47</v>
      </c>
      <c r="C42" s="22">
        <f t="shared" si="0"/>
        <v>10934.1</v>
      </c>
      <c r="D42" s="23">
        <f t="shared" si="1"/>
        <v>8231</v>
      </c>
      <c r="E42" s="22">
        <f t="shared" si="2"/>
        <v>2703.1000000000004</v>
      </c>
      <c r="F42" s="21"/>
      <c r="G42" s="26">
        <v>2411</v>
      </c>
      <c r="H42" s="26">
        <v>2008</v>
      </c>
      <c r="I42" s="26">
        <v>1083</v>
      </c>
      <c r="J42" s="26">
        <v>984</v>
      </c>
      <c r="K42" s="26">
        <v>922</v>
      </c>
      <c r="L42" s="26">
        <v>701</v>
      </c>
      <c r="M42" s="26">
        <v>122</v>
      </c>
      <c r="N42" s="21"/>
      <c r="O42" s="22">
        <v>480.8</v>
      </c>
      <c r="P42" s="22">
        <v>401.6</v>
      </c>
      <c r="Q42" s="22">
        <v>248.5</v>
      </c>
      <c r="R42" s="22">
        <v>231.6</v>
      </c>
      <c r="S42" s="22">
        <v>246</v>
      </c>
      <c r="T42" s="22">
        <v>173.5</v>
      </c>
      <c r="U42" s="22">
        <v>191.8</v>
      </c>
      <c r="V42" s="22">
        <v>196.2</v>
      </c>
      <c r="W42" s="22">
        <v>148.69999999999999</v>
      </c>
      <c r="X42" s="22">
        <v>106.1</v>
      </c>
      <c r="Y42" s="22">
        <v>68.8</v>
      </c>
      <c r="Z42" s="22">
        <v>68.3</v>
      </c>
      <c r="AA42" s="22">
        <v>57.3</v>
      </c>
      <c r="AB42" s="22"/>
      <c r="AC42" s="22">
        <v>42.4</v>
      </c>
      <c r="AD42" s="22">
        <v>41.5</v>
      </c>
      <c r="AF42" s="164">
        <f t="shared" si="3"/>
        <v>10742.3</v>
      </c>
      <c r="AG42" s="22">
        <v>1975</v>
      </c>
      <c r="AH42" s="23">
        <v>7267.451024</v>
      </c>
    </row>
    <row r="43" spans="1:34" x14ac:dyDescent="0.2">
      <c r="A43" s="20"/>
      <c r="B43" s="21" t="s">
        <v>48</v>
      </c>
      <c r="C43" s="22">
        <f t="shared" si="0"/>
        <v>10206</v>
      </c>
      <c r="D43" s="23">
        <f t="shared" si="1"/>
        <v>7704</v>
      </c>
      <c r="E43" s="22">
        <f t="shared" si="2"/>
        <v>2502</v>
      </c>
      <c r="F43" s="21"/>
      <c r="G43" s="26">
        <v>2217</v>
      </c>
      <c r="H43" s="26">
        <v>1860</v>
      </c>
      <c r="I43" s="26">
        <v>1007</v>
      </c>
      <c r="J43" s="26">
        <v>911</v>
      </c>
      <c r="K43" s="26">
        <v>866</v>
      </c>
      <c r="L43" s="26">
        <v>644</v>
      </c>
      <c r="M43" s="26">
        <v>199</v>
      </c>
      <c r="N43" s="21"/>
      <c r="O43" s="22">
        <v>450.6</v>
      </c>
      <c r="P43" s="22">
        <v>366.4</v>
      </c>
      <c r="Q43" s="22">
        <v>234.1</v>
      </c>
      <c r="R43" s="22">
        <v>215.8</v>
      </c>
      <c r="S43" s="22">
        <v>225.8</v>
      </c>
      <c r="T43" s="22">
        <v>154.4</v>
      </c>
      <c r="U43" s="22">
        <v>176.2</v>
      </c>
      <c r="V43" s="22">
        <v>180.4</v>
      </c>
      <c r="W43" s="22">
        <v>141.19999999999999</v>
      </c>
      <c r="X43" s="22">
        <v>95.8</v>
      </c>
      <c r="Y43" s="22">
        <v>64.900000000000006</v>
      </c>
      <c r="Z43" s="22">
        <v>62.2</v>
      </c>
      <c r="AA43" s="22">
        <v>53.6</v>
      </c>
      <c r="AB43" s="22"/>
      <c r="AC43" s="22">
        <v>39.9</v>
      </c>
      <c r="AD43" s="22">
        <v>40.700000000000003</v>
      </c>
      <c r="AF43" s="164">
        <f t="shared" si="3"/>
        <v>10029.800000000001</v>
      </c>
      <c r="AG43" s="22">
        <v>1613</v>
      </c>
      <c r="AH43" s="23">
        <v>6694.1107359999996</v>
      </c>
    </row>
    <row r="44" spans="1:34" x14ac:dyDescent="0.2">
      <c r="A44" s="20"/>
      <c r="B44" s="21" t="s">
        <v>49</v>
      </c>
      <c r="C44" s="22">
        <f t="shared" si="0"/>
        <v>11692.5</v>
      </c>
      <c r="D44" s="23">
        <f t="shared" si="1"/>
        <v>8860</v>
      </c>
      <c r="E44" s="22">
        <f t="shared" si="2"/>
        <v>2832.5</v>
      </c>
      <c r="F44" s="21"/>
      <c r="G44" s="26">
        <v>2508</v>
      </c>
      <c r="H44" s="26">
        <v>2075</v>
      </c>
      <c r="I44" s="26">
        <v>1149</v>
      </c>
      <c r="J44" s="26">
        <v>1021</v>
      </c>
      <c r="K44" s="26">
        <v>979</v>
      </c>
      <c r="L44" s="26">
        <v>736</v>
      </c>
      <c r="M44" s="26">
        <v>392</v>
      </c>
      <c r="N44" s="21"/>
      <c r="O44" s="22">
        <v>505.6</v>
      </c>
      <c r="P44" s="22">
        <v>412.1</v>
      </c>
      <c r="Q44" s="22">
        <v>270.39999999999998</v>
      </c>
      <c r="R44" s="22">
        <v>246.7</v>
      </c>
      <c r="S44" s="22">
        <v>254.4</v>
      </c>
      <c r="T44" s="22">
        <v>176.1</v>
      </c>
      <c r="U44" s="22">
        <v>199.6</v>
      </c>
      <c r="V44" s="22">
        <v>200.2</v>
      </c>
      <c r="W44" s="22">
        <v>162</v>
      </c>
      <c r="X44" s="22">
        <v>107.1</v>
      </c>
      <c r="Y44" s="22">
        <v>75.3</v>
      </c>
      <c r="Z44" s="22">
        <v>71.099999999999994</v>
      </c>
      <c r="AA44" s="22">
        <v>60.2</v>
      </c>
      <c r="AB44" s="22"/>
      <c r="AC44" s="22">
        <v>44.3</v>
      </c>
      <c r="AD44" s="22">
        <v>47.4</v>
      </c>
      <c r="AF44" s="164">
        <f t="shared" si="3"/>
        <v>11492.9</v>
      </c>
      <c r="AG44" s="22">
        <v>1468</v>
      </c>
      <c r="AH44" s="23">
        <v>7535.9774879999995</v>
      </c>
    </row>
    <row r="45" spans="1:34" x14ac:dyDescent="0.2">
      <c r="A45" s="20"/>
      <c r="B45" s="21" t="s">
        <v>50</v>
      </c>
      <c r="C45" s="22">
        <f t="shared" si="0"/>
        <v>11849.8</v>
      </c>
      <c r="D45" s="23">
        <f t="shared" si="1"/>
        <v>9018</v>
      </c>
      <c r="E45" s="22">
        <f t="shared" si="2"/>
        <v>2831.7999999999993</v>
      </c>
      <c r="F45" s="21"/>
      <c r="G45" s="26">
        <v>2487</v>
      </c>
      <c r="H45" s="26">
        <v>2097</v>
      </c>
      <c r="I45" s="26">
        <v>1167</v>
      </c>
      <c r="J45" s="26">
        <v>1000</v>
      </c>
      <c r="K45" s="26">
        <v>963</v>
      </c>
      <c r="L45" s="26">
        <v>757</v>
      </c>
      <c r="M45" s="26">
        <v>547</v>
      </c>
      <c r="N45" s="21"/>
      <c r="O45" s="22">
        <v>503.3</v>
      </c>
      <c r="P45" s="22">
        <v>398.5</v>
      </c>
      <c r="Q45" s="22">
        <v>266.5</v>
      </c>
      <c r="R45" s="22">
        <v>246.9</v>
      </c>
      <c r="S45" s="22">
        <v>251.2</v>
      </c>
      <c r="T45" s="22">
        <v>184</v>
      </c>
      <c r="U45" s="22">
        <v>198.3</v>
      </c>
      <c r="V45" s="22">
        <v>196.4</v>
      </c>
      <c r="W45" s="22">
        <v>164.1</v>
      </c>
      <c r="X45" s="22">
        <v>107.1</v>
      </c>
      <c r="Y45" s="22">
        <v>79.599999999999994</v>
      </c>
      <c r="Z45" s="22">
        <v>70.400000000000006</v>
      </c>
      <c r="AA45" s="22">
        <v>60.3</v>
      </c>
      <c r="AB45" s="22"/>
      <c r="AC45" s="22">
        <v>44.6</v>
      </c>
      <c r="AD45" s="22">
        <v>60.6</v>
      </c>
      <c r="AF45" s="164">
        <f t="shared" si="3"/>
        <v>11651.5</v>
      </c>
      <c r="AG45" s="22">
        <v>952</v>
      </c>
      <c r="AH45" s="23">
        <v>7447.9806399999998</v>
      </c>
    </row>
    <row r="46" spans="1:34" x14ac:dyDescent="0.2">
      <c r="A46" s="20"/>
      <c r="B46" s="21" t="s">
        <v>51</v>
      </c>
      <c r="C46" s="22">
        <f t="shared" si="0"/>
        <v>12597.6</v>
      </c>
      <c r="D46" s="23">
        <f t="shared" si="1"/>
        <v>9597</v>
      </c>
      <c r="E46" s="22">
        <f t="shared" si="2"/>
        <v>3000.6000000000004</v>
      </c>
      <c r="F46" s="21"/>
      <c r="G46" s="26">
        <v>2614</v>
      </c>
      <c r="H46" s="26">
        <v>2156</v>
      </c>
      <c r="I46" s="26">
        <v>1280</v>
      </c>
      <c r="J46" s="26">
        <v>1030</v>
      </c>
      <c r="K46" s="26">
        <v>979</v>
      </c>
      <c r="L46" s="26">
        <v>823</v>
      </c>
      <c r="M46" s="26">
        <v>715</v>
      </c>
      <c r="N46" s="21"/>
      <c r="O46" s="22">
        <v>525.79999999999995</v>
      </c>
      <c r="P46" s="22">
        <v>431.1</v>
      </c>
      <c r="Q46" s="22">
        <v>280.5</v>
      </c>
      <c r="R46" s="22">
        <v>261.7</v>
      </c>
      <c r="S46" s="22">
        <v>256.3</v>
      </c>
      <c r="T46" s="22">
        <v>218.5</v>
      </c>
      <c r="U46" s="22">
        <v>206.2</v>
      </c>
      <c r="V46" s="22">
        <v>204.1</v>
      </c>
      <c r="W46" s="22">
        <v>173.4</v>
      </c>
      <c r="X46" s="22">
        <v>108.2</v>
      </c>
      <c r="Y46" s="22">
        <v>94.9</v>
      </c>
      <c r="Z46" s="22">
        <v>73.8</v>
      </c>
      <c r="AA46" s="22">
        <v>63.2</v>
      </c>
      <c r="AB46" s="22"/>
      <c r="AC46" s="22">
        <v>47</v>
      </c>
      <c r="AD46" s="22">
        <v>55.9</v>
      </c>
      <c r="AF46" s="164">
        <f t="shared" si="3"/>
        <v>12391.4</v>
      </c>
      <c r="AG46" s="22">
        <v>493</v>
      </c>
      <c r="AH46" s="23">
        <v>7730.568456</v>
      </c>
    </row>
    <row r="47" spans="1:34" x14ac:dyDescent="0.2">
      <c r="A47" s="20"/>
      <c r="B47" s="21" t="s">
        <v>52</v>
      </c>
      <c r="C47" s="22">
        <f t="shared" si="0"/>
        <v>11917.6</v>
      </c>
      <c r="D47" s="23">
        <f t="shared" si="1"/>
        <v>9034</v>
      </c>
      <c r="E47" s="22">
        <f t="shared" si="2"/>
        <v>2883.6000000000004</v>
      </c>
      <c r="F47" s="21"/>
      <c r="G47" s="26">
        <v>2501</v>
      </c>
      <c r="H47" s="26">
        <v>1945</v>
      </c>
      <c r="I47" s="26">
        <v>1214</v>
      </c>
      <c r="J47" s="26">
        <v>981</v>
      </c>
      <c r="K47" s="26">
        <v>895</v>
      </c>
      <c r="L47" s="26">
        <v>813</v>
      </c>
      <c r="M47" s="26">
        <v>685</v>
      </c>
      <c r="N47" s="21"/>
      <c r="O47" s="22">
        <v>505.7</v>
      </c>
      <c r="P47" s="22">
        <v>419.4</v>
      </c>
      <c r="Q47" s="22">
        <v>267.5</v>
      </c>
      <c r="R47" s="22">
        <v>236.9</v>
      </c>
      <c r="S47" s="22">
        <v>243.2</v>
      </c>
      <c r="T47" s="22">
        <v>243.6</v>
      </c>
      <c r="U47" s="22">
        <v>196.7</v>
      </c>
      <c r="V47" s="22">
        <v>196</v>
      </c>
      <c r="W47" s="22">
        <v>165</v>
      </c>
      <c r="X47" s="22">
        <v>98.9</v>
      </c>
      <c r="Y47" s="22">
        <v>91.3</v>
      </c>
      <c r="Z47" s="22">
        <v>69.3</v>
      </c>
      <c r="AA47" s="22">
        <v>57.8</v>
      </c>
      <c r="AB47" s="22"/>
      <c r="AC47" s="22">
        <v>44.4</v>
      </c>
      <c r="AD47" s="22">
        <v>47.9</v>
      </c>
      <c r="AF47" s="164">
        <f t="shared" si="3"/>
        <v>11720.9</v>
      </c>
      <c r="AG47" s="24">
        <v>96</v>
      </c>
      <c r="AH47" s="23">
        <v>7419.4043439999996</v>
      </c>
    </row>
    <row r="48" spans="1:34" x14ac:dyDescent="0.2">
      <c r="A48" s="21"/>
      <c r="B48" s="21" t="s">
        <v>53</v>
      </c>
      <c r="C48" s="22">
        <f t="shared" si="0"/>
        <v>11649.9</v>
      </c>
      <c r="D48" s="23">
        <f t="shared" si="1"/>
        <v>8783</v>
      </c>
      <c r="E48" s="22">
        <f t="shared" si="2"/>
        <v>2866.8999999999996</v>
      </c>
      <c r="F48" s="21"/>
      <c r="G48" s="26">
        <v>2501</v>
      </c>
      <c r="H48" s="26">
        <v>1823</v>
      </c>
      <c r="I48" s="26">
        <v>1175</v>
      </c>
      <c r="J48" s="26">
        <v>984</v>
      </c>
      <c r="K48" s="26">
        <v>835</v>
      </c>
      <c r="L48" s="26">
        <v>823</v>
      </c>
      <c r="M48" s="26">
        <v>642</v>
      </c>
      <c r="N48" s="21"/>
      <c r="O48" s="22">
        <v>508</v>
      </c>
      <c r="P48" s="22">
        <v>426.6</v>
      </c>
      <c r="Q48" s="22">
        <v>262.7</v>
      </c>
      <c r="R48" s="22">
        <v>236.6</v>
      </c>
      <c r="S48" s="22">
        <v>239.3</v>
      </c>
      <c r="T48" s="22">
        <v>249.5</v>
      </c>
      <c r="U48" s="22">
        <v>200.6</v>
      </c>
      <c r="V48" s="22">
        <v>191.4</v>
      </c>
      <c r="W48" s="22">
        <v>160.9</v>
      </c>
      <c r="X48" s="22">
        <v>94.8</v>
      </c>
      <c r="Y48" s="22">
        <v>83.8</v>
      </c>
      <c r="Z48" s="22">
        <v>68.2</v>
      </c>
      <c r="AA48" s="22">
        <v>58.5</v>
      </c>
      <c r="AB48" s="22"/>
      <c r="AC48" s="22">
        <v>44.4</v>
      </c>
      <c r="AD48" s="22">
        <v>41.6</v>
      </c>
      <c r="AF48" s="164">
        <f t="shared" si="3"/>
        <v>11449.300000000001</v>
      </c>
      <c r="AG48" s="24">
        <v>149</v>
      </c>
      <c r="AH48" s="23">
        <v>7456.1452959999997</v>
      </c>
    </row>
    <row r="49" spans="1:34" x14ac:dyDescent="0.2">
      <c r="A49" s="21"/>
      <c r="B49" s="21" t="s">
        <v>54</v>
      </c>
      <c r="C49" s="22">
        <f t="shared" si="0"/>
        <v>11390.5</v>
      </c>
      <c r="D49" s="23">
        <f t="shared" si="1"/>
        <v>8581</v>
      </c>
      <c r="E49" s="22">
        <f t="shared" si="2"/>
        <v>2809.5</v>
      </c>
      <c r="F49" s="21"/>
      <c r="G49" s="26">
        <v>2472</v>
      </c>
      <c r="H49" s="26">
        <v>1772</v>
      </c>
      <c r="I49" s="26">
        <v>1142</v>
      </c>
      <c r="J49" s="26">
        <v>973</v>
      </c>
      <c r="K49" s="26">
        <v>831</v>
      </c>
      <c r="L49" s="26">
        <v>812</v>
      </c>
      <c r="M49" s="26">
        <v>579</v>
      </c>
      <c r="N49" s="21"/>
      <c r="O49" s="22">
        <v>492.2</v>
      </c>
      <c r="P49" s="22">
        <v>418.7</v>
      </c>
      <c r="Q49" s="22">
        <v>254.7</v>
      </c>
      <c r="R49" s="22">
        <v>226.1</v>
      </c>
      <c r="S49" s="22">
        <v>237.4</v>
      </c>
      <c r="T49" s="22">
        <v>260.8</v>
      </c>
      <c r="U49" s="22">
        <v>197.5</v>
      </c>
      <c r="V49" s="22">
        <v>188.7</v>
      </c>
      <c r="W49" s="22">
        <v>150</v>
      </c>
      <c r="X49" s="22">
        <v>93.7</v>
      </c>
      <c r="Y49" s="22">
        <v>78</v>
      </c>
      <c r="Z49" s="22">
        <v>67.400000000000006</v>
      </c>
      <c r="AA49" s="22">
        <v>58.3</v>
      </c>
      <c r="AB49" s="22"/>
      <c r="AC49" s="22">
        <v>44.6</v>
      </c>
      <c r="AD49" s="22">
        <v>41.4</v>
      </c>
      <c r="AF49" s="164">
        <f t="shared" si="3"/>
        <v>11193</v>
      </c>
      <c r="AG49" s="24">
        <v>1003</v>
      </c>
      <c r="AH49" s="23">
        <v>7301.0168320000002</v>
      </c>
    </row>
    <row r="50" spans="1:34" x14ac:dyDescent="0.2">
      <c r="A50" s="25"/>
      <c r="B50" s="25" t="s">
        <v>55</v>
      </c>
      <c r="C50" s="22">
        <f t="shared" si="0"/>
        <v>10873.8</v>
      </c>
      <c r="D50" s="23">
        <f t="shared" si="1"/>
        <v>8203</v>
      </c>
      <c r="E50" s="22">
        <f t="shared" si="2"/>
        <v>2670.7999999999993</v>
      </c>
      <c r="F50" s="25"/>
      <c r="G50" s="26">
        <v>2336</v>
      </c>
      <c r="H50" s="26">
        <v>1776</v>
      </c>
      <c r="I50" s="26">
        <v>1097</v>
      </c>
      <c r="J50" s="26">
        <v>918</v>
      </c>
      <c r="K50" s="26">
        <v>799</v>
      </c>
      <c r="L50" s="26">
        <v>772</v>
      </c>
      <c r="M50" s="26">
        <v>505</v>
      </c>
      <c r="N50" s="25"/>
      <c r="O50" s="22">
        <v>468.4</v>
      </c>
      <c r="P50" s="22">
        <v>392.9</v>
      </c>
      <c r="Q50" s="22">
        <v>243.8</v>
      </c>
      <c r="R50" s="22">
        <v>216.6</v>
      </c>
      <c r="S50" s="22">
        <v>226.3</v>
      </c>
      <c r="T50" s="22">
        <v>246.9</v>
      </c>
      <c r="U50" s="22">
        <v>187.9</v>
      </c>
      <c r="V50" s="22">
        <v>181.8</v>
      </c>
      <c r="W50" s="22">
        <v>138.6</v>
      </c>
      <c r="X50" s="22">
        <v>88.6</v>
      </c>
      <c r="Y50" s="22">
        <v>73.599999999999994</v>
      </c>
      <c r="Z50" s="22">
        <v>63</v>
      </c>
      <c r="AA50" s="22">
        <v>59.2</v>
      </c>
      <c r="AB50" s="22"/>
      <c r="AC50" s="22">
        <v>43</v>
      </c>
      <c r="AD50" s="22">
        <v>40.200000000000003</v>
      </c>
      <c r="AF50" s="164">
        <f t="shared" si="3"/>
        <v>10685.9</v>
      </c>
      <c r="AG50" s="24">
        <v>2061</v>
      </c>
      <c r="AH50" s="23">
        <v>7049.2732720000004</v>
      </c>
    </row>
    <row r="51" spans="1:34" x14ac:dyDescent="0.2">
      <c r="A51" s="25"/>
      <c r="B51" s="25" t="s">
        <v>56</v>
      </c>
      <c r="C51" s="22">
        <f t="shared" si="0"/>
        <v>11009.2</v>
      </c>
      <c r="D51" s="23">
        <f t="shared" si="1"/>
        <v>8348</v>
      </c>
      <c r="E51" s="22">
        <f t="shared" si="2"/>
        <v>2661.2000000000007</v>
      </c>
      <c r="F51" s="25"/>
      <c r="G51" s="26">
        <v>2362</v>
      </c>
      <c r="H51" s="26">
        <v>1925</v>
      </c>
      <c r="I51" s="26">
        <v>1108</v>
      </c>
      <c r="J51" s="26">
        <v>937</v>
      </c>
      <c r="K51" s="26">
        <v>827</v>
      </c>
      <c r="L51" s="26">
        <v>739</v>
      </c>
      <c r="M51" s="26">
        <v>450</v>
      </c>
      <c r="N51" s="25"/>
      <c r="O51" s="22">
        <v>475.2</v>
      </c>
      <c r="P51" s="22">
        <v>391.7</v>
      </c>
      <c r="Q51" s="22">
        <v>248.1</v>
      </c>
      <c r="R51" s="22">
        <v>223.1</v>
      </c>
      <c r="S51" s="22">
        <v>228.7</v>
      </c>
      <c r="T51" s="22">
        <v>220.8</v>
      </c>
      <c r="U51" s="22">
        <v>188.4</v>
      </c>
      <c r="V51" s="22">
        <v>183.5</v>
      </c>
      <c r="W51" s="22">
        <v>139.80000000000001</v>
      </c>
      <c r="X51" s="22">
        <v>91.7</v>
      </c>
      <c r="Y51" s="22">
        <v>70.400000000000006</v>
      </c>
      <c r="Z51" s="22">
        <v>62.3</v>
      </c>
      <c r="AA51" s="22">
        <v>54.4</v>
      </c>
      <c r="AB51" s="22"/>
      <c r="AC51" s="22">
        <v>42.5</v>
      </c>
      <c r="AD51" s="22">
        <v>40.6</v>
      </c>
      <c r="AF51" s="164">
        <f t="shared" si="3"/>
        <v>10820.800000000001</v>
      </c>
      <c r="AG51" s="24">
        <v>2639</v>
      </c>
      <c r="AH51" s="23">
        <v>7213.9271680000002</v>
      </c>
    </row>
    <row r="52" spans="1:34" x14ac:dyDescent="0.2">
      <c r="A52" s="25"/>
      <c r="B52" s="25" t="s">
        <v>57</v>
      </c>
      <c r="C52" s="22">
        <f t="shared" si="0"/>
        <v>10506.6</v>
      </c>
      <c r="D52" s="23">
        <f t="shared" si="1"/>
        <v>7959</v>
      </c>
      <c r="E52" s="22">
        <f t="shared" si="2"/>
        <v>2547.6000000000004</v>
      </c>
      <c r="F52" s="25"/>
      <c r="G52" s="26">
        <v>2274</v>
      </c>
      <c r="H52" s="26">
        <v>1906</v>
      </c>
      <c r="I52" s="26">
        <v>1059</v>
      </c>
      <c r="J52" s="26">
        <v>915</v>
      </c>
      <c r="K52" s="26">
        <v>821</v>
      </c>
      <c r="L52" s="26">
        <v>672</v>
      </c>
      <c r="M52" s="26">
        <v>312</v>
      </c>
      <c r="N52" s="25"/>
      <c r="O52" s="22">
        <v>466.6</v>
      </c>
      <c r="P52" s="22">
        <v>372.1</v>
      </c>
      <c r="Q52" s="22">
        <v>244.1</v>
      </c>
      <c r="R52" s="22">
        <v>213.6</v>
      </c>
      <c r="S52" s="22">
        <v>222.5</v>
      </c>
      <c r="T52" s="22">
        <v>188.6</v>
      </c>
      <c r="U52" s="22">
        <v>181.4</v>
      </c>
      <c r="V52" s="22">
        <v>179.9</v>
      </c>
      <c r="W52" s="22">
        <v>137</v>
      </c>
      <c r="X52" s="22">
        <v>87.6</v>
      </c>
      <c r="Y52" s="22">
        <v>61.7</v>
      </c>
      <c r="Z52" s="22">
        <v>60.3</v>
      </c>
      <c r="AA52" s="22">
        <v>51.3</v>
      </c>
      <c r="AB52" s="22"/>
      <c r="AC52" s="22">
        <v>40.5</v>
      </c>
      <c r="AD52" s="22">
        <v>40.4</v>
      </c>
      <c r="AF52" s="164">
        <f t="shared" si="3"/>
        <v>10325.200000000001</v>
      </c>
      <c r="AG52" s="24">
        <v>2530</v>
      </c>
      <c r="AH52" s="23">
        <v>7031.5831840000001</v>
      </c>
    </row>
    <row r="53" spans="1:34" x14ac:dyDescent="0.2">
      <c r="A53" s="25"/>
      <c r="B53" s="25" t="s">
        <v>58</v>
      </c>
      <c r="C53" s="22">
        <f t="shared" si="0"/>
        <v>10892.5</v>
      </c>
      <c r="D53" s="23">
        <f t="shared" si="1"/>
        <v>8239</v>
      </c>
      <c r="E53" s="22">
        <f t="shared" si="2"/>
        <v>2653.5</v>
      </c>
      <c r="F53" s="25"/>
      <c r="G53" s="26">
        <v>2389</v>
      </c>
      <c r="H53" s="26">
        <v>2019</v>
      </c>
      <c r="I53" s="26">
        <v>1104</v>
      </c>
      <c r="J53" s="26">
        <v>963</v>
      </c>
      <c r="K53" s="26">
        <v>886</v>
      </c>
      <c r="L53" s="26">
        <v>697</v>
      </c>
      <c r="M53" s="26">
        <v>181</v>
      </c>
      <c r="N53" s="25"/>
      <c r="O53" s="22">
        <v>484.2</v>
      </c>
      <c r="P53" s="22">
        <v>386.4</v>
      </c>
      <c r="Q53" s="22">
        <v>251.5</v>
      </c>
      <c r="R53" s="22">
        <v>228.3</v>
      </c>
      <c r="S53" s="22">
        <v>233.7</v>
      </c>
      <c r="T53" s="22">
        <v>190.8</v>
      </c>
      <c r="U53" s="22">
        <v>192</v>
      </c>
      <c r="V53" s="22">
        <v>190</v>
      </c>
      <c r="W53" s="22">
        <v>144</v>
      </c>
      <c r="X53" s="22">
        <v>93.7</v>
      </c>
      <c r="Y53" s="22">
        <v>58.7</v>
      </c>
      <c r="Z53" s="22">
        <v>63.6</v>
      </c>
      <c r="AA53" s="22">
        <v>53.7</v>
      </c>
      <c r="AB53" s="22"/>
      <c r="AC53" s="22">
        <v>41.9</v>
      </c>
      <c r="AD53" s="22">
        <v>41</v>
      </c>
      <c r="AF53" s="164">
        <f t="shared" si="3"/>
        <v>10700.5</v>
      </c>
      <c r="AG53" s="22">
        <v>2144</v>
      </c>
      <c r="AH53" s="23">
        <v>7326.8715759999995</v>
      </c>
    </row>
    <row r="54" spans="1:34" x14ac:dyDescent="0.2">
      <c r="A54" s="20">
        <v>2011</v>
      </c>
      <c r="B54" s="25" t="s">
        <v>47</v>
      </c>
      <c r="C54" s="22">
        <f t="shared" si="0"/>
        <v>11355.5</v>
      </c>
      <c r="D54" s="23">
        <f t="shared" si="1"/>
        <v>8541</v>
      </c>
      <c r="E54" s="22">
        <f t="shared" si="2"/>
        <v>2814.5</v>
      </c>
      <c r="F54" s="25"/>
      <c r="G54" s="26">
        <v>2449</v>
      </c>
      <c r="H54" s="26">
        <v>2152</v>
      </c>
      <c r="I54" s="26">
        <v>1129</v>
      </c>
      <c r="J54" s="26">
        <v>1001</v>
      </c>
      <c r="K54" s="26">
        <v>935</v>
      </c>
      <c r="L54" s="26">
        <v>724</v>
      </c>
      <c r="M54" s="26">
        <v>151</v>
      </c>
      <c r="N54" s="25"/>
      <c r="O54" s="24">
        <v>492</v>
      </c>
      <c r="P54" s="22">
        <v>404</v>
      </c>
      <c r="Q54" s="22">
        <v>281</v>
      </c>
      <c r="R54" s="22">
        <v>241.1</v>
      </c>
      <c r="S54" s="24">
        <v>243.8</v>
      </c>
      <c r="T54" s="22">
        <v>189</v>
      </c>
      <c r="U54" s="22">
        <v>191.7</v>
      </c>
      <c r="V54" s="22">
        <v>196.2</v>
      </c>
      <c r="W54" s="24">
        <v>149.6</v>
      </c>
      <c r="X54" s="24">
        <v>108</v>
      </c>
      <c r="Y54" s="24">
        <v>62.8</v>
      </c>
      <c r="Z54" s="24">
        <v>66.400000000000006</v>
      </c>
      <c r="AA54" s="24">
        <v>54.4</v>
      </c>
      <c r="AB54" s="22">
        <v>51</v>
      </c>
      <c r="AC54" s="24">
        <v>43.3</v>
      </c>
      <c r="AD54" s="22">
        <v>40.200000000000003</v>
      </c>
      <c r="AF54" s="164">
        <f t="shared" si="3"/>
        <v>11163.8</v>
      </c>
      <c r="AG54" s="22">
        <v>2020</v>
      </c>
      <c r="AH54" s="23">
        <v>7435.7336560000003</v>
      </c>
    </row>
    <row r="55" spans="1:34" x14ac:dyDescent="0.2">
      <c r="A55" s="20"/>
      <c r="B55" s="25" t="s">
        <v>48</v>
      </c>
      <c r="C55" s="22">
        <f t="shared" si="0"/>
        <v>10569.1</v>
      </c>
      <c r="D55" s="23">
        <f t="shared" si="1"/>
        <v>7969</v>
      </c>
      <c r="E55" s="22">
        <f t="shared" si="2"/>
        <v>2600.1000000000004</v>
      </c>
      <c r="F55" s="25"/>
      <c r="G55" s="26">
        <v>2253</v>
      </c>
      <c r="H55" s="26">
        <v>1980</v>
      </c>
      <c r="I55" s="26">
        <v>1054</v>
      </c>
      <c r="J55" s="26">
        <v>915</v>
      </c>
      <c r="K55" s="26">
        <v>879</v>
      </c>
      <c r="L55" s="26">
        <v>664</v>
      </c>
      <c r="M55" s="26">
        <v>224</v>
      </c>
      <c r="N55" s="25"/>
      <c r="O55" s="24">
        <v>453</v>
      </c>
      <c r="P55" s="22">
        <v>370</v>
      </c>
      <c r="Q55" s="22">
        <v>261</v>
      </c>
      <c r="R55" s="22">
        <v>224.6</v>
      </c>
      <c r="S55" s="24">
        <v>225.8</v>
      </c>
      <c r="T55" s="22">
        <v>168</v>
      </c>
      <c r="U55" s="22">
        <v>176.5</v>
      </c>
      <c r="V55" s="22">
        <v>180.4</v>
      </c>
      <c r="W55" s="24">
        <v>140.9</v>
      </c>
      <c r="X55" s="24">
        <v>101</v>
      </c>
      <c r="Y55" s="24">
        <v>58.3</v>
      </c>
      <c r="Z55" s="24">
        <v>61.5</v>
      </c>
      <c r="AA55" s="24">
        <v>51.1</v>
      </c>
      <c r="AB55" s="22">
        <v>47</v>
      </c>
      <c r="AC55" s="24">
        <v>40.1</v>
      </c>
      <c r="AD55" s="22">
        <v>40.9</v>
      </c>
      <c r="AF55" s="164">
        <f t="shared" si="3"/>
        <v>10392.6</v>
      </c>
      <c r="AG55" s="22">
        <v>1683</v>
      </c>
      <c r="AH55" s="23">
        <v>6838.8065839999999</v>
      </c>
    </row>
    <row r="56" spans="1:34" x14ac:dyDescent="0.2">
      <c r="A56" s="20"/>
      <c r="B56" s="21" t="s">
        <v>49</v>
      </c>
      <c r="C56" s="22">
        <f t="shared" si="0"/>
        <v>12103.199999999999</v>
      </c>
      <c r="D56" s="23">
        <f t="shared" si="1"/>
        <v>9192</v>
      </c>
      <c r="E56" s="22">
        <f t="shared" si="2"/>
        <v>2911.1999999999989</v>
      </c>
      <c r="F56" s="21"/>
      <c r="G56" s="26">
        <v>2536</v>
      </c>
      <c r="H56" s="26">
        <v>2234</v>
      </c>
      <c r="I56" s="26">
        <v>1202</v>
      </c>
      <c r="J56" s="26">
        <v>1011</v>
      </c>
      <c r="K56" s="26">
        <v>994</v>
      </c>
      <c r="L56" s="26">
        <v>753</v>
      </c>
      <c r="M56" s="26">
        <v>462</v>
      </c>
      <c r="N56" s="21"/>
      <c r="O56" s="24">
        <v>508</v>
      </c>
      <c r="P56" s="22">
        <v>400</v>
      </c>
      <c r="Q56" s="22">
        <v>295</v>
      </c>
      <c r="R56" s="22">
        <v>254.9</v>
      </c>
      <c r="S56" s="24">
        <v>252.8</v>
      </c>
      <c r="T56" s="22">
        <v>189</v>
      </c>
      <c r="U56" s="22">
        <v>201.4</v>
      </c>
      <c r="V56" s="22">
        <v>200.7</v>
      </c>
      <c r="W56" s="24">
        <v>163.6</v>
      </c>
      <c r="X56" s="24">
        <v>113</v>
      </c>
      <c r="Y56" s="24">
        <v>67.7</v>
      </c>
      <c r="Z56" s="24">
        <v>69.7</v>
      </c>
      <c r="AA56" s="24">
        <v>57.1</v>
      </c>
      <c r="AB56" s="22">
        <v>53</v>
      </c>
      <c r="AC56" s="24">
        <v>44.9</v>
      </c>
      <c r="AD56" s="22">
        <v>40.4</v>
      </c>
      <c r="AF56" s="164">
        <f t="shared" si="3"/>
        <v>11901.800000000001</v>
      </c>
      <c r="AG56" s="22">
        <v>1592</v>
      </c>
      <c r="AH56" s="23">
        <v>7706.0744880000002</v>
      </c>
    </row>
    <row r="57" spans="1:34" x14ac:dyDescent="0.2">
      <c r="A57" s="20"/>
      <c r="B57" s="21" t="s">
        <v>50</v>
      </c>
      <c r="C57" s="22">
        <f t="shared" si="0"/>
        <v>12248.1</v>
      </c>
      <c r="D57" s="23">
        <f t="shared" si="1"/>
        <v>9339</v>
      </c>
      <c r="E57" s="22">
        <f t="shared" si="2"/>
        <v>2909.1000000000004</v>
      </c>
      <c r="F57" s="21"/>
      <c r="G57" s="26">
        <v>2510</v>
      </c>
      <c r="H57" s="26">
        <v>2217</v>
      </c>
      <c r="I57" s="26">
        <v>1227</v>
      </c>
      <c r="J57" s="26">
        <v>1007</v>
      </c>
      <c r="K57" s="26">
        <v>971</v>
      </c>
      <c r="L57" s="26">
        <v>753</v>
      </c>
      <c r="M57" s="26">
        <v>654</v>
      </c>
      <c r="N57" s="21"/>
      <c r="O57" s="24">
        <v>510</v>
      </c>
      <c r="P57" s="22">
        <v>404.7</v>
      </c>
      <c r="Q57" s="22">
        <v>297</v>
      </c>
      <c r="R57" s="22">
        <v>255.9</v>
      </c>
      <c r="S57" s="24">
        <v>246.9</v>
      </c>
      <c r="T57" s="22">
        <v>192</v>
      </c>
      <c r="U57" s="22">
        <v>196.1</v>
      </c>
      <c r="V57" s="22">
        <v>195.4</v>
      </c>
      <c r="W57" s="24">
        <v>164.3</v>
      </c>
      <c r="X57" s="24">
        <v>111</v>
      </c>
      <c r="Y57" s="24">
        <v>69.400000000000006</v>
      </c>
      <c r="Z57" s="24">
        <v>68.5</v>
      </c>
      <c r="AA57" s="24">
        <v>56.8</v>
      </c>
      <c r="AB57" s="22">
        <v>53</v>
      </c>
      <c r="AC57" s="24">
        <v>45.4</v>
      </c>
      <c r="AD57" s="22">
        <v>42.7</v>
      </c>
      <c r="AF57" s="164">
        <f t="shared" si="3"/>
        <v>12052</v>
      </c>
      <c r="AG57" s="22">
        <v>1269</v>
      </c>
      <c r="AH57" s="23">
        <v>7553.213984</v>
      </c>
    </row>
    <row r="58" spans="1:34" x14ac:dyDescent="0.2">
      <c r="A58" s="20"/>
      <c r="B58" s="21" t="s">
        <v>51</v>
      </c>
      <c r="C58" s="22">
        <f t="shared" si="0"/>
        <v>12757.2</v>
      </c>
      <c r="D58" s="23">
        <f t="shared" si="1"/>
        <v>9702</v>
      </c>
      <c r="E58" s="22">
        <f t="shared" si="2"/>
        <v>3055.2000000000007</v>
      </c>
      <c r="F58" s="21"/>
      <c r="G58" s="26">
        <v>2616</v>
      </c>
      <c r="H58" s="26">
        <v>2189</v>
      </c>
      <c r="I58" s="26">
        <v>1291</v>
      </c>
      <c r="J58" s="26">
        <v>1027</v>
      </c>
      <c r="K58" s="26">
        <v>976</v>
      </c>
      <c r="L58" s="26">
        <v>843</v>
      </c>
      <c r="M58" s="26">
        <v>760</v>
      </c>
      <c r="N58" s="21"/>
      <c r="O58" s="24">
        <v>515</v>
      </c>
      <c r="P58" s="22">
        <v>426</v>
      </c>
      <c r="Q58" s="22">
        <v>308</v>
      </c>
      <c r="R58" s="22">
        <v>269</v>
      </c>
      <c r="S58" s="24">
        <v>253.2</v>
      </c>
      <c r="T58" s="22">
        <v>222</v>
      </c>
      <c r="U58" s="22">
        <v>205.6</v>
      </c>
      <c r="V58" s="22">
        <v>199.4</v>
      </c>
      <c r="W58" s="24">
        <v>172.5</v>
      </c>
      <c r="X58" s="24">
        <v>113</v>
      </c>
      <c r="Y58" s="24">
        <v>91.1</v>
      </c>
      <c r="Z58" s="24">
        <v>72.099999999999994</v>
      </c>
      <c r="AA58" s="24">
        <v>58.1</v>
      </c>
      <c r="AB58" s="22">
        <v>56</v>
      </c>
      <c r="AC58" s="24">
        <v>46.9</v>
      </c>
      <c r="AD58" s="22">
        <v>47.3</v>
      </c>
      <c r="AF58" s="164">
        <f t="shared" si="3"/>
        <v>12551.6</v>
      </c>
      <c r="AG58" s="22">
        <v>709</v>
      </c>
      <c r="AH58" s="23">
        <v>7837.1625759999997</v>
      </c>
    </row>
    <row r="59" spans="1:34" x14ac:dyDescent="0.2">
      <c r="A59" s="20"/>
      <c r="B59" s="21" t="s">
        <v>52</v>
      </c>
      <c r="C59" s="22">
        <f t="shared" ref="C59:C88" si="4">SUM(O59:AD59)+D59</f>
        <v>12061.2</v>
      </c>
      <c r="D59" s="23">
        <f t="shared" ref="D59:D89" si="5">SUM(G59:M59)</f>
        <v>9133</v>
      </c>
      <c r="E59" s="22">
        <f t="shared" ref="E59:E89" si="6">C59-D59</f>
        <v>2928.2000000000007</v>
      </c>
      <c r="F59" s="21"/>
      <c r="G59" s="26">
        <v>2510</v>
      </c>
      <c r="H59" s="26">
        <v>1966</v>
      </c>
      <c r="I59" s="26">
        <v>1207</v>
      </c>
      <c r="J59" s="27">
        <v>979</v>
      </c>
      <c r="K59" s="26">
        <v>901</v>
      </c>
      <c r="L59" s="26">
        <v>848</v>
      </c>
      <c r="M59" s="26">
        <v>722</v>
      </c>
      <c r="N59" s="21"/>
      <c r="O59" s="24">
        <v>492</v>
      </c>
      <c r="P59" s="22">
        <v>410.8</v>
      </c>
      <c r="Q59" s="22">
        <v>287</v>
      </c>
      <c r="R59" s="22">
        <v>247.1</v>
      </c>
      <c r="S59" s="24">
        <v>238.6</v>
      </c>
      <c r="T59" s="22">
        <v>241</v>
      </c>
      <c r="U59" s="22">
        <v>196.9</v>
      </c>
      <c r="V59" s="22">
        <v>187</v>
      </c>
      <c r="W59" s="24">
        <v>163.4</v>
      </c>
      <c r="X59" s="24">
        <v>108</v>
      </c>
      <c r="Y59" s="24">
        <v>89</v>
      </c>
      <c r="Z59" s="24">
        <v>69</v>
      </c>
      <c r="AA59" s="24">
        <v>55.9</v>
      </c>
      <c r="AB59" s="22">
        <v>53</v>
      </c>
      <c r="AC59" s="24">
        <v>44.9</v>
      </c>
      <c r="AD59" s="22">
        <v>44.6</v>
      </c>
      <c r="AF59" s="164">
        <f t="shared" si="3"/>
        <v>11864.3</v>
      </c>
      <c r="AG59" s="24">
        <v>127</v>
      </c>
      <c r="AH59" s="23">
        <v>7492.432656</v>
      </c>
    </row>
    <row r="60" spans="1:34" x14ac:dyDescent="0.2">
      <c r="A60" s="20"/>
      <c r="B60" s="21" t="s">
        <v>53</v>
      </c>
      <c r="C60" s="22">
        <f t="shared" si="4"/>
        <v>12093</v>
      </c>
      <c r="D60" s="23">
        <f t="shared" si="5"/>
        <v>9131</v>
      </c>
      <c r="E60" s="22">
        <f t="shared" si="6"/>
        <v>2962</v>
      </c>
      <c r="F60" s="21"/>
      <c r="G60" s="26">
        <v>2562</v>
      </c>
      <c r="H60" s="26">
        <v>1977</v>
      </c>
      <c r="I60" s="26">
        <v>1196</v>
      </c>
      <c r="J60" s="26">
        <v>986</v>
      </c>
      <c r="K60" s="26">
        <v>890</v>
      </c>
      <c r="L60" s="26">
        <v>830</v>
      </c>
      <c r="M60" s="26">
        <v>690</v>
      </c>
      <c r="N60" s="21"/>
      <c r="O60" s="24">
        <v>495</v>
      </c>
      <c r="P60" s="22">
        <v>418.8</v>
      </c>
      <c r="Q60" s="22">
        <v>290</v>
      </c>
      <c r="R60" s="22">
        <v>246.2</v>
      </c>
      <c r="S60" s="24">
        <v>239.7</v>
      </c>
      <c r="T60" s="22">
        <v>253</v>
      </c>
      <c r="U60" s="22">
        <v>211.9</v>
      </c>
      <c r="V60" s="22">
        <v>185.2</v>
      </c>
      <c r="W60" s="24">
        <v>160.69999999999999</v>
      </c>
      <c r="X60" s="24">
        <v>111</v>
      </c>
      <c r="Y60" s="24">
        <v>86.4</v>
      </c>
      <c r="Z60" s="24">
        <v>70.5</v>
      </c>
      <c r="AA60" s="24">
        <v>52.8</v>
      </c>
      <c r="AB60" s="22">
        <v>53</v>
      </c>
      <c r="AC60" s="24">
        <v>45.9</v>
      </c>
      <c r="AD60" s="22">
        <v>41.9</v>
      </c>
      <c r="AF60" s="164">
        <f t="shared" si="3"/>
        <v>11881.1</v>
      </c>
      <c r="AG60" s="24">
        <v>162</v>
      </c>
      <c r="AH60" s="23">
        <v>7474.7425679999997</v>
      </c>
    </row>
    <row r="61" spans="1:34" x14ac:dyDescent="0.2">
      <c r="A61" s="20"/>
      <c r="B61" s="21" t="s">
        <v>54</v>
      </c>
      <c r="C61" s="22">
        <f t="shared" si="4"/>
        <v>11699.6</v>
      </c>
      <c r="D61" s="23">
        <f t="shared" si="5"/>
        <v>8775</v>
      </c>
      <c r="E61" s="22">
        <f t="shared" si="6"/>
        <v>2924.6000000000004</v>
      </c>
      <c r="F61" s="21"/>
      <c r="G61" s="26">
        <v>2477</v>
      </c>
      <c r="H61" s="26">
        <v>1928</v>
      </c>
      <c r="I61" s="26">
        <v>1139</v>
      </c>
      <c r="J61" s="26">
        <v>955</v>
      </c>
      <c r="K61" s="26">
        <v>858</v>
      </c>
      <c r="L61" s="26">
        <v>821</v>
      </c>
      <c r="M61" s="26">
        <v>597</v>
      </c>
      <c r="N61" s="21"/>
      <c r="O61" s="24">
        <v>487</v>
      </c>
      <c r="P61" s="22">
        <v>410.5</v>
      </c>
      <c r="Q61" s="22">
        <v>279</v>
      </c>
      <c r="R61" s="22">
        <v>235.2</v>
      </c>
      <c r="S61" s="24">
        <v>236.1</v>
      </c>
      <c r="T61" s="22">
        <v>269</v>
      </c>
      <c r="U61" s="22">
        <v>205.5</v>
      </c>
      <c r="V61" s="22">
        <v>187.6</v>
      </c>
      <c r="W61" s="24">
        <v>149.80000000000001</v>
      </c>
      <c r="X61" s="24">
        <v>119</v>
      </c>
      <c r="Y61" s="24">
        <v>84</v>
      </c>
      <c r="Z61" s="24">
        <v>68.7</v>
      </c>
      <c r="AA61" s="24">
        <v>53.4</v>
      </c>
      <c r="AB61" s="22">
        <v>54</v>
      </c>
      <c r="AC61" s="24">
        <v>44.7</v>
      </c>
      <c r="AD61" s="22">
        <v>41.1</v>
      </c>
      <c r="AF61" s="164">
        <f t="shared" si="3"/>
        <v>11494.099999999999</v>
      </c>
      <c r="AG61" s="24">
        <v>1067</v>
      </c>
      <c r="AH61" s="23">
        <v>7448.8878240000004</v>
      </c>
    </row>
    <row r="62" spans="1:34" x14ac:dyDescent="0.2">
      <c r="A62" s="20"/>
      <c r="B62" s="21" t="s">
        <v>55</v>
      </c>
      <c r="C62" s="22">
        <f t="shared" si="4"/>
        <v>11082.1</v>
      </c>
      <c r="D62" s="23">
        <f t="shared" si="5"/>
        <v>8318</v>
      </c>
      <c r="E62" s="22">
        <f t="shared" si="6"/>
        <v>2764.1000000000004</v>
      </c>
      <c r="F62" s="21"/>
      <c r="G62" s="26">
        <v>2345</v>
      </c>
      <c r="H62" s="26">
        <v>1894</v>
      </c>
      <c r="I62" s="26">
        <v>1074</v>
      </c>
      <c r="J62" s="26">
        <v>909</v>
      </c>
      <c r="K62" s="26">
        <v>812</v>
      </c>
      <c r="L62" s="26">
        <v>786</v>
      </c>
      <c r="M62" s="26">
        <v>498</v>
      </c>
      <c r="N62" s="21"/>
      <c r="O62" s="24">
        <v>465</v>
      </c>
      <c r="P62" s="22">
        <v>385.7</v>
      </c>
      <c r="Q62" s="22">
        <v>263</v>
      </c>
      <c r="R62" s="22">
        <v>227.5</v>
      </c>
      <c r="S62" s="24">
        <v>223.9</v>
      </c>
      <c r="T62" s="22">
        <v>254</v>
      </c>
      <c r="U62" s="22">
        <v>195.5</v>
      </c>
      <c r="V62" s="22">
        <v>178.1</v>
      </c>
      <c r="W62" s="24">
        <v>140.19999999999999</v>
      </c>
      <c r="X62" s="24">
        <v>106</v>
      </c>
      <c r="Y62" s="24">
        <v>76.599999999999994</v>
      </c>
      <c r="Z62" s="24">
        <v>65.5</v>
      </c>
      <c r="AA62" s="24">
        <v>48.4</v>
      </c>
      <c r="AB62" s="22">
        <v>52</v>
      </c>
      <c r="AC62" s="24">
        <v>42.7</v>
      </c>
      <c r="AD62" s="22">
        <v>40</v>
      </c>
      <c r="AF62" s="164">
        <f t="shared" si="3"/>
        <v>10886.6</v>
      </c>
      <c r="AG62" s="24">
        <v>2319</v>
      </c>
      <c r="AH62" s="23">
        <v>7159.0425359999999</v>
      </c>
    </row>
    <row r="63" spans="1:34" x14ac:dyDescent="0.2">
      <c r="A63" s="20"/>
      <c r="B63" s="21" t="s">
        <v>56</v>
      </c>
      <c r="C63" s="22">
        <f t="shared" si="4"/>
        <v>11166</v>
      </c>
      <c r="D63" s="23">
        <f t="shared" si="5"/>
        <v>8390</v>
      </c>
      <c r="E63" s="22">
        <f t="shared" si="6"/>
        <v>2776</v>
      </c>
      <c r="F63" s="21"/>
      <c r="G63" s="26">
        <v>2365</v>
      </c>
      <c r="H63" s="26">
        <v>1977</v>
      </c>
      <c r="I63" s="26">
        <v>1094</v>
      </c>
      <c r="J63" s="26">
        <v>940</v>
      </c>
      <c r="K63" s="26">
        <v>851</v>
      </c>
      <c r="L63" s="26">
        <v>774</v>
      </c>
      <c r="M63" s="26">
        <v>389</v>
      </c>
      <c r="N63" s="21"/>
      <c r="O63" s="24">
        <v>474</v>
      </c>
      <c r="P63" s="22">
        <v>389</v>
      </c>
      <c r="Q63" s="22">
        <v>264</v>
      </c>
      <c r="R63" s="22">
        <v>235</v>
      </c>
      <c r="S63" s="24">
        <v>226.8</v>
      </c>
      <c r="T63" s="22">
        <v>233</v>
      </c>
      <c r="U63" s="22">
        <v>197</v>
      </c>
      <c r="V63" s="22">
        <v>180.2</v>
      </c>
      <c r="W63" s="24">
        <v>143</v>
      </c>
      <c r="X63" s="24">
        <v>109</v>
      </c>
      <c r="Y63" s="24">
        <v>73</v>
      </c>
      <c r="Z63" s="24">
        <v>66</v>
      </c>
      <c r="AA63" s="24">
        <v>50</v>
      </c>
      <c r="AB63" s="22">
        <v>53</v>
      </c>
      <c r="AC63" s="24">
        <v>43</v>
      </c>
      <c r="AD63" s="22">
        <v>40</v>
      </c>
      <c r="AF63" s="164">
        <f t="shared" si="3"/>
        <v>10969</v>
      </c>
      <c r="AG63" s="24">
        <v>2890</v>
      </c>
      <c r="AH63" s="23">
        <v>7383.5705760000001</v>
      </c>
    </row>
    <row r="64" spans="1:34" x14ac:dyDescent="0.2">
      <c r="A64" s="20"/>
      <c r="B64" s="21" t="s">
        <v>57</v>
      </c>
      <c r="C64" s="22">
        <f t="shared" si="4"/>
        <v>10727</v>
      </c>
      <c r="D64" s="23">
        <f t="shared" si="5"/>
        <v>8059</v>
      </c>
      <c r="E64" s="22">
        <f t="shared" si="6"/>
        <v>2668</v>
      </c>
      <c r="F64" s="21"/>
      <c r="G64" s="26">
        <v>2281</v>
      </c>
      <c r="H64" s="26">
        <v>1985</v>
      </c>
      <c r="I64" s="26">
        <v>1066</v>
      </c>
      <c r="J64" s="26">
        <v>917</v>
      </c>
      <c r="K64" s="26">
        <v>841</v>
      </c>
      <c r="L64" s="26">
        <v>728</v>
      </c>
      <c r="M64" s="26">
        <v>241</v>
      </c>
      <c r="N64" s="21"/>
      <c r="O64" s="24">
        <v>467</v>
      </c>
      <c r="P64" s="22">
        <v>378</v>
      </c>
      <c r="Q64" s="22">
        <v>256</v>
      </c>
      <c r="R64" s="22">
        <v>225</v>
      </c>
      <c r="S64" s="24">
        <v>223</v>
      </c>
      <c r="T64" s="22">
        <v>199</v>
      </c>
      <c r="U64" s="22">
        <v>188</v>
      </c>
      <c r="V64" s="22">
        <v>177</v>
      </c>
      <c r="W64" s="24">
        <v>140</v>
      </c>
      <c r="X64" s="24">
        <v>106</v>
      </c>
      <c r="Y64" s="24">
        <v>67</v>
      </c>
      <c r="Z64" s="24">
        <v>65</v>
      </c>
      <c r="AA64" s="24">
        <v>46</v>
      </c>
      <c r="AB64" s="22">
        <v>50</v>
      </c>
      <c r="AC64" s="24">
        <v>41</v>
      </c>
      <c r="AD64" s="22">
        <v>40</v>
      </c>
      <c r="AF64" s="164">
        <f t="shared" si="3"/>
        <v>10539</v>
      </c>
      <c r="AG64" s="24">
        <v>2645</v>
      </c>
      <c r="AH64" s="23">
        <v>7175.8254399999996</v>
      </c>
    </row>
    <row r="65" spans="1:34" x14ac:dyDescent="0.2">
      <c r="A65" s="20"/>
      <c r="B65" s="21" t="s">
        <v>58</v>
      </c>
      <c r="C65" s="22">
        <f t="shared" si="4"/>
        <v>11357</v>
      </c>
      <c r="D65" s="23">
        <f t="shared" si="5"/>
        <v>8515</v>
      </c>
      <c r="E65" s="22">
        <f t="shared" si="6"/>
        <v>2842</v>
      </c>
      <c r="F65" s="21"/>
      <c r="G65" s="26">
        <v>2436</v>
      </c>
      <c r="H65" s="27">
        <v>2132</v>
      </c>
      <c r="I65" s="26">
        <v>1131</v>
      </c>
      <c r="J65" s="26">
        <v>990</v>
      </c>
      <c r="K65" s="27">
        <v>916</v>
      </c>
      <c r="L65" s="26">
        <v>760</v>
      </c>
      <c r="M65" s="26">
        <v>150</v>
      </c>
      <c r="N65" s="21"/>
      <c r="O65" s="24">
        <v>499</v>
      </c>
      <c r="P65" s="22">
        <v>403</v>
      </c>
      <c r="Q65" s="22">
        <v>277</v>
      </c>
      <c r="R65" s="22">
        <v>243</v>
      </c>
      <c r="S65" s="24">
        <v>239</v>
      </c>
      <c r="T65" s="22">
        <v>203</v>
      </c>
      <c r="U65" s="22">
        <v>200</v>
      </c>
      <c r="V65" s="22">
        <v>188</v>
      </c>
      <c r="W65" s="24">
        <v>150</v>
      </c>
      <c r="X65" s="24">
        <v>115</v>
      </c>
      <c r="Y65" s="24">
        <v>66</v>
      </c>
      <c r="Z65" s="24">
        <v>69</v>
      </c>
      <c r="AA65" s="24">
        <v>54</v>
      </c>
      <c r="AB65" s="22">
        <v>53</v>
      </c>
      <c r="AC65" s="24">
        <v>43</v>
      </c>
      <c r="AD65" s="22">
        <v>40</v>
      </c>
      <c r="AF65" s="164">
        <f t="shared" si="3"/>
        <v>11157</v>
      </c>
      <c r="AG65" s="22">
        <v>2432</v>
      </c>
      <c r="AH65" s="23">
        <v>7509.6691519999995</v>
      </c>
    </row>
    <row r="66" spans="1:34" x14ac:dyDescent="0.2">
      <c r="A66" s="20">
        <v>2012</v>
      </c>
      <c r="B66" s="25" t="s">
        <v>47</v>
      </c>
      <c r="C66" s="22">
        <f t="shared" si="4"/>
        <v>11738.83133673</v>
      </c>
      <c r="D66" s="23">
        <f t="shared" si="5"/>
        <v>8793.6985129999994</v>
      </c>
      <c r="E66" s="22">
        <f t="shared" si="6"/>
        <v>2945.1328237300004</v>
      </c>
      <c r="F66" s="25"/>
      <c r="G66" s="28">
        <v>2518.8985130000001</v>
      </c>
      <c r="H66" s="29">
        <v>2212</v>
      </c>
      <c r="I66" s="28">
        <v>1151.5999999999999</v>
      </c>
      <c r="J66" s="28">
        <v>1022.5</v>
      </c>
      <c r="K66" s="29">
        <v>959.8</v>
      </c>
      <c r="L66" s="28">
        <v>791.6</v>
      </c>
      <c r="M66" s="28">
        <v>137.30000000000001</v>
      </c>
      <c r="N66" s="25"/>
      <c r="O66" s="24">
        <v>531.87300000000005</v>
      </c>
      <c r="P66" s="22">
        <v>415.6</v>
      </c>
      <c r="Q66" s="22">
        <v>286.85500000000002</v>
      </c>
      <c r="R66" s="22">
        <v>255.08600000000001</v>
      </c>
      <c r="S66" s="24">
        <v>247.119</v>
      </c>
      <c r="T66" s="22">
        <v>202.61</v>
      </c>
      <c r="U66" s="22">
        <v>207.005</v>
      </c>
      <c r="V66" s="22">
        <v>194.66082373</v>
      </c>
      <c r="W66" s="24">
        <v>153.57900000000001</v>
      </c>
      <c r="X66" s="24">
        <v>115.057</v>
      </c>
      <c r="Y66" s="24">
        <v>68.134</v>
      </c>
      <c r="Z66" s="24">
        <v>72.540000000000006</v>
      </c>
      <c r="AA66" s="24">
        <v>54.93</v>
      </c>
      <c r="AB66" s="22">
        <v>55.517000000000003</v>
      </c>
      <c r="AC66" s="24">
        <v>44.555</v>
      </c>
      <c r="AD66" s="22">
        <v>40.012</v>
      </c>
      <c r="AF66" s="164">
        <f t="shared" si="3"/>
        <v>11531.826336729999</v>
      </c>
      <c r="AG66" s="22">
        <v>2208</v>
      </c>
      <c r="AH66" s="23">
        <v>7719</v>
      </c>
    </row>
    <row r="67" spans="1:34" x14ac:dyDescent="0.2">
      <c r="A67" s="20"/>
      <c r="B67" s="25" t="s">
        <v>48</v>
      </c>
      <c r="C67" s="22">
        <f t="shared" si="4"/>
        <v>10803.145208890001</v>
      </c>
      <c r="D67" s="23">
        <f t="shared" si="5"/>
        <v>8041</v>
      </c>
      <c r="E67" s="22">
        <f t="shared" si="6"/>
        <v>2762.1452088900005</v>
      </c>
      <c r="F67" s="25"/>
      <c r="G67" s="28">
        <v>2269</v>
      </c>
      <c r="H67" s="29">
        <v>1987</v>
      </c>
      <c r="I67" s="28">
        <v>1051</v>
      </c>
      <c r="J67" s="28">
        <v>912</v>
      </c>
      <c r="K67" s="29">
        <v>872</v>
      </c>
      <c r="L67" s="28">
        <v>714</v>
      </c>
      <c r="M67" s="28">
        <v>236</v>
      </c>
      <c r="N67" s="25"/>
      <c r="O67" s="24">
        <v>490.94600000000003</v>
      </c>
      <c r="P67" s="22">
        <v>388.6</v>
      </c>
      <c r="Q67" s="22">
        <v>266.66699999999997</v>
      </c>
      <c r="R67" s="22">
        <v>240.59700000000001</v>
      </c>
      <c r="S67" s="24">
        <v>233.69</v>
      </c>
      <c r="T67" s="22">
        <v>184.47000000000003</v>
      </c>
      <c r="U67" s="22">
        <v>192.417</v>
      </c>
      <c r="V67" s="22">
        <v>184.93120888999999</v>
      </c>
      <c r="W67" s="26">
        <v>152.41300000000001</v>
      </c>
      <c r="X67" s="24">
        <v>110.617</v>
      </c>
      <c r="Y67" s="24">
        <v>64.793999999999997</v>
      </c>
      <c r="Z67" s="24">
        <v>67.950999999999993</v>
      </c>
      <c r="AA67" s="24">
        <v>52.02</v>
      </c>
      <c r="AB67" s="22">
        <v>49.709000000000003</v>
      </c>
      <c r="AC67" s="24">
        <v>42.287999999999997</v>
      </c>
      <c r="AD67" s="22">
        <v>40.034999999999997</v>
      </c>
      <c r="AF67" s="164">
        <f t="shared" si="3"/>
        <v>10610.728208889999</v>
      </c>
      <c r="AG67" s="22">
        <v>1874</v>
      </c>
      <c r="AH67" s="23">
        <v>7398.0855199999996</v>
      </c>
    </row>
    <row r="68" spans="1:34" x14ac:dyDescent="0.2">
      <c r="A68" s="20"/>
      <c r="B68" s="21" t="s">
        <v>49</v>
      </c>
      <c r="C68" s="22">
        <f t="shared" si="4"/>
        <v>12479.826510250001</v>
      </c>
      <c r="D68" s="23">
        <f t="shared" si="5"/>
        <v>9430.4982060000002</v>
      </c>
      <c r="E68" s="22">
        <f t="shared" si="6"/>
        <v>3049.3283042500007</v>
      </c>
      <c r="F68" s="21"/>
      <c r="G68" s="28">
        <v>2585.930816</v>
      </c>
      <c r="H68" s="29">
        <v>2267.8673900000003</v>
      </c>
      <c r="I68" s="28">
        <v>1234.0429999999999</v>
      </c>
      <c r="J68" s="28">
        <v>1037.2249999999999</v>
      </c>
      <c r="K68" s="29">
        <v>997.95</v>
      </c>
      <c r="L68" s="28">
        <v>820.29200000000003</v>
      </c>
      <c r="M68" s="28">
        <v>487.19</v>
      </c>
      <c r="N68" s="21"/>
      <c r="O68" s="24">
        <v>560.18200000000002</v>
      </c>
      <c r="P68" s="22">
        <v>411.2</v>
      </c>
      <c r="Q68" s="22">
        <v>302.40800000000002</v>
      </c>
      <c r="R68" s="22">
        <v>266.59199999999998</v>
      </c>
      <c r="S68" s="24">
        <v>254.45599999999999</v>
      </c>
      <c r="T68" s="22">
        <v>202.24</v>
      </c>
      <c r="U68" s="22">
        <v>212.78</v>
      </c>
      <c r="V68" s="22">
        <v>200.14030425000001</v>
      </c>
      <c r="W68" s="26">
        <v>169.501</v>
      </c>
      <c r="X68" s="24">
        <v>123.51300000000001</v>
      </c>
      <c r="Y68" s="24">
        <v>72.965999999999994</v>
      </c>
      <c r="Z68" s="24">
        <v>74.518000000000001</v>
      </c>
      <c r="AA68" s="24">
        <v>56.6</v>
      </c>
      <c r="AB68" s="22">
        <v>55.594999999999999</v>
      </c>
      <c r="AC68" s="24">
        <v>46.506999999999998</v>
      </c>
      <c r="AD68" s="22">
        <v>40.130000000000003</v>
      </c>
      <c r="AF68" s="164">
        <f t="shared" si="3"/>
        <v>12267.04651025</v>
      </c>
      <c r="AG68" s="22">
        <v>1737</v>
      </c>
      <c r="AH68" s="23">
        <v>8036.7430560000003</v>
      </c>
    </row>
    <row r="69" spans="1:34" x14ac:dyDescent="0.2">
      <c r="A69" s="20"/>
      <c r="B69" s="21" t="s">
        <v>50</v>
      </c>
      <c r="C69" s="22">
        <f t="shared" si="4"/>
        <v>12556.330174849998</v>
      </c>
      <c r="D69" s="23">
        <f t="shared" si="5"/>
        <v>9534.5900199999978</v>
      </c>
      <c r="E69" s="22">
        <f t="shared" si="6"/>
        <v>3021.7401548500002</v>
      </c>
      <c r="F69" s="21"/>
      <c r="G69" s="28">
        <v>2541.69085</v>
      </c>
      <c r="H69" s="29">
        <v>2243.1741699999998</v>
      </c>
      <c r="I69" s="28">
        <v>1239.914</v>
      </c>
      <c r="J69" s="28">
        <v>997.85599999999999</v>
      </c>
      <c r="K69" s="29">
        <v>1000.842</v>
      </c>
      <c r="L69" s="28">
        <v>854.69399999999996</v>
      </c>
      <c r="M69" s="28">
        <v>656.41899999999998</v>
      </c>
      <c r="N69" s="21"/>
      <c r="O69" s="24">
        <v>550.44000000000005</v>
      </c>
      <c r="P69" s="22">
        <v>414.6</v>
      </c>
      <c r="Q69" s="22">
        <v>294.065</v>
      </c>
      <c r="R69" s="22">
        <v>265.91899999999998</v>
      </c>
      <c r="S69" s="24">
        <v>247.124</v>
      </c>
      <c r="T69" s="22">
        <v>204.69</v>
      </c>
      <c r="U69" s="22">
        <v>209.715</v>
      </c>
      <c r="V69" s="22">
        <v>192.78715485000001</v>
      </c>
      <c r="W69" s="26">
        <v>170.28899999999999</v>
      </c>
      <c r="X69" s="24">
        <v>123.679</v>
      </c>
      <c r="Y69" s="24">
        <v>73.638000000000005</v>
      </c>
      <c r="Z69" s="24">
        <v>72.971000000000004</v>
      </c>
      <c r="AA69" s="24">
        <v>58.09</v>
      </c>
      <c r="AB69" s="22">
        <v>54.026000000000003</v>
      </c>
      <c r="AC69" s="24">
        <v>46.533000000000001</v>
      </c>
      <c r="AD69" s="22">
        <v>43.173999999999999</v>
      </c>
      <c r="AF69" s="164">
        <f t="shared" si="3"/>
        <v>12346.615174849998</v>
      </c>
      <c r="AG69" s="22">
        <v>1479</v>
      </c>
      <c r="AH69" s="23">
        <v>7816.2973439999996</v>
      </c>
    </row>
    <row r="70" spans="1:34" x14ac:dyDescent="0.2">
      <c r="A70" s="20"/>
      <c r="B70" s="21" t="s">
        <v>51</v>
      </c>
      <c r="C70" s="22">
        <f t="shared" si="4"/>
        <v>13128.25186436</v>
      </c>
      <c r="D70" s="23">
        <f t="shared" si="5"/>
        <v>9927.8011999999999</v>
      </c>
      <c r="E70" s="22">
        <f t="shared" si="6"/>
        <v>3200.4506643599998</v>
      </c>
      <c r="F70" s="21"/>
      <c r="G70" s="28">
        <v>2674.1867300000004</v>
      </c>
      <c r="H70" s="29">
        <v>2258.6035700000002</v>
      </c>
      <c r="I70" s="28">
        <v>1290.0029000000002</v>
      </c>
      <c r="J70" s="28">
        <v>1023.881</v>
      </c>
      <c r="K70" s="29">
        <v>1018.192</v>
      </c>
      <c r="L70" s="28">
        <v>905.88499999999999</v>
      </c>
      <c r="M70" s="28">
        <v>757.05000000000007</v>
      </c>
      <c r="N70" s="21"/>
      <c r="O70" s="24">
        <v>574.80700000000002</v>
      </c>
      <c r="P70" s="22">
        <v>437.2</v>
      </c>
      <c r="Q70" s="22">
        <v>305.29199999999997</v>
      </c>
      <c r="R70" s="22">
        <v>280.42899999999997</v>
      </c>
      <c r="S70" s="24">
        <v>253.88</v>
      </c>
      <c r="T70" s="22">
        <v>243.06</v>
      </c>
      <c r="U70" s="22">
        <v>220.64</v>
      </c>
      <c r="V70" s="22">
        <v>198.07766436</v>
      </c>
      <c r="W70" s="26">
        <v>176.28</v>
      </c>
      <c r="X70" s="24">
        <v>127.01900000000001</v>
      </c>
      <c r="Y70" s="24">
        <v>92.391000000000005</v>
      </c>
      <c r="Z70" s="24">
        <v>77.210999999999999</v>
      </c>
      <c r="AA70" s="24">
        <v>60.6</v>
      </c>
      <c r="AB70" s="22">
        <v>57.027999999999999</v>
      </c>
      <c r="AC70" s="24">
        <v>48.805</v>
      </c>
      <c r="AD70" s="22">
        <v>47.731000000000002</v>
      </c>
      <c r="AF70" s="164">
        <f t="shared" si="3"/>
        <v>12907.61186436</v>
      </c>
      <c r="AG70" s="22">
        <v>802</v>
      </c>
      <c r="AH70" s="23">
        <v>7983.6727920000003</v>
      </c>
    </row>
    <row r="71" spans="1:34" x14ac:dyDescent="0.2">
      <c r="A71" s="20"/>
      <c r="B71" s="21" t="s">
        <v>52</v>
      </c>
      <c r="C71" s="22">
        <f t="shared" si="4"/>
        <v>12360.259061150002</v>
      </c>
      <c r="D71" s="23">
        <f t="shared" si="5"/>
        <v>9303.7054670000016</v>
      </c>
      <c r="E71" s="22">
        <f t="shared" si="6"/>
        <v>3056.5535941500002</v>
      </c>
      <c r="F71" s="21"/>
      <c r="G71" s="28">
        <v>2556.8613670000004</v>
      </c>
      <c r="H71" s="29">
        <v>2046.0641000000001</v>
      </c>
      <c r="I71" s="28">
        <v>1221.683</v>
      </c>
      <c r="J71" s="28">
        <v>983.70699999999999</v>
      </c>
      <c r="K71" s="29">
        <v>921.13800000000003</v>
      </c>
      <c r="L71" s="28">
        <v>869.423</v>
      </c>
      <c r="M71" s="28">
        <v>704.82899999999995</v>
      </c>
      <c r="N71" s="21"/>
      <c r="O71" s="24">
        <v>543.05100000000004</v>
      </c>
      <c r="P71" s="22">
        <v>424.8</v>
      </c>
      <c r="Q71" s="22">
        <v>290.04800000000006</v>
      </c>
      <c r="R71" s="22">
        <v>254.51</v>
      </c>
      <c r="S71" s="24">
        <v>241.01400000000001</v>
      </c>
      <c r="T71" s="22">
        <v>257.77</v>
      </c>
      <c r="U71" s="22">
        <v>211.59399999999999</v>
      </c>
      <c r="V71" s="22">
        <v>190.11359414999998</v>
      </c>
      <c r="W71" s="26">
        <v>164.68</v>
      </c>
      <c r="X71" s="24">
        <v>118.654</v>
      </c>
      <c r="Y71" s="24">
        <v>90.712999999999994</v>
      </c>
      <c r="Z71" s="24">
        <v>73</v>
      </c>
      <c r="AA71" s="24">
        <v>55.7</v>
      </c>
      <c r="AB71" s="22">
        <v>51.865000000000002</v>
      </c>
      <c r="AC71" s="24">
        <v>45.951000000000001</v>
      </c>
      <c r="AD71" s="22">
        <v>43.09</v>
      </c>
      <c r="AF71" s="164">
        <f t="shared" ref="AF71:AF87" si="7">SUM(G71:M71)+SUM(O71:T71)+SUM(V71:AD71)</f>
        <v>12148.665061150003</v>
      </c>
      <c r="AG71" s="22">
        <v>131</v>
      </c>
      <c r="AH71" s="23">
        <v>7564.1001919999999</v>
      </c>
    </row>
    <row r="72" spans="1:34" x14ac:dyDescent="0.2">
      <c r="A72" s="20"/>
      <c r="B72" s="21" t="s">
        <v>53</v>
      </c>
      <c r="C72" s="22">
        <f>SUM(O72:AD72)+D72</f>
        <v>12054.23008734</v>
      </c>
      <c r="D72" s="23">
        <f>SUM(G72:M72)</f>
        <v>9005.9224089999989</v>
      </c>
      <c r="E72" s="22">
        <f t="shared" si="6"/>
        <v>3048.3076783400011</v>
      </c>
      <c r="F72" s="21"/>
      <c r="G72" s="28">
        <v>2555.7223089999998</v>
      </c>
      <c r="H72" s="28">
        <v>1946.2571</v>
      </c>
      <c r="I72" s="28">
        <v>1149.48</v>
      </c>
      <c r="J72" s="28">
        <v>976.07799999999997</v>
      </c>
      <c r="K72" s="29">
        <v>882.41300000000001</v>
      </c>
      <c r="L72" s="28">
        <v>867.87800000000004</v>
      </c>
      <c r="M72" s="28">
        <v>628.09399999999994</v>
      </c>
      <c r="N72" s="21"/>
      <c r="O72" s="24">
        <v>542.69600000000003</v>
      </c>
      <c r="P72" s="22">
        <v>432.2</v>
      </c>
      <c r="Q72" s="22">
        <v>281.70499999999998</v>
      </c>
      <c r="R72" s="22">
        <v>248.17</v>
      </c>
      <c r="S72" s="24">
        <v>240.976</v>
      </c>
      <c r="T72" s="22">
        <v>269.83000000000004</v>
      </c>
      <c r="U72" s="22">
        <v>212.95500000000001</v>
      </c>
      <c r="V72" s="22">
        <v>189.58867834</v>
      </c>
      <c r="W72" s="26">
        <v>160.155</v>
      </c>
      <c r="X72" s="24">
        <v>117.453</v>
      </c>
      <c r="Y72" s="24">
        <v>82.784999999999997</v>
      </c>
      <c r="Z72" s="24">
        <v>72.489000000000004</v>
      </c>
      <c r="AA72" s="24">
        <v>58.3</v>
      </c>
      <c r="AB72" s="22">
        <v>50.433999999999997</v>
      </c>
      <c r="AC72" s="24">
        <v>45.982999999999997</v>
      </c>
      <c r="AD72" s="22">
        <v>42.588000000000001</v>
      </c>
      <c r="AF72" s="164">
        <f t="shared" si="7"/>
        <v>11841.275087339998</v>
      </c>
      <c r="AG72" s="22">
        <v>195</v>
      </c>
      <c r="AH72" s="23">
        <v>7522.8233199999995</v>
      </c>
    </row>
    <row r="73" spans="1:34" x14ac:dyDescent="0.2">
      <c r="A73" s="20"/>
      <c r="B73" s="21" t="s">
        <v>54</v>
      </c>
      <c r="C73" s="22">
        <f t="shared" si="4"/>
        <v>11580.254864369999</v>
      </c>
      <c r="D73" s="23">
        <f t="shared" si="5"/>
        <v>8624.4823109999998</v>
      </c>
      <c r="E73" s="22">
        <f t="shared" si="6"/>
        <v>2955.7725533699995</v>
      </c>
      <c r="F73" s="21"/>
      <c r="G73" s="28">
        <v>2462.4895809999998</v>
      </c>
      <c r="H73" s="28">
        <v>1859.44973</v>
      </c>
      <c r="I73" s="28">
        <v>1094.5810000000001</v>
      </c>
      <c r="J73" s="28">
        <v>948.322</v>
      </c>
      <c r="K73" s="29">
        <v>835.76800000000003</v>
      </c>
      <c r="L73" s="28">
        <v>860.66800000000001</v>
      </c>
      <c r="M73" s="28">
        <v>563.20399999999995</v>
      </c>
      <c r="N73" s="21"/>
      <c r="O73" s="24">
        <v>520.17100000000005</v>
      </c>
      <c r="P73" s="22">
        <v>420.9</v>
      </c>
      <c r="Q73" s="22">
        <v>268.21199999999999</v>
      </c>
      <c r="R73" s="22">
        <v>234.81</v>
      </c>
      <c r="S73" s="24">
        <v>236.07400000000001</v>
      </c>
      <c r="T73" s="22">
        <v>277.32</v>
      </c>
      <c r="U73" s="22">
        <v>206.96</v>
      </c>
      <c r="V73" s="22">
        <v>187.25655337000001</v>
      </c>
      <c r="W73" s="26">
        <v>150.50700000000001</v>
      </c>
      <c r="X73" s="24">
        <v>115.834</v>
      </c>
      <c r="Y73" s="24">
        <v>75.608000000000004</v>
      </c>
      <c r="Z73" s="24">
        <v>71.293000000000006</v>
      </c>
      <c r="AA73" s="24">
        <v>56.8</v>
      </c>
      <c r="AB73" s="22">
        <v>49.14</v>
      </c>
      <c r="AC73" s="24">
        <v>44.677</v>
      </c>
      <c r="AD73" s="22">
        <v>40.21</v>
      </c>
      <c r="AF73" s="164">
        <f t="shared" si="7"/>
        <v>11373.294864369998</v>
      </c>
      <c r="AG73" s="22">
        <v>1218</v>
      </c>
      <c r="AH73" s="23">
        <v>7440.2695759999997</v>
      </c>
    </row>
    <row r="74" spans="1:34" x14ac:dyDescent="0.2">
      <c r="A74" s="20"/>
      <c r="B74" s="21" t="s">
        <v>55</v>
      </c>
      <c r="C74" s="22">
        <f t="shared" si="4"/>
        <v>10895.0781484</v>
      </c>
      <c r="D74" s="23">
        <f t="shared" si="5"/>
        <v>8126.3356750000003</v>
      </c>
      <c r="E74" s="22">
        <f t="shared" si="6"/>
        <v>2768.7424733999997</v>
      </c>
      <c r="F74" s="21"/>
      <c r="G74" s="28">
        <v>2342.4667850000001</v>
      </c>
      <c r="H74" s="28">
        <v>1769.6048900000001</v>
      </c>
      <c r="I74" s="28">
        <v>1027.0130000000001</v>
      </c>
      <c r="J74" s="28">
        <v>907.34799999999996</v>
      </c>
      <c r="K74" s="29">
        <v>810.01599999999996</v>
      </c>
      <c r="L74" s="28">
        <v>809.88900000000001</v>
      </c>
      <c r="M74" s="28">
        <v>459.99800000000005</v>
      </c>
      <c r="N74" s="21"/>
      <c r="O74" s="24">
        <v>486.71199999999999</v>
      </c>
      <c r="P74" s="22">
        <v>391.6</v>
      </c>
      <c r="Q74" s="22">
        <v>248.53900000000002</v>
      </c>
      <c r="R74" s="22">
        <v>225.86199999999999</v>
      </c>
      <c r="S74" s="24">
        <v>221.988</v>
      </c>
      <c r="T74" s="22">
        <v>258.77999999999997</v>
      </c>
      <c r="U74" s="22">
        <v>192.15199999999999</v>
      </c>
      <c r="V74" s="22">
        <v>176.53147340000001</v>
      </c>
      <c r="W74" s="26">
        <v>137.97499999999999</v>
      </c>
      <c r="X74" s="24">
        <v>111.11799999999999</v>
      </c>
      <c r="Y74" s="24">
        <v>68.605000000000004</v>
      </c>
      <c r="Z74" s="24">
        <v>67.47</v>
      </c>
      <c r="AA74" s="24">
        <v>52.8</v>
      </c>
      <c r="AB74" s="22">
        <v>45.485999999999997</v>
      </c>
      <c r="AC74" s="24">
        <v>42.936999999999998</v>
      </c>
      <c r="AD74" s="22">
        <v>40.186999999999998</v>
      </c>
      <c r="AF74" s="164">
        <f t="shared" si="7"/>
        <v>10702.9261484</v>
      </c>
      <c r="AG74" s="22">
        <v>2436</v>
      </c>
      <c r="AH74" s="23">
        <v>7116</v>
      </c>
    </row>
    <row r="75" spans="1:34" x14ac:dyDescent="0.2">
      <c r="A75" s="20"/>
      <c r="B75" s="21" t="s">
        <v>56</v>
      </c>
      <c r="C75" s="22">
        <f t="shared" si="4"/>
        <v>11032.299577960002</v>
      </c>
      <c r="D75" s="23">
        <f t="shared" si="5"/>
        <v>8235.1882490000007</v>
      </c>
      <c r="E75" s="22">
        <f t="shared" si="6"/>
        <v>2797.1113289600016</v>
      </c>
      <c r="F75" s="21"/>
      <c r="G75" s="28">
        <v>2379.0737589999999</v>
      </c>
      <c r="H75" s="29">
        <v>1898.6844900000001</v>
      </c>
      <c r="I75" s="28">
        <v>1024.232</v>
      </c>
      <c r="J75" s="28">
        <v>931.32600000000002</v>
      </c>
      <c r="K75" s="29">
        <v>836.73599999999999</v>
      </c>
      <c r="L75" s="28">
        <v>790.01</v>
      </c>
      <c r="M75" s="29">
        <v>375.12599999999998</v>
      </c>
      <c r="N75" s="21"/>
      <c r="O75" s="24">
        <v>501.80799999999999</v>
      </c>
      <c r="P75" s="22">
        <v>394.6</v>
      </c>
      <c r="Q75" s="22">
        <v>259.14800000000002</v>
      </c>
      <c r="R75" s="22">
        <v>233.22200000000001</v>
      </c>
      <c r="S75" s="24">
        <v>226.65</v>
      </c>
      <c r="T75" s="22">
        <v>236.22</v>
      </c>
      <c r="U75" s="22">
        <v>195.904</v>
      </c>
      <c r="V75" s="22">
        <v>178.91432896000001</v>
      </c>
      <c r="W75" s="26">
        <v>139.458</v>
      </c>
      <c r="X75" s="24">
        <v>112.357</v>
      </c>
      <c r="Y75" s="24">
        <v>69.513999999999996</v>
      </c>
      <c r="Z75" s="24">
        <v>67.635000000000005</v>
      </c>
      <c r="AA75" s="24">
        <v>53</v>
      </c>
      <c r="AB75" s="22">
        <v>45.113</v>
      </c>
      <c r="AC75" s="24">
        <v>43.396000000000001</v>
      </c>
      <c r="AD75" s="22">
        <v>40.171999999999997</v>
      </c>
      <c r="AF75" s="164">
        <f t="shared" si="7"/>
        <v>10836.39557796</v>
      </c>
      <c r="AG75" s="22">
        <v>2994</v>
      </c>
      <c r="AH75" s="23">
        <v>7378.581064</v>
      </c>
    </row>
    <row r="76" spans="1:34" x14ac:dyDescent="0.2">
      <c r="A76" s="20"/>
      <c r="B76" s="21" t="s">
        <v>57</v>
      </c>
      <c r="C76" s="22">
        <f t="shared" si="4"/>
        <v>10600.399252789999</v>
      </c>
      <c r="D76" s="23">
        <f t="shared" si="5"/>
        <v>7927.3156409999992</v>
      </c>
      <c r="E76" s="22">
        <f t="shared" si="6"/>
        <v>2673.0836117899998</v>
      </c>
      <c r="F76" s="21"/>
      <c r="G76" s="28">
        <v>2304.1954110000001</v>
      </c>
      <c r="H76" s="28">
        <v>1915.53323</v>
      </c>
      <c r="I76" s="28">
        <v>1002.9110000000001</v>
      </c>
      <c r="J76" s="28">
        <v>914.35500000000002</v>
      </c>
      <c r="K76" s="28">
        <v>825.62300000000005</v>
      </c>
      <c r="L76" s="28">
        <v>730.16700000000003</v>
      </c>
      <c r="M76" s="28">
        <v>234.53100000000001</v>
      </c>
      <c r="N76" s="21"/>
      <c r="O76" s="24">
        <v>485.19099999999997</v>
      </c>
      <c r="P76" s="22">
        <v>382.6</v>
      </c>
      <c r="Q76" s="22">
        <v>249.26000000000002</v>
      </c>
      <c r="R76" s="22">
        <v>221.37299999999999</v>
      </c>
      <c r="S76" s="24">
        <v>222.905</v>
      </c>
      <c r="T76" s="22">
        <v>200.98000000000002</v>
      </c>
      <c r="U76" s="22">
        <v>188.28899999999999</v>
      </c>
      <c r="V76" s="22">
        <v>175.38561178999998</v>
      </c>
      <c r="W76" s="26">
        <v>135.56299999999999</v>
      </c>
      <c r="X76" s="24">
        <v>108.322</v>
      </c>
      <c r="Y76" s="24">
        <v>62.548000000000002</v>
      </c>
      <c r="Z76" s="24">
        <v>65.483999999999995</v>
      </c>
      <c r="AA76" s="24">
        <v>50.69</v>
      </c>
      <c r="AB76" s="22">
        <v>43.625</v>
      </c>
      <c r="AC76" s="24">
        <v>40.737000000000002</v>
      </c>
      <c r="AD76" s="22">
        <v>40.131</v>
      </c>
      <c r="AF76" s="164">
        <f t="shared" si="7"/>
        <v>10412.110252789998</v>
      </c>
      <c r="AG76" s="22">
        <v>2848</v>
      </c>
      <c r="AH76" s="23">
        <v>7261.1007360000003</v>
      </c>
    </row>
    <row r="77" spans="1:34" x14ac:dyDescent="0.2">
      <c r="A77" s="30"/>
      <c r="B77" s="31" t="s">
        <v>58</v>
      </c>
      <c r="C77" s="32">
        <f t="shared" si="4"/>
        <v>11154.58663527</v>
      </c>
      <c r="D77" s="33">
        <f t="shared" si="5"/>
        <v>8341.8691170000002</v>
      </c>
      <c r="E77" s="32">
        <f t="shared" si="6"/>
        <v>2812.7175182699993</v>
      </c>
      <c r="F77" s="31"/>
      <c r="G77" s="34">
        <v>2446.7626070000001</v>
      </c>
      <c r="H77" s="35">
        <v>2060.1205100000002</v>
      </c>
      <c r="I77" s="34">
        <v>1070.376</v>
      </c>
      <c r="J77" s="34">
        <v>982.98500000000001</v>
      </c>
      <c r="K77" s="34">
        <v>885.01</v>
      </c>
      <c r="L77" s="34">
        <v>762.61199999999997</v>
      </c>
      <c r="M77" s="34">
        <v>134.00299999999999</v>
      </c>
      <c r="N77" s="31"/>
      <c r="O77" s="36">
        <v>513.27099999999996</v>
      </c>
      <c r="P77" s="32">
        <v>401.8</v>
      </c>
      <c r="Q77" s="32">
        <v>266.87300000000005</v>
      </c>
      <c r="R77" s="32">
        <v>237.63399999999999</v>
      </c>
      <c r="S77" s="36">
        <v>235.291</v>
      </c>
      <c r="T77" s="32">
        <v>205.41</v>
      </c>
      <c r="U77" s="32">
        <v>195.72</v>
      </c>
      <c r="V77" s="32">
        <v>185.64751827000001</v>
      </c>
      <c r="W77" s="37">
        <v>144.29</v>
      </c>
      <c r="X77" s="36">
        <v>114.619</v>
      </c>
      <c r="Y77" s="36">
        <v>62.014000000000003</v>
      </c>
      <c r="Z77" s="36">
        <v>68.617000000000004</v>
      </c>
      <c r="AA77" s="36">
        <v>54.2</v>
      </c>
      <c r="AB77" s="32">
        <v>44.622999999999998</v>
      </c>
      <c r="AC77" s="36">
        <v>42.688000000000002</v>
      </c>
      <c r="AD77" s="32">
        <v>40.020000000000003</v>
      </c>
      <c r="AF77" s="164">
        <f t="shared" si="7"/>
        <v>10958.86663527</v>
      </c>
      <c r="AG77" s="22">
        <v>2595</v>
      </c>
      <c r="AH77" s="23">
        <v>7629.871032</v>
      </c>
    </row>
    <row r="78" spans="1:34" x14ac:dyDescent="0.2">
      <c r="A78" s="20">
        <v>2013</v>
      </c>
      <c r="B78" s="25" t="s">
        <v>47</v>
      </c>
      <c r="C78" s="22">
        <f t="shared" si="4"/>
        <v>11505.83402421</v>
      </c>
      <c r="D78" s="23">
        <f t="shared" si="5"/>
        <v>8601.7578780000003</v>
      </c>
      <c r="E78" s="22">
        <f t="shared" si="6"/>
        <v>2904.0761462099999</v>
      </c>
      <c r="F78" s="25"/>
      <c r="G78" s="28">
        <v>2535.3648780000003</v>
      </c>
      <c r="H78" s="28">
        <v>2107.6999999999998</v>
      </c>
      <c r="I78" s="28">
        <v>1090.77</v>
      </c>
      <c r="J78" s="28">
        <v>1021.434</v>
      </c>
      <c r="K78" s="28">
        <v>934.83600000000001</v>
      </c>
      <c r="L78" s="28">
        <v>782.38800000000003</v>
      </c>
      <c r="M78" s="28">
        <v>129.26500000000001</v>
      </c>
      <c r="N78" s="25"/>
      <c r="O78" s="24">
        <v>528.22500000000002</v>
      </c>
      <c r="P78" s="22">
        <v>415.1</v>
      </c>
      <c r="Q78" s="22">
        <v>277.68800000000005</v>
      </c>
      <c r="R78" s="22">
        <v>249.965</v>
      </c>
      <c r="S78" s="24">
        <v>245.09</v>
      </c>
      <c r="T78" s="22">
        <v>204.89060000000001</v>
      </c>
      <c r="U78" s="22">
        <v>202.393</v>
      </c>
      <c r="V78" s="22">
        <v>193.37354621</v>
      </c>
      <c r="W78" s="26">
        <v>149.666</v>
      </c>
      <c r="X78" s="24">
        <v>116.206</v>
      </c>
      <c r="Y78" s="24">
        <v>64.989000000000004</v>
      </c>
      <c r="Z78" s="24">
        <v>71.186999999999998</v>
      </c>
      <c r="AA78" s="24">
        <v>54.8</v>
      </c>
      <c r="AB78" s="22">
        <v>46.334000000000003</v>
      </c>
      <c r="AC78" s="24">
        <v>44.155000000000001</v>
      </c>
      <c r="AD78" s="22">
        <v>40.014000000000003</v>
      </c>
      <c r="AF78" s="164">
        <f t="shared" si="7"/>
        <v>11303.44102421</v>
      </c>
      <c r="AG78" s="22">
        <v>2302</v>
      </c>
      <c r="AH78" s="23">
        <v>7760.5055279999997</v>
      </c>
    </row>
    <row r="79" spans="1:34" x14ac:dyDescent="0.2">
      <c r="A79" s="20"/>
      <c r="B79" s="25" t="s">
        <v>48</v>
      </c>
      <c r="C79" s="22">
        <f t="shared" si="4"/>
        <v>10714.608656439999</v>
      </c>
      <c r="D79" s="23">
        <f t="shared" si="5"/>
        <v>8027.8804049999999</v>
      </c>
      <c r="E79" s="22">
        <f t="shared" si="6"/>
        <v>2686.7282514399994</v>
      </c>
      <c r="F79" s="25"/>
      <c r="G79" s="28">
        <v>2327.106405</v>
      </c>
      <c r="H79" s="28">
        <v>1926.8</v>
      </c>
      <c r="I79" s="28">
        <v>1007.4430000000001</v>
      </c>
      <c r="J79" s="28">
        <v>939.779</v>
      </c>
      <c r="K79" s="28">
        <v>872.25099999999998</v>
      </c>
      <c r="L79" s="28">
        <v>724.91399999999999</v>
      </c>
      <c r="M79" s="28">
        <v>229.58700000000002</v>
      </c>
      <c r="N79" s="25"/>
      <c r="O79" s="24">
        <v>488.77699999999999</v>
      </c>
      <c r="P79" s="22">
        <v>379.3</v>
      </c>
      <c r="Q79" s="22">
        <v>257.19099999999997</v>
      </c>
      <c r="R79" s="22">
        <v>232.17699999999999</v>
      </c>
      <c r="S79" s="24">
        <v>226.60599999999999</v>
      </c>
      <c r="T79" s="22">
        <v>185.19139999999999</v>
      </c>
      <c r="U79" s="22">
        <v>186.059</v>
      </c>
      <c r="V79" s="22">
        <v>179.02785144000001</v>
      </c>
      <c r="W79" s="26">
        <v>140.22499999999999</v>
      </c>
      <c r="X79" s="24">
        <v>110.754</v>
      </c>
      <c r="Y79" s="24">
        <v>59.728999999999999</v>
      </c>
      <c r="Z79" s="24">
        <v>65.811000000000007</v>
      </c>
      <c r="AA79" s="24">
        <v>52.9</v>
      </c>
      <c r="AB79" s="22">
        <v>41.430999999999997</v>
      </c>
      <c r="AC79" s="24">
        <v>40.649000000000001</v>
      </c>
      <c r="AD79" s="22">
        <v>40.9</v>
      </c>
      <c r="AF79" s="164">
        <f t="shared" si="7"/>
        <v>10528.549656439998</v>
      </c>
      <c r="AG79" s="22">
        <v>1764</v>
      </c>
      <c r="AH79" s="23">
        <v>7148.156328</v>
      </c>
    </row>
    <row r="80" spans="1:34" x14ac:dyDescent="0.2">
      <c r="A80" s="20"/>
      <c r="B80" s="21" t="s">
        <v>49</v>
      </c>
      <c r="C80" s="22">
        <f t="shared" si="4"/>
        <v>12171.82469931</v>
      </c>
      <c r="D80" s="23">
        <f t="shared" si="5"/>
        <v>9180.5611880000015</v>
      </c>
      <c r="E80" s="22">
        <f t="shared" si="6"/>
        <v>2991.2635113099986</v>
      </c>
      <c r="F80" s="21"/>
      <c r="G80" s="28">
        <v>2593.5171880000003</v>
      </c>
      <c r="H80" s="28">
        <v>2123.6999999999998</v>
      </c>
      <c r="I80" s="28">
        <v>1144.9479999999999</v>
      </c>
      <c r="J80" s="28">
        <v>1039.4860000000001</v>
      </c>
      <c r="K80" s="28">
        <v>983.68499999999995</v>
      </c>
      <c r="L80" s="28">
        <v>813.08199999999999</v>
      </c>
      <c r="M80" s="28">
        <v>482.14300000000003</v>
      </c>
      <c r="N80" s="21"/>
      <c r="O80" s="24">
        <v>545.14800000000002</v>
      </c>
      <c r="P80" s="22">
        <v>419.2</v>
      </c>
      <c r="Q80" s="22">
        <v>287.06099999999998</v>
      </c>
      <c r="R80" s="22">
        <v>262.71899999999999</v>
      </c>
      <c r="S80" s="24">
        <v>252.22900000000001</v>
      </c>
      <c r="T80" s="22">
        <v>206.1952</v>
      </c>
      <c r="U80" s="22">
        <v>208.41800000000001</v>
      </c>
      <c r="V80" s="22">
        <v>198.99031131000001</v>
      </c>
      <c r="W80" s="26">
        <v>156.36199999999999</v>
      </c>
      <c r="X80" s="24">
        <v>122.18</v>
      </c>
      <c r="Y80" s="24">
        <v>67.491</v>
      </c>
      <c r="Z80" s="24">
        <v>73.477999999999994</v>
      </c>
      <c r="AA80" s="24">
        <v>60.7</v>
      </c>
      <c r="AB80" s="22">
        <v>44.274000000000001</v>
      </c>
      <c r="AC80" s="24">
        <v>45.816000000000003</v>
      </c>
      <c r="AD80" s="22">
        <v>41.002000000000002</v>
      </c>
      <c r="AF80" s="164">
        <f t="shared" si="7"/>
        <v>11963.406699310002</v>
      </c>
      <c r="AG80" s="22">
        <v>1446</v>
      </c>
      <c r="AH80" s="23">
        <v>8018.1457840000003</v>
      </c>
    </row>
    <row r="81" spans="1:34" x14ac:dyDescent="0.2">
      <c r="A81" s="20"/>
      <c r="B81" s="21" t="s">
        <v>50</v>
      </c>
      <c r="C81" s="22">
        <f t="shared" si="4"/>
        <v>12124.880585459998</v>
      </c>
      <c r="D81" s="23">
        <f t="shared" si="5"/>
        <v>9170.3980419999989</v>
      </c>
      <c r="E81" s="22">
        <f t="shared" si="6"/>
        <v>2954.4825434599989</v>
      </c>
      <c r="F81" s="21"/>
      <c r="G81" s="38">
        <v>2552.0940419999997</v>
      </c>
      <c r="H81" s="39">
        <v>2092.1999999999998</v>
      </c>
      <c r="I81" s="38">
        <v>1145.2570000000001</v>
      </c>
      <c r="J81" s="38">
        <v>1013.26</v>
      </c>
      <c r="K81" s="38">
        <v>964.93299999999999</v>
      </c>
      <c r="L81" s="38">
        <v>816.89300000000003</v>
      </c>
      <c r="M81" s="38">
        <v>585.76100000000008</v>
      </c>
      <c r="N81" s="21"/>
      <c r="O81" s="24">
        <v>537.92399999999998</v>
      </c>
      <c r="P81" s="22">
        <v>416.4</v>
      </c>
      <c r="Q81" s="22">
        <v>287.267</v>
      </c>
      <c r="R81" s="22">
        <v>258.79599999999999</v>
      </c>
      <c r="S81" s="24">
        <v>246.26599999999999</v>
      </c>
      <c r="T81" s="22">
        <v>207.93270000000001</v>
      </c>
      <c r="U81" s="22">
        <v>201.36799999999999</v>
      </c>
      <c r="V81" s="22">
        <v>193.96484346</v>
      </c>
      <c r="W81" s="26">
        <v>156.238</v>
      </c>
      <c r="X81" s="24">
        <v>116.2</v>
      </c>
      <c r="Y81" s="24">
        <v>72.105000000000004</v>
      </c>
      <c r="Z81" s="24">
        <v>71.018000000000001</v>
      </c>
      <c r="AA81" s="24">
        <v>59.7</v>
      </c>
      <c r="AB81" s="22">
        <v>43.055</v>
      </c>
      <c r="AC81" s="24">
        <v>44.901000000000003</v>
      </c>
      <c r="AD81" s="22">
        <v>41.347000000000001</v>
      </c>
      <c r="AF81" s="164">
        <f t="shared" si="7"/>
        <v>11923.512585459999</v>
      </c>
      <c r="AG81" s="22">
        <v>969</v>
      </c>
      <c r="AH81" s="23">
        <v>7824.0084079999997</v>
      </c>
    </row>
    <row r="82" spans="1:34" x14ac:dyDescent="0.2">
      <c r="A82" s="20"/>
      <c r="B82" s="21" t="s">
        <v>51</v>
      </c>
      <c r="C82" s="22">
        <f t="shared" si="4"/>
        <v>12990.828737339998</v>
      </c>
      <c r="D82" s="23">
        <f t="shared" si="5"/>
        <v>9857.8991919999989</v>
      </c>
      <c r="E82" s="22">
        <f t="shared" si="6"/>
        <v>3132.9295453399991</v>
      </c>
      <c r="F82" s="21"/>
      <c r="G82" s="38">
        <v>2711.8871920000001</v>
      </c>
      <c r="H82" s="39">
        <v>2170</v>
      </c>
      <c r="I82" s="38">
        <v>1271.123</v>
      </c>
      <c r="J82" s="38">
        <v>1081.432</v>
      </c>
      <c r="K82" s="38">
        <v>976.899</v>
      </c>
      <c r="L82" s="38">
        <v>891.36199999999997</v>
      </c>
      <c r="M82" s="38">
        <v>755.19600000000003</v>
      </c>
      <c r="N82" s="21"/>
      <c r="O82" s="24">
        <v>556.82500000000005</v>
      </c>
      <c r="P82" s="22">
        <v>444.3</v>
      </c>
      <c r="Q82" s="22">
        <v>310.75099999999998</v>
      </c>
      <c r="R82" s="22">
        <v>273.14400000000001</v>
      </c>
      <c r="S82" s="24">
        <v>254.10300000000001</v>
      </c>
      <c r="T82" s="22">
        <v>236.87959999999998</v>
      </c>
      <c r="U82" s="22">
        <v>211.55600000000001</v>
      </c>
      <c r="V82" s="22">
        <v>201.20594534</v>
      </c>
      <c r="W82" s="26">
        <v>165.82400000000001</v>
      </c>
      <c r="X82" s="24">
        <v>119.55500000000001</v>
      </c>
      <c r="Y82" s="24">
        <v>86.628</v>
      </c>
      <c r="Z82" s="24">
        <v>73.900999999999996</v>
      </c>
      <c r="AA82" s="24">
        <v>60.7</v>
      </c>
      <c r="AB82" s="22">
        <v>45.164000000000001</v>
      </c>
      <c r="AC82" s="24">
        <v>46.883000000000003</v>
      </c>
      <c r="AD82" s="22">
        <v>45.51</v>
      </c>
      <c r="AF82" s="164">
        <f t="shared" si="7"/>
        <v>12779.272737339999</v>
      </c>
      <c r="AG82" s="22">
        <v>580</v>
      </c>
      <c r="AH82" s="23">
        <v>8079.834296</v>
      </c>
    </row>
    <row r="83" spans="1:34" x14ac:dyDescent="0.2">
      <c r="A83" s="20"/>
      <c r="B83" s="21" t="s">
        <v>52</v>
      </c>
      <c r="C83" s="22">
        <f t="shared" si="4"/>
        <v>12224.049082899999</v>
      </c>
      <c r="D83" s="23">
        <f t="shared" si="5"/>
        <v>9240.2388909999991</v>
      </c>
      <c r="E83" s="22">
        <f t="shared" si="6"/>
        <v>2983.8101919000001</v>
      </c>
      <c r="F83" s="21"/>
      <c r="G83" s="38">
        <v>2567.5238909999998</v>
      </c>
      <c r="H83" s="39">
        <v>1972.1</v>
      </c>
      <c r="I83" s="38">
        <v>1212.7220000000002</v>
      </c>
      <c r="J83" s="38">
        <v>1017.252</v>
      </c>
      <c r="K83" s="38">
        <v>888.97299999999996</v>
      </c>
      <c r="L83" s="38">
        <v>859.7410000000001</v>
      </c>
      <c r="M83" s="38">
        <v>721.92700000000002</v>
      </c>
      <c r="N83" s="21"/>
      <c r="O83" s="24">
        <v>528.94000000000005</v>
      </c>
      <c r="P83" s="22">
        <v>430.8</v>
      </c>
      <c r="Q83" s="22">
        <v>287.78199999999998</v>
      </c>
      <c r="R83" s="22">
        <v>245.756</v>
      </c>
      <c r="S83" s="24">
        <v>240.05099999999999</v>
      </c>
      <c r="T83" s="22">
        <v>255.37559999999999</v>
      </c>
      <c r="U83" s="22">
        <v>199.887</v>
      </c>
      <c r="V83" s="22">
        <v>190.9915919</v>
      </c>
      <c r="W83" s="26">
        <v>158.30699999999999</v>
      </c>
      <c r="X83" s="24">
        <v>108.996</v>
      </c>
      <c r="Y83" s="24">
        <v>85.795000000000002</v>
      </c>
      <c r="Z83" s="24">
        <v>69.349000000000004</v>
      </c>
      <c r="AA83" s="24">
        <v>55.3</v>
      </c>
      <c r="AB83" s="22">
        <v>40.603000000000002</v>
      </c>
      <c r="AC83" s="24">
        <v>43.296999999999997</v>
      </c>
      <c r="AD83" s="22">
        <v>42.58</v>
      </c>
      <c r="AF83" s="164">
        <f t="shared" si="7"/>
        <v>12024.162082899998</v>
      </c>
      <c r="AG83" s="22">
        <v>122</v>
      </c>
      <c r="AH83" s="23">
        <v>7681.5805199999995</v>
      </c>
    </row>
    <row r="84" spans="1:34" x14ac:dyDescent="0.2">
      <c r="A84" s="20"/>
      <c r="B84" s="21" t="s">
        <v>53</v>
      </c>
      <c r="C84" s="22">
        <f t="shared" si="4"/>
        <v>12236.13090303</v>
      </c>
      <c r="D84" s="23">
        <f t="shared" si="5"/>
        <v>9200.6074270000008</v>
      </c>
      <c r="E84" s="22">
        <f t="shared" si="6"/>
        <v>3035.5234760299991</v>
      </c>
      <c r="F84" s="21"/>
      <c r="G84" s="38">
        <v>2623.1914269999997</v>
      </c>
      <c r="H84" s="39">
        <v>1911.3</v>
      </c>
      <c r="I84" s="38">
        <v>1177.9079999999999</v>
      </c>
      <c r="J84" s="38">
        <v>1049.316</v>
      </c>
      <c r="K84" s="38">
        <v>874.63099999999997</v>
      </c>
      <c r="L84" s="38">
        <v>891.98</v>
      </c>
      <c r="M84" s="38">
        <v>672.28100000000006</v>
      </c>
      <c r="N84" s="21"/>
      <c r="O84" s="24">
        <v>537.755</v>
      </c>
      <c r="P84" s="22">
        <v>440.4</v>
      </c>
      <c r="Q84" s="22">
        <v>294.68300000000005</v>
      </c>
      <c r="R84" s="22">
        <v>243.93100000000001</v>
      </c>
      <c r="S84" s="24">
        <v>241.39500000000001</v>
      </c>
      <c r="T84" s="22">
        <v>269.67830000000004</v>
      </c>
      <c r="U84" s="22">
        <v>207.303</v>
      </c>
      <c r="V84" s="22">
        <v>194.07517603000002</v>
      </c>
      <c r="W84" s="26">
        <v>152.18899999999999</v>
      </c>
      <c r="X84" s="24">
        <v>112.685</v>
      </c>
      <c r="Y84" s="24">
        <v>86.388000000000005</v>
      </c>
      <c r="Z84" s="24">
        <v>71.841999999999999</v>
      </c>
      <c r="AA84" s="24">
        <v>54.1</v>
      </c>
      <c r="AB84" s="22">
        <v>41.625999999999998</v>
      </c>
      <c r="AC84" s="24">
        <v>44.198999999999998</v>
      </c>
      <c r="AD84" s="22">
        <v>43.274000000000001</v>
      </c>
      <c r="AF84" s="164">
        <f t="shared" si="7"/>
        <v>12028.827903030002</v>
      </c>
      <c r="AG84" s="22">
        <v>185</v>
      </c>
      <c r="AH84" s="23">
        <v>7614.9024959999997</v>
      </c>
    </row>
    <row r="85" spans="1:34" x14ac:dyDescent="0.2">
      <c r="A85" s="20"/>
      <c r="B85" s="21" t="s">
        <v>54</v>
      </c>
      <c r="C85" s="22">
        <f t="shared" si="4"/>
        <v>11879.880824560001</v>
      </c>
      <c r="D85" s="23">
        <f t="shared" si="5"/>
        <v>8922.1516250000004</v>
      </c>
      <c r="E85" s="22">
        <f t="shared" si="6"/>
        <v>2957.7291995600008</v>
      </c>
      <c r="F85" s="21"/>
      <c r="G85" s="38">
        <v>2563.890985</v>
      </c>
      <c r="H85" s="39">
        <v>1850.8976400000001</v>
      </c>
      <c r="I85" s="38">
        <v>1149.171</v>
      </c>
      <c r="J85" s="38">
        <v>1042.8040000000001</v>
      </c>
      <c r="K85" s="38">
        <v>837.85299999999995</v>
      </c>
      <c r="L85" s="38">
        <v>867.05399999999997</v>
      </c>
      <c r="M85" s="38">
        <v>610.48100000000011</v>
      </c>
      <c r="N85" s="21"/>
      <c r="O85" s="24">
        <v>524.51900000000001</v>
      </c>
      <c r="P85" s="22">
        <v>433.8</v>
      </c>
      <c r="Q85" s="22">
        <v>287.267</v>
      </c>
      <c r="R85" s="22">
        <v>232.773</v>
      </c>
      <c r="S85" s="24">
        <v>237.626</v>
      </c>
      <c r="T85" s="22">
        <v>277.20209999999997</v>
      </c>
      <c r="U85" s="22">
        <v>200.726</v>
      </c>
      <c r="V85" s="22">
        <v>192.02109955999998</v>
      </c>
      <c r="W85" s="26">
        <v>143.57400000000001</v>
      </c>
      <c r="X85" s="24">
        <v>110.01</v>
      </c>
      <c r="Y85" s="24">
        <v>75.84</v>
      </c>
      <c r="Z85" s="24">
        <v>68.7</v>
      </c>
      <c r="AA85" s="24">
        <v>51</v>
      </c>
      <c r="AB85" s="22">
        <v>40.392000000000003</v>
      </c>
      <c r="AC85" s="24">
        <v>42.277999999999999</v>
      </c>
      <c r="AD85" s="22">
        <v>40.000999999999998</v>
      </c>
      <c r="AF85" s="164">
        <f t="shared" si="7"/>
        <v>11679.154824559999</v>
      </c>
      <c r="AG85" s="22">
        <v>1330</v>
      </c>
      <c r="AH85" s="23">
        <v>7616</v>
      </c>
    </row>
    <row r="86" spans="1:34" x14ac:dyDescent="0.2">
      <c r="A86" s="20"/>
      <c r="B86" s="21" t="s">
        <v>55</v>
      </c>
      <c r="C86" s="22">
        <f t="shared" si="4"/>
        <v>11258.202487340001</v>
      </c>
      <c r="D86" s="23">
        <f t="shared" si="5"/>
        <v>8442.7849630000001</v>
      </c>
      <c r="E86" s="22">
        <f t="shared" si="6"/>
        <v>2815.4175243400005</v>
      </c>
      <c r="F86" s="21"/>
      <c r="G86" s="38">
        <v>2432.719963</v>
      </c>
      <c r="H86" s="39">
        <v>1784.1</v>
      </c>
      <c r="I86" s="38">
        <v>1094.5810000000001</v>
      </c>
      <c r="J86" s="38">
        <v>985.67399999999998</v>
      </c>
      <c r="K86" s="38">
        <v>809.49099999999999</v>
      </c>
      <c r="L86" s="38">
        <v>822.76400000000001</v>
      </c>
      <c r="M86" s="38">
        <v>513.45500000000004</v>
      </c>
      <c r="N86" s="21"/>
      <c r="O86" s="24">
        <v>500.11099999999999</v>
      </c>
      <c r="P86" s="22">
        <v>407.5</v>
      </c>
      <c r="Q86" s="22">
        <v>267.18199999999996</v>
      </c>
      <c r="R86" s="22">
        <v>226.31899999999999</v>
      </c>
      <c r="S86" s="22">
        <v>226.00299999999999</v>
      </c>
      <c r="T86" s="22">
        <v>262.14780000000002</v>
      </c>
      <c r="U86" s="22">
        <v>191.75800000000001</v>
      </c>
      <c r="V86" s="22">
        <v>183.43772433999999</v>
      </c>
      <c r="W86" s="22">
        <v>134.41800000000001</v>
      </c>
      <c r="X86" s="24">
        <v>109.08499999999999</v>
      </c>
      <c r="Y86" s="22">
        <v>72.176000000000002</v>
      </c>
      <c r="Z86" s="24">
        <v>65.700999999999993</v>
      </c>
      <c r="AA86" s="22">
        <v>49.2</v>
      </c>
      <c r="AB86" s="22">
        <v>39.281999999999996</v>
      </c>
      <c r="AC86" s="24">
        <v>41.094999999999999</v>
      </c>
      <c r="AD86" s="22">
        <v>40.002000000000002</v>
      </c>
      <c r="AF86" s="164">
        <f t="shared" si="7"/>
        <v>11066.444487340001</v>
      </c>
      <c r="AG86" s="22">
        <v>2615</v>
      </c>
      <c r="AH86" s="23">
        <v>7180.8149519999997</v>
      </c>
    </row>
    <row r="87" spans="1:34" x14ac:dyDescent="0.2">
      <c r="A87" s="20"/>
      <c r="B87" s="21" t="s">
        <v>56</v>
      </c>
      <c r="C87" s="22">
        <f t="shared" si="4"/>
        <v>11501.398612010002</v>
      </c>
      <c r="D87" s="23">
        <f t="shared" si="5"/>
        <v>8647.2523160000001</v>
      </c>
      <c r="E87" s="22">
        <f t="shared" si="6"/>
        <v>2854.1462960100016</v>
      </c>
      <c r="F87" s="21"/>
      <c r="G87" s="38">
        <v>2476.1853160000001</v>
      </c>
      <c r="H87" s="38">
        <v>1957.1</v>
      </c>
      <c r="I87" s="38">
        <v>1120.846</v>
      </c>
      <c r="J87" s="38">
        <v>1010.978</v>
      </c>
      <c r="K87" s="38">
        <v>834.81299999999999</v>
      </c>
      <c r="L87" s="38">
        <v>816.48100000000011</v>
      </c>
      <c r="M87" s="38">
        <v>430.84900000000005</v>
      </c>
      <c r="N87" s="21"/>
      <c r="O87" s="22">
        <v>515.18399999999997</v>
      </c>
      <c r="P87" s="22">
        <v>413.9</v>
      </c>
      <c r="Q87" s="22">
        <v>281.29300000000001</v>
      </c>
      <c r="R87" s="22">
        <v>235.30600000000001</v>
      </c>
      <c r="S87" s="22">
        <v>229.96899999999999</v>
      </c>
      <c r="T87" s="22">
        <v>240.91320000000002</v>
      </c>
      <c r="U87" s="22">
        <v>192.36099999999999</v>
      </c>
      <c r="V87" s="22">
        <v>184.64909601000002</v>
      </c>
      <c r="W87" s="22">
        <v>137.489</v>
      </c>
      <c r="X87" s="22">
        <v>110.983</v>
      </c>
      <c r="Y87" s="22">
        <v>74.73</v>
      </c>
      <c r="Z87" s="22">
        <v>65.126000000000005</v>
      </c>
      <c r="AA87" s="220">
        <v>50.3</v>
      </c>
      <c r="AB87" s="220">
        <v>40.177</v>
      </c>
      <c r="AC87" s="22">
        <v>41.765000000000001</v>
      </c>
      <c r="AD87" s="22">
        <v>40.000999999999998</v>
      </c>
      <c r="AF87" s="164">
        <f t="shared" si="7"/>
        <v>11309.037612009999</v>
      </c>
      <c r="AG87" s="22">
        <v>3156</v>
      </c>
      <c r="AH87" s="23">
        <v>7472.9282000000003</v>
      </c>
    </row>
    <row r="88" spans="1:34" x14ac:dyDescent="0.2">
      <c r="A88" s="20"/>
      <c r="B88" s="21" t="s">
        <v>57</v>
      </c>
      <c r="C88" s="22">
        <f t="shared" si="4"/>
        <v>11047.510437610001</v>
      </c>
      <c r="D88" s="23">
        <f t="shared" si="5"/>
        <v>8291.1628270000001</v>
      </c>
      <c r="E88" s="22">
        <f t="shared" si="6"/>
        <v>2756.3476106100006</v>
      </c>
      <c r="F88" s="21"/>
      <c r="G88" s="38">
        <v>2388.5888269999996</v>
      </c>
      <c r="H88" s="38">
        <v>1953.8</v>
      </c>
      <c r="I88" s="38">
        <v>1098.9070000000002</v>
      </c>
      <c r="J88" s="38">
        <v>969.7</v>
      </c>
      <c r="K88" s="38">
        <v>827.30100000000004</v>
      </c>
      <c r="L88" s="38">
        <v>768.17399999999998</v>
      </c>
      <c r="M88" s="38">
        <v>284.69200000000001</v>
      </c>
      <c r="N88" s="21"/>
      <c r="O88" s="220">
        <v>505.47300000000001</v>
      </c>
      <c r="P88" s="220">
        <v>400.6</v>
      </c>
      <c r="Q88" s="220">
        <v>270.58100000000002</v>
      </c>
      <c r="R88" s="22">
        <v>227.10900000000001</v>
      </c>
      <c r="S88" s="220">
        <v>227.25299999999999</v>
      </c>
      <c r="T88" s="220">
        <v>212.3049</v>
      </c>
      <c r="U88" s="220">
        <v>185.434</v>
      </c>
      <c r="V88" s="220">
        <v>181.62071061</v>
      </c>
      <c r="W88" s="220">
        <v>136.779</v>
      </c>
      <c r="X88" s="220">
        <v>111.208</v>
      </c>
      <c r="Y88" s="220">
        <v>65.382000000000005</v>
      </c>
      <c r="Z88" s="220">
        <v>62.796999999999997</v>
      </c>
      <c r="AA88" s="220">
        <v>50.5</v>
      </c>
      <c r="AB88" s="220">
        <v>39.392000000000003</v>
      </c>
      <c r="AC88" s="220">
        <v>39.914000000000001</v>
      </c>
      <c r="AD88" s="220">
        <v>40</v>
      </c>
      <c r="AF88" s="164">
        <f>SUM(G88:M88)+SUM(O88:T88)+SUM(V88:AD88)</f>
        <v>10862.076437610001</v>
      </c>
      <c r="AG88" s="22">
        <v>2961</v>
      </c>
      <c r="AH88" s="23">
        <v>7258.8327760000002</v>
      </c>
    </row>
    <row r="89" spans="1:34" x14ac:dyDescent="0.2">
      <c r="A89" s="20"/>
      <c r="B89" s="21" t="s">
        <v>58</v>
      </c>
      <c r="C89" s="22">
        <f>SUM(O89:AD89)+D89</f>
        <v>11674.628812340001</v>
      </c>
      <c r="D89" s="23">
        <f t="shared" si="5"/>
        <v>8755.7198810000009</v>
      </c>
      <c r="E89" s="22">
        <f t="shared" si="6"/>
        <v>2918.90893134</v>
      </c>
      <c r="F89" s="21"/>
      <c r="G89" s="38">
        <v>2542.4348810000001</v>
      </c>
      <c r="H89" s="38">
        <v>2124.4</v>
      </c>
      <c r="I89" s="38">
        <v>1177.8050000000001</v>
      </c>
      <c r="J89" s="38">
        <v>1036.3</v>
      </c>
      <c r="K89" s="38">
        <v>894.94100000000003</v>
      </c>
      <c r="L89" s="38">
        <v>810.09500000000003</v>
      </c>
      <c r="M89" s="38">
        <v>169.74400000000003</v>
      </c>
      <c r="N89" s="41"/>
      <c r="O89" s="220">
        <v>536.00599999999997</v>
      </c>
      <c r="P89" s="220">
        <v>424.1</v>
      </c>
      <c r="Q89" s="220">
        <v>289.73900000000003</v>
      </c>
      <c r="R89" s="220">
        <v>245.40299999999999</v>
      </c>
      <c r="S89" s="220">
        <v>243.52099999999999</v>
      </c>
      <c r="T89" s="220">
        <v>222.4468</v>
      </c>
      <c r="U89" s="220">
        <v>189.74199999999999</v>
      </c>
      <c r="V89" s="220">
        <v>193.44613134000002</v>
      </c>
      <c r="W89" s="220">
        <v>145.55500000000001</v>
      </c>
      <c r="X89" s="220">
        <v>116.363</v>
      </c>
      <c r="Y89" s="220">
        <v>67.817999999999998</v>
      </c>
      <c r="Z89" s="220">
        <v>67.823999999999998</v>
      </c>
      <c r="AA89" s="220">
        <v>52.8</v>
      </c>
      <c r="AB89" s="220">
        <v>42.122999999999998</v>
      </c>
      <c r="AC89" s="220">
        <v>42.021000000000001</v>
      </c>
      <c r="AD89" s="220">
        <v>40.000999999999998</v>
      </c>
      <c r="AF89" s="164">
        <f>SUM(G89:M89)+SUM(O89:T89)+SUM(V89:AD89)</f>
        <v>11484.886812340001</v>
      </c>
      <c r="AG89" s="22">
        <v>2718</v>
      </c>
      <c r="AH89" s="23">
        <v>7615.8096800000003</v>
      </c>
    </row>
    <row r="90" spans="1:34" x14ac:dyDescent="0.2">
      <c r="A90" s="20">
        <v>2014</v>
      </c>
      <c r="B90" s="25" t="s">
        <v>47</v>
      </c>
      <c r="C90" s="22">
        <f t="shared" ref="C90:C93" si="8">SUM(O90:AD90)+D90</f>
        <v>12097.10706488</v>
      </c>
      <c r="D90" s="23">
        <f t="shared" ref="D90:D101" si="9">SUM(G90:M90)</f>
        <v>9078.9016279999996</v>
      </c>
      <c r="E90" s="22">
        <f t="shared" ref="E90:E101" si="10">C90-D90</f>
        <v>3018.20543688</v>
      </c>
      <c r="G90" s="38">
        <v>2636.3666279999998</v>
      </c>
      <c r="H90" s="38">
        <v>2234.5</v>
      </c>
      <c r="I90" s="38">
        <v>1214.7820000000002</v>
      </c>
      <c r="J90" s="38">
        <v>1073.5</v>
      </c>
      <c r="K90" s="38">
        <v>950.31700000000001</v>
      </c>
      <c r="L90" s="38">
        <v>833.47600000000011</v>
      </c>
      <c r="M90" s="38">
        <v>135.96</v>
      </c>
      <c r="O90" s="38">
        <v>554.32899999999995</v>
      </c>
      <c r="P90" s="38">
        <v>432.6</v>
      </c>
      <c r="Q90" s="38">
        <v>301.06900000000002</v>
      </c>
      <c r="R90" s="38">
        <v>261.26100000000002</v>
      </c>
      <c r="S90" s="38">
        <v>252.30199999999999</v>
      </c>
      <c r="T90" s="38">
        <v>222.84180000000001</v>
      </c>
      <c r="U90" s="38">
        <v>200.3</v>
      </c>
      <c r="V90" s="38">
        <v>200.19563688000002</v>
      </c>
      <c r="W90" s="38">
        <v>152.095</v>
      </c>
      <c r="X90" s="38">
        <v>117.223</v>
      </c>
      <c r="Y90" s="38">
        <v>70</v>
      </c>
      <c r="Z90" s="38">
        <v>70.375</v>
      </c>
      <c r="AA90" s="38">
        <v>54.2</v>
      </c>
      <c r="AB90" s="38">
        <v>44.908999999999999</v>
      </c>
      <c r="AC90" s="38">
        <v>44.503999999999998</v>
      </c>
      <c r="AD90" s="38">
        <v>40.000999999999998</v>
      </c>
      <c r="AF90" s="164">
        <f t="shared" ref="AF90:AF99" si="11">SUM(G90:M90)+SUM(O90:T90)+SUM(V90:AD90)</f>
        <v>11896.80706488</v>
      </c>
      <c r="AG90" s="22">
        <v>2473</v>
      </c>
      <c r="AH90" s="23">
        <v>7838</v>
      </c>
    </row>
    <row r="91" spans="1:34" x14ac:dyDescent="0.2">
      <c r="A91" s="20"/>
      <c r="B91" s="25" t="s">
        <v>48</v>
      </c>
      <c r="C91" s="22">
        <f t="shared" si="8"/>
        <v>11283.624276570001</v>
      </c>
      <c r="D91" s="23">
        <f t="shared" si="9"/>
        <v>8495.1574550000005</v>
      </c>
      <c r="E91" s="22">
        <f t="shared" si="10"/>
        <v>2788.4668215700003</v>
      </c>
      <c r="G91" s="38">
        <v>2430.2874550000001</v>
      </c>
      <c r="H91" s="38">
        <v>2057.6</v>
      </c>
      <c r="I91" s="38">
        <v>1132.1760000000002</v>
      </c>
      <c r="J91" s="38">
        <v>979.8</v>
      </c>
      <c r="K91" s="38">
        <v>894.85500000000002</v>
      </c>
      <c r="L91" s="38">
        <v>780.01900000000001</v>
      </c>
      <c r="M91" s="38">
        <v>220.42000000000002</v>
      </c>
      <c r="O91" s="38">
        <v>514.04700000000003</v>
      </c>
      <c r="P91" s="38">
        <v>391.6</v>
      </c>
      <c r="Q91" s="38">
        <v>273.98</v>
      </c>
      <c r="R91" s="38">
        <v>244.71199999999999</v>
      </c>
      <c r="S91" s="38">
        <v>233.18299999999999</v>
      </c>
      <c r="T91" s="38">
        <v>200.7218</v>
      </c>
      <c r="U91" s="38">
        <v>185.5</v>
      </c>
      <c r="V91" s="38">
        <v>185.66102157</v>
      </c>
      <c r="W91" s="38">
        <v>142.83699999999999</v>
      </c>
      <c r="X91" s="38">
        <v>111.938</v>
      </c>
      <c r="Y91" s="38">
        <v>66.808999999999997</v>
      </c>
      <c r="Z91" s="38">
        <v>65.411000000000001</v>
      </c>
      <c r="AA91" s="38">
        <v>49.7</v>
      </c>
      <c r="AB91" s="38">
        <v>41.582999999999998</v>
      </c>
      <c r="AC91" s="38">
        <v>40.765000000000001</v>
      </c>
      <c r="AD91" s="38">
        <v>40.018999999999998</v>
      </c>
      <c r="AF91" s="164">
        <f t="shared" si="11"/>
        <v>11098.124276570001</v>
      </c>
    </row>
    <row r="92" spans="1:34" x14ac:dyDescent="0.2">
      <c r="A92" s="20"/>
      <c r="B92" s="21" t="s">
        <v>49</v>
      </c>
      <c r="C92" s="22">
        <f t="shared" si="8"/>
        <v>12951.867768139999</v>
      </c>
      <c r="D92" s="23">
        <f t="shared" si="9"/>
        <v>9808.33518</v>
      </c>
      <c r="E92" s="22">
        <f t="shared" si="10"/>
        <v>3143.5325881399986</v>
      </c>
      <c r="G92" s="38">
        <v>2734.2021799999998</v>
      </c>
      <c r="H92" s="38">
        <v>2316.6999999999998</v>
      </c>
      <c r="I92" s="38">
        <v>1294.6070000000002</v>
      </c>
      <c r="J92" s="38">
        <v>1083.8</v>
      </c>
      <c r="K92" s="38">
        <v>1016.336</v>
      </c>
      <c r="L92" s="38">
        <v>877.86900000000003</v>
      </c>
      <c r="M92" s="38">
        <v>484.82100000000003</v>
      </c>
      <c r="O92" s="38">
        <v>586.54200000000003</v>
      </c>
      <c r="P92" s="38">
        <v>437.46</v>
      </c>
      <c r="Q92" s="38">
        <v>301.79000000000002</v>
      </c>
      <c r="R92" s="38">
        <v>277.78300000000002</v>
      </c>
      <c r="S92" s="38">
        <v>260.553</v>
      </c>
      <c r="T92" s="38">
        <v>225.28219999999999</v>
      </c>
      <c r="U92" s="38">
        <v>209.31399999999999</v>
      </c>
      <c r="V92" s="38">
        <v>207.51238813999998</v>
      </c>
      <c r="W92" s="38">
        <v>165.982</v>
      </c>
      <c r="X92" s="38">
        <v>125.57299999999999</v>
      </c>
      <c r="Y92" s="38">
        <v>80.028000000000006</v>
      </c>
      <c r="Z92" s="38">
        <v>74.072999999999993</v>
      </c>
      <c r="AA92" s="38">
        <v>55.8</v>
      </c>
      <c r="AB92" s="38">
        <v>47.235999999999997</v>
      </c>
      <c r="AC92" s="38">
        <v>46.56</v>
      </c>
      <c r="AD92" s="38">
        <v>42.043999999999997</v>
      </c>
      <c r="AF92" s="164">
        <f t="shared" si="11"/>
        <v>12742.55376814</v>
      </c>
    </row>
    <row r="93" spans="1:34" x14ac:dyDescent="0.2">
      <c r="A93" s="20"/>
      <c r="B93" s="21" t="s">
        <v>50</v>
      </c>
      <c r="C93" s="22">
        <f t="shared" si="8"/>
        <v>13104.27992123</v>
      </c>
      <c r="D93" s="23">
        <f t="shared" si="9"/>
        <v>9972.2417260000002</v>
      </c>
      <c r="E93" s="22">
        <f t="shared" si="10"/>
        <v>3132.0381952299995</v>
      </c>
      <c r="G93" s="38">
        <v>2702.6527259999998</v>
      </c>
      <c r="H93" s="38">
        <v>2286.6</v>
      </c>
      <c r="I93" s="38">
        <v>1317.473</v>
      </c>
      <c r="J93" s="38">
        <v>1081.25</v>
      </c>
      <c r="K93" s="38">
        <v>990.85599999999999</v>
      </c>
      <c r="L93" s="38">
        <v>875.5</v>
      </c>
      <c r="M93" s="38">
        <v>717.91</v>
      </c>
      <c r="O93" s="38">
        <v>580.34900000000005</v>
      </c>
      <c r="P93" s="38">
        <v>434.96</v>
      </c>
      <c r="Q93" s="38">
        <v>315.077</v>
      </c>
      <c r="R93" s="38">
        <v>277.39999999999998</v>
      </c>
      <c r="S93" s="38">
        <v>253.54300000000001</v>
      </c>
      <c r="T93" s="38">
        <v>227.07729999999998</v>
      </c>
      <c r="U93" s="38">
        <v>203.113</v>
      </c>
      <c r="V93" s="38">
        <v>200.05189523000001</v>
      </c>
      <c r="W93" s="38">
        <v>165.58099999999999</v>
      </c>
      <c r="X93" s="38">
        <v>123.91500000000001</v>
      </c>
      <c r="Y93" s="38">
        <v>85.061000000000007</v>
      </c>
      <c r="Z93" s="38">
        <v>72.072000000000003</v>
      </c>
      <c r="AA93" s="38">
        <v>55.2</v>
      </c>
      <c r="AB93" s="38">
        <v>46.723999999999997</v>
      </c>
      <c r="AC93" s="38">
        <v>46.393999999999998</v>
      </c>
      <c r="AD93" s="38">
        <v>45.52</v>
      </c>
      <c r="AF93" s="164">
        <f t="shared" si="11"/>
        <v>12901.16692123</v>
      </c>
    </row>
    <row r="94" spans="1:34" x14ac:dyDescent="0.2">
      <c r="A94" s="20"/>
      <c r="B94" s="21" t="s">
        <v>51</v>
      </c>
      <c r="C94" s="22">
        <f>SUM(O94:AD94)+D94</f>
        <v>13607.042019560002</v>
      </c>
      <c r="D94" s="23">
        <f t="shared" si="9"/>
        <v>10322.983251000001</v>
      </c>
      <c r="E94" s="22">
        <f t="shared" si="10"/>
        <v>3284.0587685600003</v>
      </c>
      <c r="G94" s="38">
        <v>2796.7882509999999</v>
      </c>
      <c r="H94" s="38">
        <v>2287.8000000000002</v>
      </c>
      <c r="I94" s="38">
        <v>1373.402</v>
      </c>
      <c r="J94" s="38">
        <v>1093.9059999999999</v>
      </c>
      <c r="K94" s="38">
        <v>1001.341</v>
      </c>
      <c r="L94" s="38">
        <v>960.68100000000004</v>
      </c>
      <c r="M94" s="38">
        <v>809.06500000000005</v>
      </c>
      <c r="O94" s="38">
        <v>598.58199999999999</v>
      </c>
      <c r="P94" s="38">
        <v>457.1</v>
      </c>
      <c r="Q94" s="38">
        <v>323.935</v>
      </c>
      <c r="R94" s="38">
        <v>285.7</v>
      </c>
      <c r="S94" s="38">
        <v>261.04700000000003</v>
      </c>
      <c r="T94" s="38">
        <v>265.98070000000001</v>
      </c>
      <c r="U94" s="38">
        <v>209.71299999999999</v>
      </c>
      <c r="V94" s="38">
        <v>206.36106856000001</v>
      </c>
      <c r="W94" s="38">
        <v>173.64599999999999</v>
      </c>
      <c r="X94" s="38">
        <v>126.452</v>
      </c>
      <c r="Y94" s="38">
        <v>101.813</v>
      </c>
      <c r="Z94" s="38">
        <v>73.844999999999999</v>
      </c>
      <c r="AA94" s="38">
        <v>56.8</v>
      </c>
      <c r="AB94" s="38">
        <v>47.753</v>
      </c>
      <c r="AC94" s="38">
        <v>47.680999999999997</v>
      </c>
      <c r="AD94" s="38">
        <v>47.65</v>
      </c>
      <c r="AF94" s="164">
        <f t="shared" si="11"/>
        <v>13397.329019560002</v>
      </c>
    </row>
    <row r="95" spans="1:34" x14ac:dyDescent="0.2">
      <c r="A95" s="20"/>
      <c r="B95" s="21" t="s">
        <v>52</v>
      </c>
      <c r="C95" s="22">
        <f t="shared" ref="C95:C98" si="12">SUM(O95:AD95)+D95</f>
        <v>12865.640777569999</v>
      </c>
      <c r="D95" s="23">
        <f t="shared" si="9"/>
        <v>9707.025952</v>
      </c>
      <c r="E95" s="22">
        <f t="shared" si="10"/>
        <v>3158.6148255699991</v>
      </c>
      <c r="G95" s="38">
        <v>2685.7219519999999</v>
      </c>
      <c r="H95" s="38">
        <v>2086.9</v>
      </c>
      <c r="I95" s="38">
        <v>1277.921</v>
      </c>
      <c r="J95" s="38">
        <v>1045.1759999999999</v>
      </c>
      <c r="K95" s="38">
        <v>923.13699999999994</v>
      </c>
      <c r="L95" s="38">
        <v>938.12400000000002</v>
      </c>
      <c r="M95" s="38">
        <v>750.04600000000005</v>
      </c>
      <c r="O95" s="38">
        <v>570</v>
      </c>
      <c r="P95" s="38">
        <v>441</v>
      </c>
      <c r="Q95" s="38">
        <v>307.86699999999996</v>
      </c>
      <c r="R95" s="38">
        <v>260.38900000000001</v>
      </c>
      <c r="S95" s="38">
        <v>246.14699999999999</v>
      </c>
      <c r="T95" s="38">
        <v>282.55309999999997</v>
      </c>
      <c r="U95" s="38">
        <v>203.095</v>
      </c>
      <c r="V95" s="38">
        <v>198.42972556999999</v>
      </c>
      <c r="W95" s="38">
        <v>163.01900000000001</v>
      </c>
      <c r="X95" s="38">
        <v>121.33799999999999</v>
      </c>
      <c r="Y95" s="38">
        <v>101.006</v>
      </c>
      <c r="Z95" s="38">
        <v>72.947000000000003</v>
      </c>
      <c r="AA95" s="38">
        <v>54.5</v>
      </c>
      <c r="AB95" s="38">
        <v>44.685000000000002</v>
      </c>
      <c r="AC95" s="38">
        <v>45.268999999999998</v>
      </c>
      <c r="AD95" s="38">
        <v>46.37</v>
      </c>
      <c r="AF95" s="164">
        <f t="shared" si="11"/>
        <v>12662.54577757</v>
      </c>
    </row>
    <row r="96" spans="1:34" x14ac:dyDescent="0.2">
      <c r="A96" s="20"/>
      <c r="B96" s="21" t="s">
        <v>53</v>
      </c>
      <c r="C96" s="22">
        <f t="shared" si="12"/>
        <v>12845.124447390001</v>
      </c>
      <c r="D96" s="23">
        <f t="shared" si="9"/>
        <v>9661.6392539999997</v>
      </c>
      <c r="E96" s="22">
        <f t="shared" si="10"/>
        <v>3183.4851933900009</v>
      </c>
      <c r="G96" s="38">
        <v>2723.6462539999998</v>
      </c>
      <c r="H96" s="38">
        <v>2035.3</v>
      </c>
      <c r="I96" s="38">
        <v>1261.9560000000001</v>
      </c>
      <c r="J96" s="38">
        <v>1051.2</v>
      </c>
      <c r="K96" s="38">
        <v>920.31899999999996</v>
      </c>
      <c r="L96" s="38">
        <v>960.0630000000001</v>
      </c>
      <c r="M96" s="38">
        <v>709.15499999999997</v>
      </c>
      <c r="O96" s="38">
        <v>577.9</v>
      </c>
      <c r="P96" s="38">
        <v>447.2</v>
      </c>
      <c r="Q96" s="38">
        <v>307.661</v>
      </c>
      <c r="R96" s="38">
        <v>258.20699999999999</v>
      </c>
      <c r="S96" s="38">
        <v>245.398</v>
      </c>
      <c r="T96" s="38">
        <v>292.67349999999999</v>
      </c>
      <c r="U96" s="38">
        <v>209.70699999999999</v>
      </c>
      <c r="V96" s="38">
        <v>199.77469339000001</v>
      </c>
      <c r="W96" s="38">
        <v>160.23099999999999</v>
      </c>
      <c r="X96" s="38">
        <v>124.05</v>
      </c>
      <c r="Y96" s="38">
        <v>96.486999999999995</v>
      </c>
      <c r="Z96" s="38">
        <v>73.325000000000003</v>
      </c>
      <c r="AA96" s="38">
        <v>52.7</v>
      </c>
      <c r="AB96" s="38">
        <v>44.957999999999998</v>
      </c>
      <c r="AC96" s="38">
        <v>46.162999999999997</v>
      </c>
      <c r="AD96" s="38">
        <v>47.05</v>
      </c>
      <c r="AF96" s="164">
        <f t="shared" si="11"/>
        <v>12635.41744739</v>
      </c>
    </row>
    <row r="97" spans="1:32" x14ac:dyDescent="0.2">
      <c r="A97" s="20"/>
      <c r="B97" s="21" t="s">
        <v>54</v>
      </c>
      <c r="C97" s="22">
        <f t="shared" si="12"/>
        <v>12435.687717919998</v>
      </c>
      <c r="D97" s="23">
        <f t="shared" si="9"/>
        <v>9340.3700719999979</v>
      </c>
      <c r="E97" s="22">
        <f t="shared" si="10"/>
        <v>3095.3176459200004</v>
      </c>
      <c r="G97" s="38">
        <v>2664.8770720000002</v>
      </c>
      <c r="H97" s="38">
        <v>1976.6</v>
      </c>
      <c r="I97" s="38">
        <v>1213.134</v>
      </c>
      <c r="J97" s="38">
        <v>1036.0509999999999</v>
      </c>
      <c r="K97" s="38">
        <v>882.87199999999996</v>
      </c>
      <c r="L97" s="38">
        <v>939.875</v>
      </c>
      <c r="M97" s="38">
        <v>626.96100000000001</v>
      </c>
      <c r="O97" s="38">
        <v>556.45699999999999</v>
      </c>
      <c r="P97" s="38">
        <v>440</v>
      </c>
      <c r="Q97" s="38">
        <v>300.245</v>
      </c>
      <c r="R97" s="38">
        <v>247.648</v>
      </c>
      <c r="S97" s="38">
        <v>240.88900000000001</v>
      </c>
      <c r="T97" s="38">
        <v>292.0745</v>
      </c>
      <c r="U97" s="38">
        <v>207.19300000000001</v>
      </c>
      <c r="V97" s="38">
        <v>197.38514592000001</v>
      </c>
      <c r="W97" s="38">
        <v>152.95400000000001</v>
      </c>
      <c r="X97" s="38">
        <v>121.334</v>
      </c>
      <c r="Y97" s="38">
        <v>89.012</v>
      </c>
      <c r="Z97" s="38">
        <v>71.864000000000004</v>
      </c>
      <c r="AA97" s="38">
        <v>49.6</v>
      </c>
      <c r="AB97" s="38">
        <v>43.091999999999999</v>
      </c>
      <c r="AC97" s="38">
        <v>45.21</v>
      </c>
      <c r="AD97" s="38">
        <v>40.36</v>
      </c>
      <c r="AF97" s="164">
        <f t="shared" si="11"/>
        <v>12228.494717919999</v>
      </c>
    </row>
    <row r="98" spans="1:32" x14ac:dyDescent="0.2">
      <c r="A98" s="20"/>
      <c r="B98" s="21" t="s">
        <v>55</v>
      </c>
      <c r="C98" s="22">
        <f t="shared" si="12"/>
        <v>11794.080572549999</v>
      </c>
      <c r="D98" s="23">
        <f t="shared" si="9"/>
        <v>8866.2886589999998</v>
      </c>
      <c r="E98" s="22">
        <f t="shared" si="10"/>
        <v>2927.7919135499997</v>
      </c>
      <c r="G98" s="38">
        <v>2507.3446589999999</v>
      </c>
      <c r="H98" s="38">
        <v>1917.5</v>
      </c>
      <c r="I98" s="38">
        <v>1181.7190000000001</v>
      </c>
      <c r="J98" s="38">
        <v>997.8</v>
      </c>
      <c r="K98" s="38">
        <v>835.06600000000003</v>
      </c>
      <c r="L98" s="38">
        <v>891.67100000000005</v>
      </c>
      <c r="M98" s="38">
        <v>535.18799999999999</v>
      </c>
      <c r="O98" s="38">
        <v>521.79999999999995</v>
      </c>
      <c r="P98" s="38">
        <v>409.9</v>
      </c>
      <c r="Q98" s="38">
        <v>287.78199999999998</v>
      </c>
      <c r="R98" s="38">
        <v>232.01499999999999</v>
      </c>
      <c r="S98" s="38">
        <v>229.67500000000001</v>
      </c>
      <c r="T98" s="38">
        <v>278.82230000000004</v>
      </c>
      <c r="U98" s="38">
        <v>194.62299999999999</v>
      </c>
      <c r="V98" s="38">
        <v>188.63861355</v>
      </c>
      <c r="W98" s="38">
        <v>143.10599999999999</v>
      </c>
      <c r="X98" s="38">
        <v>115.949</v>
      </c>
      <c r="Y98" s="38">
        <v>85.278000000000006</v>
      </c>
      <c r="Z98" s="38">
        <v>67.188999999999993</v>
      </c>
      <c r="AA98" s="38">
        <v>50.2</v>
      </c>
      <c r="AB98" s="38">
        <v>40.256999999999998</v>
      </c>
      <c r="AC98" s="38">
        <v>42.286999999999999</v>
      </c>
      <c r="AD98" s="38">
        <v>40.270000000000003</v>
      </c>
      <c r="AF98" s="164">
        <f t="shared" si="11"/>
        <v>11599.45757255</v>
      </c>
    </row>
    <row r="99" spans="1:32" x14ac:dyDescent="0.2">
      <c r="A99" s="20"/>
      <c r="B99" s="21" t="s">
        <v>56</v>
      </c>
      <c r="C99" s="22">
        <f>SUM(O99:AD99)+D99</f>
        <v>11858.95217219</v>
      </c>
      <c r="D99" s="23">
        <f t="shared" si="9"/>
        <v>8924.2093640000003</v>
      </c>
      <c r="E99" s="22">
        <f t="shared" si="10"/>
        <v>2934.7428081899998</v>
      </c>
      <c r="G99" s="38">
        <v>2537.1273639999999</v>
      </c>
      <c r="H99" s="38">
        <v>2011</v>
      </c>
      <c r="I99" s="38">
        <v>1191.4010000000001</v>
      </c>
      <c r="J99" s="38">
        <v>1015.561</v>
      </c>
      <c r="K99" s="38">
        <v>854.54200000000003</v>
      </c>
      <c r="L99" s="38">
        <v>867.87800000000004</v>
      </c>
      <c r="M99" s="38">
        <v>446.7</v>
      </c>
      <c r="O99" s="38">
        <v>533.9</v>
      </c>
      <c r="P99" s="38">
        <v>410.83</v>
      </c>
      <c r="Q99" s="38">
        <v>288.81200000000001</v>
      </c>
      <c r="R99" s="38">
        <v>240.6</v>
      </c>
      <c r="S99" s="38">
        <v>234.31100000000001</v>
      </c>
      <c r="T99" s="38">
        <v>254.46050000000002</v>
      </c>
      <c r="U99" s="38">
        <v>197.11</v>
      </c>
      <c r="V99" s="38">
        <v>189.79930819</v>
      </c>
      <c r="W99" s="38">
        <v>146.51499999999999</v>
      </c>
      <c r="X99" s="38">
        <v>120.83</v>
      </c>
      <c r="Y99" s="38">
        <v>79.870999999999995</v>
      </c>
      <c r="Z99" s="38">
        <v>67.343000000000004</v>
      </c>
      <c r="AA99" s="38">
        <v>47</v>
      </c>
      <c r="AB99" s="38">
        <v>40.390999999999998</v>
      </c>
      <c r="AC99" s="38">
        <v>42.76</v>
      </c>
      <c r="AD99" s="38">
        <v>40.21</v>
      </c>
      <c r="AF99" s="164">
        <f t="shared" si="11"/>
        <v>11661.842172190001</v>
      </c>
    </row>
    <row r="100" spans="1:32" x14ac:dyDescent="0.2">
      <c r="A100" s="20"/>
      <c r="B100" s="21" t="s">
        <v>57</v>
      </c>
      <c r="C100" s="22">
        <f t="shared" ref="C100:C101" si="13">SUM(O100:AD100)+D100</f>
        <v>11247.833362239999</v>
      </c>
      <c r="D100" s="23">
        <f t="shared" si="9"/>
        <v>8445.1219999999994</v>
      </c>
      <c r="E100" s="22">
        <f t="shared" si="10"/>
        <v>2802.7113622399993</v>
      </c>
      <c r="G100" s="38">
        <v>2428.5</v>
      </c>
      <c r="H100" s="38">
        <v>1994</v>
      </c>
      <c r="I100" s="38">
        <v>1153.9000000000001</v>
      </c>
      <c r="J100" s="38">
        <v>976.7</v>
      </c>
      <c r="K100" s="38">
        <v>845.322</v>
      </c>
      <c r="L100" s="38">
        <v>802.2</v>
      </c>
      <c r="M100" s="38">
        <v>244.5</v>
      </c>
      <c r="O100" s="38">
        <v>513.70000000000005</v>
      </c>
      <c r="P100" s="38">
        <v>395.3</v>
      </c>
      <c r="Q100" s="38">
        <v>271.61099999999999</v>
      </c>
      <c r="R100" s="38">
        <v>230.86199999999999</v>
      </c>
      <c r="S100" s="38">
        <v>229.93799999999999</v>
      </c>
      <c r="T100" s="38">
        <v>219.5</v>
      </c>
      <c r="U100" s="38">
        <v>192.30699999999999</v>
      </c>
      <c r="V100" s="38">
        <v>185.76236224000002</v>
      </c>
      <c r="W100" s="38">
        <v>143.672</v>
      </c>
      <c r="X100" s="38">
        <v>118.83499999999999</v>
      </c>
      <c r="Y100" s="38">
        <v>70.427000000000007</v>
      </c>
      <c r="Z100" s="38">
        <v>65.477999999999994</v>
      </c>
      <c r="AA100" s="38">
        <v>45</v>
      </c>
      <c r="AB100" s="38">
        <v>39.179000000000002</v>
      </c>
      <c r="AC100" s="38">
        <v>41</v>
      </c>
      <c r="AD100" s="38">
        <v>40.14</v>
      </c>
      <c r="AF100" s="164">
        <f>SUM(G100:M100)+SUM(O100:T100)+SUM(V100:AD100)</f>
        <v>11055.52636224</v>
      </c>
    </row>
    <row r="101" spans="1:32" x14ac:dyDescent="0.2">
      <c r="A101" s="20"/>
      <c r="B101" s="21" t="s">
        <v>58</v>
      </c>
      <c r="C101" s="22">
        <f t="shared" si="13"/>
        <v>11773.853999999999</v>
      </c>
      <c r="D101" s="23">
        <f t="shared" si="9"/>
        <v>8808.8529999999992</v>
      </c>
      <c r="E101" s="22">
        <f t="shared" si="10"/>
        <v>2965.0010000000002</v>
      </c>
      <c r="G101" s="38">
        <v>2532</v>
      </c>
      <c r="H101" s="38">
        <v>2139.3000000000002</v>
      </c>
      <c r="I101" s="38">
        <v>1220.8</v>
      </c>
      <c r="J101" s="38">
        <v>1033.018</v>
      </c>
      <c r="K101" s="38">
        <v>904</v>
      </c>
      <c r="L101" s="38">
        <v>838.93499999999995</v>
      </c>
      <c r="M101" s="38">
        <v>140.80000000000001</v>
      </c>
      <c r="O101" s="38">
        <v>543.70000000000005</v>
      </c>
      <c r="P101" s="38">
        <v>417</v>
      </c>
      <c r="Q101" s="38">
        <v>289</v>
      </c>
      <c r="R101" s="38">
        <v>244.61099999999999</v>
      </c>
      <c r="S101" s="38">
        <v>244</v>
      </c>
      <c r="T101" s="38">
        <v>228</v>
      </c>
      <c r="U101" s="38">
        <v>202.22</v>
      </c>
      <c r="V101" s="38">
        <v>197.59</v>
      </c>
      <c r="W101" s="38">
        <v>153.80000000000001</v>
      </c>
      <c r="X101" s="38">
        <v>128.4</v>
      </c>
      <c r="Y101" s="38">
        <v>72</v>
      </c>
      <c r="Z101" s="38">
        <v>69.77</v>
      </c>
      <c r="AA101" s="38">
        <v>50</v>
      </c>
      <c r="AB101" s="38">
        <v>42</v>
      </c>
      <c r="AC101" s="38">
        <v>42.87</v>
      </c>
      <c r="AD101" s="38">
        <v>40.04</v>
      </c>
      <c r="AF101" s="164">
        <f>SUM(G101:M101)+SUM(O101:T101)+SUM(V101:AD101)</f>
        <v>11571.633999999998</v>
      </c>
    </row>
  </sheetData>
  <mergeCells count="4">
    <mergeCell ref="C1:AD1"/>
    <mergeCell ref="C2:E4"/>
    <mergeCell ref="G2:M4"/>
    <mergeCell ref="O2:AD4"/>
  </mergeCells>
  <pageMargins left="0.7" right="0.7" top="0.75" bottom="0.75" header="0.3" footer="0.3"/>
  <pageSetup paperSize="9" orientation="portrait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zoomScale="80" zoomScaleNormal="80" workbookViewId="0">
      <selection sqref="A1:XFD1"/>
    </sheetView>
  </sheetViews>
  <sheetFormatPr defaultRowHeight="12.75" x14ac:dyDescent="0.2"/>
  <cols>
    <col min="1" max="1" width="13.625" customWidth="1"/>
    <col min="2" max="4" width="9" style="2"/>
    <col min="5" max="5" width="19.625" style="2" bestFit="1" customWidth="1"/>
    <col min="6" max="6" width="11.375" bestFit="1" customWidth="1"/>
  </cols>
  <sheetData>
    <row r="1" spans="1:20" s="5" customFormat="1" x14ac:dyDescent="0.2">
      <c r="A1" s="5" t="s">
        <v>59</v>
      </c>
      <c r="B1" s="6" t="s">
        <v>60</v>
      </c>
      <c r="C1" s="6" t="s">
        <v>61</v>
      </c>
      <c r="D1" s="6" t="s">
        <v>62</v>
      </c>
      <c r="E1" s="6" t="s">
        <v>63</v>
      </c>
      <c r="F1" s="6" t="s">
        <v>64</v>
      </c>
      <c r="P1" s="5" t="s">
        <v>99</v>
      </c>
      <c r="S1" s="5" t="s">
        <v>282</v>
      </c>
    </row>
    <row r="2" spans="1:20" x14ac:dyDescent="0.2">
      <c r="A2" s="42">
        <v>39083</v>
      </c>
      <c r="B2" s="44">
        <v>163.19999999999999</v>
      </c>
      <c r="C2" s="44">
        <v>677.7</v>
      </c>
      <c r="D2" s="44">
        <v>198</v>
      </c>
      <c r="E2" s="43">
        <v>714</v>
      </c>
      <c r="F2" s="43">
        <v>2862.7</v>
      </c>
      <c r="P2" s="164">
        <v>78.693999999999988</v>
      </c>
      <c r="Q2" s="164"/>
      <c r="S2" s="164">
        <v>68.936000000000007</v>
      </c>
    </row>
    <row r="3" spans="1:20" x14ac:dyDescent="0.2">
      <c r="A3" s="42">
        <v>39114</v>
      </c>
      <c r="B3" s="44">
        <v>146.5</v>
      </c>
      <c r="C3" s="44">
        <v>628.5</v>
      </c>
      <c r="D3" s="44">
        <v>186.2</v>
      </c>
      <c r="E3" s="43">
        <v>664.5</v>
      </c>
      <c r="F3" s="43">
        <v>2623.5</v>
      </c>
      <c r="P3" s="164">
        <v>65.343000000000004</v>
      </c>
      <c r="Q3" s="164"/>
      <c r="S3" s="164">
        <v>62.068999999999996</v>
      </c>
    </row>
    <row r="4" spans="1:20" x14ac:dyDescent="0.2">
      <c r="A4" s="42">
        <v>39142</v>
      </c>
      <c r="B4" s="44">
        <v>162.4</v>
      </c>
      <c r="C4" s="44">
        <v>708.3</v>
      </c>
      <c r="D4" s="44">
        <v>216.2</v>
      </c>
      <c r="E4" s="43">
        <v>762</v>
      </c>
      <c r="F4" s="43">
        <v>2928.2</v>
      </c>
      <c r="P4" s="164">
        <v>82.840000000000018</v>
      </c>
      <c r="Q4" s="164"/>
      <c r="S4" s="164">
        <v>64.775999999999996</v>
      </c>
    </row>
    <row r="5" spans="1:20" x14ac:dyDescent="0.2">
      <c r="A5" s="42">
        <v>39173</v>
      </c>
      <c r="B5" s="44">
        <v>170.6</v>
      </c>
      <c r="C5" s="44">
        <v>689.8</v>
      </c>
      <c r="D5" s="44">
        <v>201.9</v>
      </c>
      <c r="E5" s="43">
        <v>701.9</v>
      </c>
      <c r="F5" s="43">
        <v>2771</v>
      </c>
      <c r="P5" s="164">
        <v>100.66199999999999</v>
      </c>
      <c r="Q5" s="164"/>
      <c r="S5" s="164">
        <v>67.48</v>
      </c>
    </row>
    <row r="6" spans="1:20" x14ac:dyDescent="0.2">
      <c r="A6" s="42">
        <v>39203</v>
      </c>
      <c r="B6" s="44">
        <v>180.5</v>
      </c>
      <c r="C6" s="44">
        <v>720.4</v>
      </c>
      <c r="D6" s="44">
        <v>219.3</v>
      </c>
      <c r="E6" s="43">
        <v>787.2</v>
      </c>
      <c r="F6" s="43">
        <v>2862.3</v>
      </c>
      <c r="P6" s="164">
        <v>108.60300000000002</v>
      </c>
      <c r="Q6" s="164"/>
      <c r="S6" s="164">
        <v>68.296000000000006</v>
      </c>
    </row>
    <row r="7" spans="1:20" x14ac:dyDescent="0.2">
      <c r="A7" s="42">
        <v>39234</v>
      </c>
      <c r="B7" s="44">
        <v>158.80000000000001</v>
      </c>
      <c r="C7" s="44">
        <v>674.7</v>
      </c>
      <c r="D7" s="44">
        <v>211.7</v>
      </c>
      <c r="E7" s="43">
        <v>734.4</v>
      </c>
      <c r="F7" s="43">
        <v>2704</v>
      </c>
      <c r="P7" s="164">
        <v>92.359000000000023</v>
      </c>
      <c r="Q7" s="164"/>
      <c r="S7" s="164">
        <v>57.739999999999995</v>
      </c>
    </row>
    <row r="8" spans="1:20" x14ac:dyDescent="0.2">
      <c r="A8" s="42">
        <v>39264</v>
      </c>
      <c r="B8" s="44">
        <v>155.69999999999999</v>
      </c>
      <c r="C8" s="44">
        <v>678.4</v>
      </c>
      <c r="D8" s="44">
        <v>202.1</v>
      </c>
      <c r="E8" s="43">
        <v>726.1</v>
      </c>
      <c r="F8" s="43">
        <v>2734.2</v>
      </c>
      <c r="P8" s="164">
        <v>86.664999999999978</v>
      </c>
      <c r="Q8" s="164"/>
      <c r="S8" s="164">
        <v>53.497999999999998</v>
      </c>
    </row>
    <row r="9" spans="1:20" x14ac:dyDescent="0.2">
      <c r="A9" s="42">
        <v>39295</v>
      </c>
      <c r="B9" s="44">
        <v>146.4</v>
      </c>
      <c r="C9" s="44">
        <v>695</v>
      </c>
      <c r="D9" s="44">
        <v>209.8</v>
      </c>
      <c r="E9" s="43">
        <v>732.2</v>
      </c>
      <c r="F9" s="43">
        <v>2773.6</v>
      </c>
      <c r="P9" s="164">
        <v>71.691000000000017</v>
      </c>
      <c r="Q9" s="164"/>
      <c r="S9" s="164">
        <v>53.160000000000018</v>
      </c>
    </row>
    <row r="10" spans="1:20" x14ac:dyDescent="0.2">
      <c r="A10" s="42">
        <v>39326</v>
      </c>
      <c r="B10" s="44">
        <v>139.19999999999999</v>
      </c>
      <c r="C10" s="44">
        <v>656</v>
      </c>
      <c r="D10" s="44">
        <v>191.8</v>
      </c>
      <c r="E10" s="43">
        <v>690</v>
      </c>
      <c r="F10" s="43">
        <v>2664.3</v>
      </c>
      <c r="P10" s="164">
        <v>60.601999999999997</v>
      </c>
      <c r="Q10" s="164"/>
      <c r="S10" s="164">
        <v>50.218000000000004</v>
      </c>
    </row>
    <row r="11" spans="1:20" x14ac:dyDescent="0.2">
      <c r="A11" s="42">
        <v>39356</v>
      </c>
      <c r="B11" s="44">
        <v>150.6</v>
      </c>
      <c r="C11" s="44">
        <v>698</v>
      </c>
      <c r="D11" s="44">
        <v>214.7</v>
      </c>
      <c r="E11" s="43">
        <v>741.9</v>
      </c>
      <c r="F11" s="43">
        <v>2839.8</v>
      </c>
      <c r="P11" s="164">
        <v>54.996999999999993</v>
      </c>
      <c r="Q11" s="164"/>
      <c r="S11" s="164">
        <v>55.842000000000006</v>
      </c>
    </row>
    <row r="12" spans="1:20" x14ac:dyDescent="0.2">
      <c r="A12" s="42">
        <v>39387</v>
      </c>
      <c r="B12" s="44">
        <v>145.80000000000001</v>
      </c>
      <c r="C12" s="44">
        <v>655.29999999999995</v>
      </c>
      <c r="D12" s="44">
        <v>202</v>
      </c>
      <c r="E12" s="43">
        <v>672.5</v>
      </c>
      <c r="F12" s="43">
        <v>2787.9</v>
      </c>
      <c r="P12" s="164">
        <v>52.440999999999995</v>
      </c>
      <c r="Q12" s="164"/>
      <c r="S12" s="164">
        <v>55.332000000000008</v>
      </c>
    </row>
    <row r="13" spans="1:20" x14ac:dyDescent="0.2">
      <c r="A13" s="42">
        <v>39417</v>
      </c>
      <c r="B13" s="44">
        <v>161.1</v>
      </c>
      <c r="C13" s="44">
        <v>632.70000000000005</v>
      </c>
      <c r="D13" s="44">
        <v>207.1</v>
      </c>
      <c r="E13" s="43">
        <v>565.70000000000005</v>
      </c>
      <c r="F13" s="43">
        <v>2797.1</v>
      </c>
      <c r="H13" s="166">
        <f>AVERAGE(B2:B13)</f>
        <v>156.73333333333332</v>
      </c>
      <c r="I13" s="166">
        <f t="shared" ref="I13:J13" si="0">AVERAGE(C2:C13)</f>
        <v>676.23333333333335</v>
      </c>
      <c r="J13" s="166">
        <f t="shared" si="0"/>
        <v>205.06666666666663</v>
      </c>
      <c r="K13" s="166">
        <f>AVERAGE(E2:E13)</f>
        <v>707.69999999999993</v>
      </c>
      <c r="L13" s="166">
        <f>AVERAGE(F2:F13)</f>
        <v>2779.0499999999997</v>
      </c>
      <c r="P13" s="164">
        <v>81.239000000000004</v>
      </c>
      <c r="Q13" s="164">
        <f>SUM(P2:P13)</f>
        <v>936.13599999999997</v>
      </c>
      <c r="S13" s="164">
        <v>66.204999999999998</v>
      </c>
      <c r="T13" s="164">
        <f>SUM(S2:S13)</f>
        <v>723.55200000000002</v>
      </c>
    </row>
    <row r="14" spans="1:20" x14ac:dyDescent="0.2">
      <c r="A14" s="42">
        <v>39448</v>
      </c>
      <c r="B14" s="44">
        <v>171</v>
      </c>
      <c r="C14" s="44">
        <v>680.2</v>
      </c>
      <c r="D14" s="44">
        <v>186.3</v>
      </c>
      <c r="E14" s="43">
        <v>739.8</v>
      </c>
      <c r="F14" s="43">
        <v>2855.7</v>
      </c>
      <c r="H14" s="166">
        <f>AVERAGE(B3:B14)</f>
        <v>157.38333333333333</v>
      </c>
      <c r="I14" s="166">
        <f t="shared" ref="I14:I77" si="1">AVERAGE(C3:C14)</f>
        <v>676.44166666666661</v>
      </c>
      <c r="J14" s="166">
        <f t="shared" ref="J14:J77" si="2">AVERAGE(D3:D14)</f>
        <v>204.09166666666667</v>
      </c>
      <c r="K14" s="166">
        <f t="shared" ref="K14:K77" si="3">AVERAGE(E3:E14)</f>
        <v>709.84999999999991</v>
      </c>
      <c r="L14" s="166">
        <f t="shared" ref="L14:L77" si="4">AVERAGE(F3:F14)</f>
        <v>2778.4666666666667</v>
      </c>
      <c r="P14" s="164">
        <v>75.076999999999998</v>
      </c>
      <c r="Q14" s="164">
        <f t="shared" ref="Q14:Q77" si="5">SUM(P3:P14)</f>
        <v>932.51900000000012</v>
      </c>
      <c r="S14" s="164">
        <v>49.667999999999999</v>
      </c>
      <c r="T14" s="164">
        <f t="shared" ref="T14:T77" si="6">SUM(S3:S14)</f>
        <v>704.28400000000011</v>
      </c>
    </row>
    <row r="15" spans="1:20" x14ac:dyDescent="0.2">
      <c r="A15" s="42">
        <v>39479</v>
      </c>
      <c r="B15" s="44">
        <v>161.19999999999999</v>
      </c>
      <c r="C15" s="44">
        <v>656.1</v>
      </c>
      <c r="D15" s="44">
        <v>181.3</v>
      </c>
      <c r="E15" s="43">
        <v>703.5</v>
      </c>
      <c r="F15" s="43">
        <v>2727</v>
      </c>
      <c r="H15" s="166">
        <f>AVERAGE(B4:B15)</f>
        <v>158.60833333333332</v>
      </c>
      <c r="I15" s="166">
        <f t="shared" si="1"/>
        <v>678.74166666666667</v>
      </c>
      <c r="J15" s="166">
        <f t="shared" si="2"/>
        <v>203.68333333333337</v>
      </c>
      <c r="K15" s="166">
        <f t="shared" si="3"/>
        <v>713.1</v>
      </c>
      <c r="L15" s="166">
        <f t="shared" si="4"/>
        <v>2787.0916666666667</v>
      </c>
      <c r="P15" s="164">
        <v>75.90500000000003</v>
      </c>
      <c r="Q15" s="164">
        <f t="shared" si="5"/>
        <v>943.08100000000013</v>
      </c>
      <c r="S15" s="164">
        <v>48.432999999999993</v>
      </c>
      <c r="T15" s="164">
        <f t="shared" si="6"/>
        <v>690.64800000000014</v>
      </c>
    </row>
    <row r="16" spans="1:20" x14ac:dyDescent="0.2">
      <c r="A16" s="42">
        <v>39508</v>
      </c>
      <c r="B16" s="44">
        <v>165.9</v>
      </c>
      <c r="C16" s="44">
        <v>705.2</v>
      </c>
      <c r="D16" s="44">
        <v>203.1</v>
      </c>
      <c r="E16" s="43">
        <v>726.8</v>
      </c>
      <c r="F16" s="43">
        <v>2817.3</v>
      </c>
      <c r="H16" s="166">
        <f>AVERAGE(B5:B16)</f>
        <v>158.9</v>
      </c>
      <c r="I16" s="166">
        <f t="shared" si="1"/>
        <v>678.48333333333323</v>
      </c>
      <c r="J16" s="166">
        <f t="shared" si="2"/>
        <v>202.59166666666667</v>
      </c>
      <c r="K16" s="166">
        <f t="shared" si="3"/>
        <v>710.16666666666663</v>
      </c>
      <c r="L16" s="166">
        <f t="shared" si="4"/>
        <v>2777.8500000000004</v>
      </c>
      <c r="P16" s="164">
        <v>81.362000000000009</v>
      </c>
      <c r="Q16" s="164">
        <f t="shared" si="5"/>
        <v>941.60299999999995</v>
      </c>
      <c r="S16" s="164">
        <v>56.684000000000005</v>
      </c>
      <c r="T16" s="164">
        <f t="shared" si="6"/>
        <v>682.55600000000004</v>
      </c>
    </row>
    <row r="17" spans="1:20" x14ac:dyDescent="0.2">
      <c r="A17" s="42">
        <v>39539</v>
      </c>
      <c r="B17" s="44">
        <v>174.1</v>
      </c>
      <c r="C17" s="44">
        <v>699.5</v>
      </c>
      <c r="D17" s="44">
        <v>202.5</v>
      </c>
      <c r="E17" s="43">
        <v>748.8</v>
      </c>
      <c r="F17" s="43">
        <v>2787.7</v>
      </c>
      <c r="H17" s="166">
        <f t="shared" ref="H17:H77" si="7">AVERAGE(B6:B17)</f>
        <v>159.19166666666666</v>
      </c>
      <c r="I17" s="166">
        <f t="shared" si="1"/>
        <v>679.29166666666663</v>
      </c>
      <c r="J17" s="166">
        <f t="shared" si="2"/>
        <v>202.64166666666665</v>
      </c>
      <c r="K17" s="166">
        <f t="shared" si="3"/>
        <v>714.07499999999993</v>
      </c>
      <c r="L17" s="166">
        <f t="shared" si="4"/>
        <v>2779.2416666666668</v>
      </c>
      <c r="P17" s="164">
        <v>85.653999999999996</v>
      </c>
      <c r="Q17" s="164">
        <f t="shared" si="5"/>
        <v>926.59500000000014</v>
      </c>
      <c r="S17" s="164">
        <v>58.392999999999994</v>
      </c>
      <c r="T17" s="164">
        <f t="shared" si="6"/>
        <v>673.46900000000005</v>
      </c>
    </row>
    <row r="18" spans="1:20" x14ac:dyDescent="0.2">
      <c r="A18" s="42">
        <v>39569</v>
      </c>
      <c r="B18" s="44">
        <v>169.8</v>
      </c>
      <c r="C18" s="44">
        <v>712.1</v>
      </c>
      <c r="D18" s="44">
        <v>209.2</v>
      </c>
      <c r="E18" s="43">
        <v>759.9</v>
      </c>
      <c r="F18" s="43">
        <v>2825.6</v>
      </c>
      <c r="H18" s="166">
        <f t="shared" si="7"/>
        <v>158.29999999999998</v>
      </c>
      <c r="I18" s="166">
        <f t="shared" si="1"/>
        <v>678.6</v>
      </c>
      <c r="J18" s="166">
        <f t="shared" si="2"/>
        <v>201.79999999999995</v>
      </c>
      <c r="K18" s="166">
        <f t="shared" si="3"/>
        <v>711.80000000000007</v>
      </c>
      <c r="L18" s="166">
        <f t="shared" si="4"/>
        <v>2776.1833333333329</v>
      </c>
      <c r="P18" s="164">
        <v>92.219999999999985</v>
      </c>
      <c r="Q18" s="164">
        <f t="shared" si="5"/>
        <v>910.2120000000001</v>
      </c>
      <c r="S18" s="164">
        <v>64.649000000000001</v>
      </c>
      <c r="T18" s="164">
        <f t="shared" si="6"/>
        <v>669.822</v>
      </c>
    </row>
    <row r="19" spans="1:20" x14ac:dyDescent="0.2">
      <c r="A19" s="42">
        <v>39600</v>
      </c>
      <c r="B19" s="44">
        <v>145.5</v>
      </c>
      <c r="C19" s="44">
        <v>677</v>
      </c>
      <c r="D19" s="44">
        <v>204.7</v>
      </c>
      <c r="E19" s="43">
        <v>707.1</v>
      </c>
      <c r="F19" s="43">
        <v>2680</v>
      </c>
      <c r="H19" s="166">
        <f t="shared" si="7"/>
        <v>157.19166666666669</v>
      </c>
      <c r="I19" s="166">
        <f t="shared" si="1"/>
        <v>678.79166666666663</v>
      </c>
      <c r="J19" s="166">
        <f t="shared" si="2"/>
        <v>201.21666666666661</v>
      </c>
      <c r="K19" s="166">
        <f t="shared" si="3"/>
        <v>709.52500000000009</v>
      </c>
      <c r="L19" s="166">
        <f>AVERAGE(F8:F19)</f>
        <v>2774.1833333333329</v>
      </c>
      <c r="P19" s="164">
        <v>75.11</v>
      </c>
      <c r="Q19" s="164">
        <f t="shared" si="5"/>
        <v>892.96299999999997</v>
      </c>
      <c r="S19" s="164">
        <v>50.201000000000001</v>
      </c>
      <c r="T19" s="164">
        <f t="shared" si="6"/>
        <v>662.28300000000013</v>
      </c>
    </row>
    <row r="20" spans="1:20" x14ac:dyDescent="0.2">
      <c r="A20" s="42">
        <v>39630</v>
      </c>
      <c r="B20" s="44">
        <v>152.69999999999999</v>
      </c>
      <c r="C20" s="44">
        <v>711.1</v>
      </c>
      <c r="D20" s="44">
        <v>202.9</v>
      </c>
      <c r="E20" s="43">
        <v>745.8</v>
      </c>
      <c r="F20" s="43">
        <v>2719.1</v>
      </c>
      <c r="H20" s="166">
        <f t="shared" si="7"/>
        <v>156.94166666666666</v>
      </c>
      <c r="I20" s="166">
        <f t="shared" si="1"/>
        <v>681.51666666666677</v>
      </c>
      <c r="J20" s="166">
        <f t="shared" si="2"/>
        <v>201.2833333333333</v>
      </c>
      <c r="K20" s="166">
        <f t="shared" si="3"/>
        <v>711.16666666666663</v>
      </c>
      <c r="L20" s="166">
        <f t="shared" si="4"/>
        <v>2772.9249999999997</v>
      </c>
      <c r="P20" s="164">
        <v>74.012</v>
      </c>
      <c r="Q20" s="164">
        <f t="shared" si="5"/>
        <v>880.31000000000017</v>
      </c>
      <c r="S20" s="164">
        <v>46.492000000000004</v>
      </c>
      <c r="T20" s="164">
        <f t="shared" si="6"/>
        <v>655.27700000000004</v>
      </c>
    </row>
    <row r="21" spans="1:20" x14ac:dyDescent="0.2">
      <c r="A21" s="42">
        <v>39661</v>
      </c>
      <c r="B21" s="44">
        <v>140.1</v>
      </c>
      <c r="C21" s="44">
        <v>676.6</v>
      </c>
      <c r="D21" s="44">
        <v>199</v>
      </c>
      <c r="E21" s="43">
        <v>704.1</v>
      </c>
      <c r="F21" s="43">
        <v>2627.3</v>
      </c>
      <c r="H21" s="166">
        <f t="shared" si="7"/>
        <v>156.41666666666666</v>
      </c>
      <c r="I21" s="166">
        <f t="shared" si="1"/>
        <v>679.98333333333346</v>
      </c>
      <c r="J21" s="166">
        <f t="shared" si="2"/>
        <v>200.38333333333333</v>
      </c>
      <c r="K21" s="166">
        <f t="shared" si="3"/>
        <v>708.82500000000016</v>
      </c>
      <c r="L21" s="166">
        <f t="shared" si="4"/>
        <v>2760.7333333333331</v>
      </c>
      <c r="P21" s="164">
        <v>66.970000000000013</v>
      </c>
      <c r="Q21" s="164">
        <f t="shared" si="5"/>
        <v>875.58900000000017</v>
      </c>
      <c r="S21" s="164">
        <v>41.832999999999998</v>
      </c>
      <c r="T21" s="164">
        <f t="shared" si="6"/>
        <v>643.94999999999993</v>
      </c>
    </row>
    <row r="22" spans="1:20" x14ac:dyDescent="0.2">
      <c r="A22" s="42">
        <v>39692</v>
      </c>
      <c r="B22" s="44">
        <v>142.30000000000001</v>
      </c>
      <c r="C22" s="44">
        <v>677.5</v>
      </c>
      <c r="D22" s="44">
        <v>199.7</v>
      </c>
      <c r="E22" s="43">
        <v>722.9</v>
      </c>
      <c r="F22" s="43">
        <v>2684.9</v>
      </c>
      <c r="H22" s="166">
        <f t="shared" si="7"/>
        <v>156.67499999999998</v>
      </c>
      <c r="I22" s="166">
        <f t="shared" si="1"/>
        <v>681.77500000000009</v>
      </c>
      <c r="J22" s="166">
        <f t="shared" si="2"/>
        <v>201.04166666666666</v>
      </c>
      <c r="K22" s="166">
        <f t="shared" si="3"/>
        <v>711.56666666666672</v>
      </c>
      <c r="L22" s="166">
        <f t="shared" si="4"/>
        <v>2762.4499999999994</v>
      </c>
      <c r="P22" s="164">
        <v>56.515000000000001</v>
      </c>
      <c r="Q22" s="164">
        <f t="shared" si="5"/>
        <v>871.50200000000007</v>
      </c>
      <c r="S22" s="164">
        <v>36.786000000000001</v>
      </c>
      <c r="T22" s="164">
        <f t="shared" si="6"/>
        <v>630.51800000000003</v>
      </c>
    </row>
    <row r="23" spans="1:20" x14ac:dyDescent="0.2">
      <c r="A23" s="42">
        <v>39722</v>
      </c>
      <c r="B23" s="44">
        <v>153.69999999999999</v>
      </c>
      <c r="C23" s="44">
        <v>685.2</v>
      </c>
      <c r="D23" s="44">
        <v>205.5</v>
      </c>
      <c r="E23" s="43">
        <v>726.1</v>
      </c>
      <c r="F23" s="43">
        <v>2823</v>
      </c>
      <c r="H23" s="166">
        <f t="shared" si="7"/>
        <v>156.93333333333331</v>
      </c>
      <c r="I23" s="166">
        <f t="shared" si="1"/>
        <v>680.70833333333337</v>
      </c>
      <c r="J23" s="166">
        <f t="shared" si="2"/>
        <v>200.27500000000001</v>
      </c>
      <c r="K23" s="166">
        <f t="shared" si="3"/>
        <v>710.25</v>
      </c>
      <c r="L23" s="166">
        <f t="shared" si="4"/>
        <v>2761.0499999999997</v>
      </c>
      <c r="P23" s="164">
        <v>58.64800000000001</v>
      </c>
      <c r="Q23" s="164">
        <f t="shared" si="5"/>
        <v>875.15300000000002</v>
      </c>
      <c r="S23" s="164">
        <v>43.946000000000005</v>
      </c>
      <c r="T23" s="164">
        <f t="shared" si="6"/>
        <v>618.62199999999996</v>
      </c>
    </row>
    <row r="24" spans="1:20" x14ac:dyDescent="0.2">
      <c r="A24" s="42">
        <v>39753</v>
      </c>
      <c r="B24" s="44">
        <v>138.69999999999999</v>
      </c>
      <c r="C24" s="44">
        <v>637.1</v>
      </c>
      <c r="D24" s="44">
        <v>191.4</v>
      </c>
      <c r="E24" s="43">
        <v>653.70000000000005</v>
      </c>
      <c r="F24" s="43">
        <v>2698.9</v>
      </c>
      <c r="H24" s="166">
        <f t="shared" si="7"/>
        <v>156.34166666666667</v>
      </c>
      <c r="I24" s="166">
        <f t="shared" si="1"/>
        <v>679.19166666666672</v>
      </c>
      <c r="J24" s="166">
        <f t="shared" si="2"/>
        <v>199.39166666666668</v>
      </c>
      <c r="K24" s="166">
        <f t="shared" si="3"/>
        <v>708.68333333333339</v>
      </c>
      <c r="L24" s="166">
        <f t="shared" si="4"/>
        <v>2753.6333333333332</v>
      </c>
      <c r="P24" s="164">
        <v>47.699999999999996</v>
      </c>
      <c r="Q24" s="164">
        <f t="shared" si="5"/>
        <v>870.41200000000003</v>
      </c>
      <c r="S24" s="164">
        <v>43.631999999999998</v>
      </c>
      <c r="T24" s="164">
        <f t="shared" si="6"/>
        <v>606.92200000000003</v>
      </c>
    </row>
    <row r="25" spans="1:20" x14ac:dyDescent="0.2">
      <c r="A25" s="42">
        <v>39783</v>
      </c>
      <c r="B25" s="44">
        <v>165.1</v>
      </c>
      <c r="C25" s="44">
        <v>650.6</v>
      </c>
      <c r="D25" s="45">
        <v>215.4</v>
      </c>
      <c r="E25" s="43">
        <v>613.6</v>
      </c>
      <c r="F25" s="43">
        <v>2944.4</v>
      </c>
      <c r="H25" s="166">
        <f t="shared" si="7"/>
        <v>156.67499999999998</v>
      </c>
      <c r="I25" s="166">
        <f t="shared" si="1"/>
        <v>680.68333333333351</v>
      </c>
      <c r="J25" s="166">
        <f t="shared" si="2"/>
        <v>200.08333333333337</v>
      </c>
      <c r="K25" s="166">
        <f t="shared" si="3"/>
        <v>712.67500000000007</v>
      </c>
      <c r="L25" s="166">
        <f t="shared" si="4"/>
        <v>2765.9083333333333</v>
      </c>
      <c r="P25" s="164">
        <v>83.461999999999989</v>
      </c>
      <c r="Q25" s="164">
        <f t="shared" si="5"/>
        <v>872.6350000000001</v>
      </c>
      <c r="S25" s="164">
        <v>52.733000000000004</v>
      </c>
      <c r="T25" s="164">
        <f t="shared" si="6"/>
        <v>593.45000000000005</v>
      </c>
    </row>
    <row r="26" spans="1:20" x14ac:dyDescent="0.2">
      <c r="A26" s="42">
        <v>39814</v>
      </c>
      <c r="B26" s="44">
        <v>173.6</v>
      </c>
      <c r="C26" s="44">
        <v>666.8</v>
      </c>
      <c r="D26" s="44">
        <v>183.5</v>
      </c>
      <c r="E26" s="43">
        <v>715.1</v>
      </c>
      <c r="F26" s="43">
        <v>2775.5</v>
      </c>
      <c r="H26" s="166">
        <f t="shared" si="7"/>
        <v>156.89166666666665</v>
      </c>
      <c r="I26" s="166">
        <f t="shared" si="1"/>
        <v>679.56666666666672</v>
      </c>
      <c r="J26" s="166">
        <f t="shared" si="2"/>
        <v>199.85000000000002</v>
      </c>
      <c r="K26" s="166">
        <f t="shared" si="3"/>
        <v>710.61666666666667</v>
      </c>
      <c r="L26" s="166">
        <f t="shared" si="4"/>
        <v>2759.2250000000004</v>
      </c>
      <c r="P26" s="164">
        <v>92.676000000000002</v>
      </c>
      <c r="Q26" s="164">
        <f t="shared" si="5"/>
        <v>890.23400000000015</v>
      </c>
      <c r="S26" s="164">
        <v>62.064</v>
      </c>
      <c r="T26" s="164">
        <f t="shared" si="6"/>
        <v>605.84600000000012</v>
      </c>
    </row>
    <row r="27" spans="1:20" x14ac:dyDescent="0.2">
      <c r="A27" s="42">
        <v>39845</v>
      </c>
      <c r="B27" s="44">
        <v>162.19999999999999</v>
      </c>
      <c r="C27" s="44">
        <v>625.70000000000005</v>
      </c>
      <c r="D27" s="44">
        <v>174</v>
      </c>
      <c r="E27" s="43">
        <v>667.1</v>
      </c>
      <c r="F27" s="43">
        <v>2599.1</v>
      </c>
      <c r="H27" s="166">
        <f t="shared" si="7"/>
        <v>156.97499999999999</v>
      </c>
      <c r="I27" s="166">
        <f t="shared" si="1"/>
        <v>677.03333333333342</v>
      </c>
      <c r="J27" s="166">
        <f t="shared" si="2"/>
        <v>199.2416666666667</v>
      </c>
      <c r="K27" s="166">
        <f t="shared" si="3"/>
        <v>707.58333333333337</v>
      </c>
      <c r="L27" s="166">
        <f t="shared" si="4"/>
        <v>2748.5666666666671</v>
      </c>
      <c r="P27" s="164">
        <v>94.903999999999996</v>
      </c>
      <c r="Q27" s="164">
        <f t="shared" si="5"/>
        <v>909.23300000000017</v>
      </c>
      <c r="S27" s="164">
        <v>45.948999999999991</v>
      </c>
      <c r="T27" s="164">
        <f t="shared" si="6"/>
        <v>603.36199999999997</v>
      </c>
    </row>
    <row r="28" spans="1:20" x14ac:dyDescent="0.2">
      <c r="A28" s="42">
        <v>39873</v>
      </c>
      <c r="B28" s="44">
        <v>173.6</v>
      </c>
      <c r="C28" s="44">
        <v>709.6</v>
      </c>
      <c r="D28" s="44">
        <v>200.6</v>
      </c>
      <c r="E28" s="43">
        <v>748.3</v>
      </c>
      <c r="F28" s="43">
        <v>2870.9</v>
      </c>
      <c r="H28" s="166">
        <f t="shared" si="7"/>
        <v>157.61666666666665</v>
      </c>
      <c r="I28" s="166">
        <f t="shared" si="1"/>
        <v>677.4</v>
      </c>
      <c r="J28" s="166">
        <f t="shared" si="2"/>
        <v>199.03333333333333</v>
      </c>
      <c r="K28" s="166">
        <f t="shared" si="3"/>
        <v>709.375</v>
      </c>
      <c r="L28" s="166">
        <f t="shared" si="4"/>
        <v>2753.0333333333333</v>
      </c>
      <c r="P28" s="164">
        <v>105.41500000000001</v>
      </c>
      <c r="Q28" s="164">
        <f t="shared" si="5"/>
        <v>933.28600000000006</v>
      </c>
      <c r="S28" s="164">
        <v>52.695999999999998</v>
      </c>
      <c r="T28" s="164">
        <f t="shared" si="6"/>
        <v>599.37400000000002</v>
      </c>
    </row>
    <row r="29" spans="1:20" x14ac:dyDescent="0.2">
      <c r="A29" s="42">
        <v>39904</v>
      </c>
      <c r="B29" s="44">
        <v>168.7</v>
      </c>
      <c r="C29" s="44">
        <v>700.3</v>
      </c>
      <c r="D29" s="44">
        <v>204.9</v>
      </c>
      <c r="E29" s="43">
        <v>745.9</v>
      </c>
      <c r="F29" s="43">
        <v>2793.2</v>
      </c>
      <c r="H29" s="166">
        <f t="shared" si="7"/>
        <v>157.16666666666666</v>
      </c>
      <c r="I29" s="166">
        <f t="shared" si="1"/>
        <v>677.46666666666681</v>
      </c>
      <c r="J29" s="166">
        <f t="shared" si="2"/>
        <v>199.23333333333335</v>
      </c>
      <c r="K29" s="166">
        <f t="shared" si="3"/>
        <v>709.13333333333355</v>
      </c>
      <c r="L29" s="166">
        <f t="shared" si="4"/>
        <v>2753.4916666666668</v>
      </c>
      <c r="P29" s="164">
        <v>113.96900000000001</v>
      </c>
      <c r="Q29" s="164">
        <f t="shared" si="5"/>
        <v>961.601</v>
      </c>
      <c r="S29" s="164">
        <v>58.133999999999986</v>
      </c>
      <c r="T29" s="164">
        <f t="shared" si="6"/>
        <v>599.11500000000001</v>
      </c>
    </row>
    <row r="30" spans="1:20" x14ac:dyDescent="0.2">
      <c r="A30" s="42">
        <v>39934</v>
      </c>
      <c r="B30" s="44">
        <v>166.1</v>
      </c>
      <c r="C30" s="44">
        <v>715.2</v>
      </c>
      <c r="D30" s="44">
        <v>201.1</v>
      </c>
      <c r="E30" s="43">
        <v>756.8</v>
      </c>
      <c r="F30" s="43">
        <v>2825.2</v>
      </c>
      <c r="H30" s="166">
        <f t="shared" si="7"/>
        <v>156.85833333333332</v>
      </c>
      <c r="I30" s="166">
        <f t="shared" si="1"/>
        <v>677.72500000000002</v>
      </c>
      <c r="J30" s="166">
        <f t="shared" si="2"/>
        <v>198.55833333333331</v>
      </c>
      <c r="K30" s="166">
        <f t="shared" si="3"/>
        <v>708.875</v>
      </c>
      <c r="L30" s="166">
        <f t="shared" si="4"/>
        <v>2753.4583333333335</v>
      </c>
      <c r="P30" s="164">
        <v>119.777</v>
      </c>
      <c r="Q30" s="164">
        <f t="shared" si="5"/>
        <v>989.15800000000013</v>
      </c>
      <c r="S30" s="164">
        <v>63.070999999999991</v>
      </c>
      <c r="T30" s="164">
        <f t="shared" si="6"/>
        <v>597.53700000000003</v>
      </c>
    </row>
    <row r="31" spans="1:20" x14ac:dyDescent="0.2">
      <c r="A31" s="42">
        <v>39965</v>
      </c>
      <c r="B31" s="44">
        <v>157</v>
      </c>
      <c r="C31" s="44">
        <v>704.1</v>
      </c>
      <c r="D31" s="44">
        <v>208.6</v>
      </c>
      <c r="E31" s="43">
        <v>720.6</v>
      </c>
      <c r="F31" s="43">
        <v>2736.9</v>
      </c>
      <c r="H31" s="166">
        <f t="shared" si="7"/>
        <v>157.81666666666666</v>
      </c>
      <c r="I31" s="166">
        <f t="shared" si="1"/>
        <v>679.98333333333335</v>
      </c>
      <c r="J31" s="166">
        <f t="shared" si="2"/>
        <v>198.88333333333333</v>
      </c>
      <c r="K31" s="166">
        <f t="shared" si="3"/>
        <v>710.00000000000011</v>
      </c>
      <c r="L31" s="166">
        <f t="shared" si="4"/>
        <v>2758.2000000000003</v>
      </c>
      <c r="P31" s="164">
        <v>109.23299999999999</v>
      </c>
      <c r="Q31" s="164">
        <f t="shared" si="5"/>
        <v>1023.2809999999999</v>
      </c>
      <c r="S31" s="164">
        <v>54.157999999999987</v>
      </c>
      <c r="T31" s="164">
        <f t="shared" si="6"/>
        <v>601.49400000000014</v>
      </c>
    </row>
    <row r="32" spans="1:20" x14ac:dyDescent="0.2">
      <c r="A32" s="42">
        <v>39995</v>
      </c>
      <c r="B32" s="44">
        <v>153</v>
      </c>
      <c r="C32" s="44">
        <v>704.1</v>
      </c>
      <c r="D32" s="44">
        <v>197.9</v>
      </c>
      <c r="E32" s="43">
        <v>750.8</v>
      </c>
      <c r="F32" s="43">
        <v>2726.1</v>
      </c>
      <c r="H32" s="166">
        <f t="shared" si="7"/>
        <v>157.84166666666667</v>
      </c>
      <c r="I32" s="166">
        <f t="shared" si="1"/>
        <v>679.40000000000009</v>
      </c>
      <c r="J32" s="166">
        <f t="shared" si="2"/>
        <v>198.46666666666667</v>
      </c>
      <c r="K32" s="166">
        <f t="shared" si="3"/>
        <v>710.41666666666663</v>
      </c>
      <c r="L32" s="166">
        <f t="shared" si="4"/>
        <v>2758.7833333333333</v>
      </c>
      <c r="P32" s="164">
        <v>104.52100000000002</v>
      </c>
      <c r="Q32" s="164">
        <f t="shared" si="5"/>
        <v>1053.79</v>
      </c>
      <c r="S32" s="164">
        <v>55.408000000000008</v>
      </c>
      <c r="T32" s="164">
        <f t="shared" si="6"/>
        <v>610.41</v>
      </c>
    </row>
    <row r="33" spans="1:20" x14ac:dyDescent="0.2">
      <c r="A33" s="42">
        <v>40026</v>
      </c>
      <c r="B33" s="44">
        <v>132.19999999999999</v>
      </c>
      <c r="C33" s="44">
        <v>683.6</v>
      </c>
      <c r="D33" s="44">
        <v>192.1</v>
      </c>
      <c r="E33" s="43">
        <v>714.6</v>
      </c>
      <c r="F33" s="43">
        <v>2670.1</v>
      </c>
      <c r="H33" s="166">
        <f t="shared" si="7"/>
        <v>157.18333333333331</v>
      </c>
      <c r="I33" s="166">
        <f t="shared" si="1"/>
        <v>679.98333333333346</v>
      </c>
      <c r="J33" s="166">
        <f t="shared" si="2"/>
        <v>197.89166666666665</v>
      </c>
      <c r="K33" s="166">
        <f t="shared" si="3"/>
        <v>711.29166666666663</v>
      </c>
      <c r="L33" s="166">
        <f t="shared" si="4"/>
        <v>2762.3500000000004</v>
      </c>
      <c r="P33" s="164">
        <v>86.984000000000023</v>
      </c>
      <c r="Q33" s="164">
        <f t="shared" si="5"/>
        <v>1073.8039999999999</v>
      </c>
      <c r="S33" s="164">
        <v>44.163999999999987</v>
      </c>
      <c r="T33" s="164">
        <f t="shared" si="6"/>
        <v>612.74099999999999</v>
      </c>
    </row>
    <row r="34" spans="1:20" x14ac:dyDescent="0.2">
      <c r="A34" s="42">
        <v>40057</v>
      </c>
      <c r="B34" s="44">
        <v>130.19999999999999</v>
      </c>
      <c r="C34" s="44">
        <v>677.5</v>
      </c>
      <c r="D34" s="44">
        <v>193.4</v>
      </c>
      <c r="E34" s="43">
        <v>742.8</v>
      </c>
      <c r="F34" s="43">
        <v>2755.2</v>
      </c>
      <c r="H34" s="166">
        <f t="shared" si="7"/>
        <v>156.17499999999998</v>
      </c>
      <c r="I34" s="166">
        <f t="shared" si="1"/>
        <v>679.98333333333335</v>
      </c>
      <c r="J34" s="166">
        <f t="shared" si="2"/>
        <v>197.36666666666667</v>
      </c>
      <c r="K34" s="166">
        <f t="shared" si="3"/>
        <v>712.94999999999993</v>
      </c>
      <c r="L34" s="166">
        <f t="shared" si="4"/>
        <v>2768.2083333333335</v>
      </c>
      <c r="P34" s="164">
        <v>60.547999999999995</v>
      </c>
      <c r="Q34" s="164">
        <f t="shared" si="5"/>
        <v>1077.837</v>
      </c>
      <c r="S34" s="164">
        <v>44.618000000000016</v>
      </c>
      <c r="T34" s="164">
        <f t="shared" si="6"/>
        <v>620.57299999999998</v>
      </c>
    </row>
    <row r="35" spans="1:20" x14ac:dyDescent="0.2">
      <c r="A35" s="42">
        <v>40087</v>
      </c>
      <c r="B35" s="44">
        <v>137.80000000000001</v>
      </c>
      <c r="C35" s="44">
        <v>689.4</v>
      </c>
      <c r="D35" s="44">
        <v>204.4</v>
      </c>
      <c r="E35" s="43">
        <v>731.2</v>
      </c>
      <c r="F35" s="43">
        <v>2824</v>
      </c>
      <c r="H35" s="166">
        <f t="shared" si="7"/>
        <v>154.85</v>
      </c>
      <c r="I35" s="166">
        <f t="shared" si="1"/>
        <v>680.33333333333337</v>
      </c>
      <c r="J35" s="166">
        <f t="shared" si="2"/>
        <v>197.27499999999998</v>
      </c>
      <c r="K35" s="166">
        <f t="shared" si="3"/>
        <v>713.37500000000011</v>
      </c>
      <c r="L35" s="166">
        <f t="shared" si="4"/>
        <v>2768.2916666666665</v>
      </c>
      <c r="P35" s="164">
        <v>62.220000000000013</v>
      </c>
      <c r="Q35" s="164">
        <f t="shared" si="5"/>
        <v>1081.4089999999999</v>
      </c>
      <c r="S35" s="164">
        <v>49.506000000000007</v>
      </c>
      <c r="T35" s="164">
        <f t="shared" si="6"/>
        <v>626.13299999999992</v>
      </c>
    </row>
    <row r="36" spans="1:20" x14ac:dyDescent="0.2">
      <c r="A36" s="42">
        <v>40118</v>
      </c>
      <c r="B36" s="44">
        <v>131.19999999999999</v>
      </c>
      <c r="C36" s="44">
        <v>648.79999999999995</v>
      </c>
      <c r="D36" s="44">
        <v>195.9</v>
      </c>
      <c r="E36" s="43">
        <v>677.9</v>
      </c>
      <c r="F36" s="43">
        <v>2711.7</v>
      </c>
      <c r="H36" s="166">
        <f t="shared" si="7"/>
        <v>154.22500000000002</v>
      </c>
      <c r="I36" s="166">
        <f t="shared" si="1"/>
        <v>681.30833333333339</v>
      </c>
      <c r="J36" s="166">
        <f t="shared" si="2"/>
        <v>197.65</v>
      </c>
      <c r="K36" s="166">
        <f t="shared" si="3"/>
        <v>715.39166666666677</v>
      </c>
      <c r="L36" s="166">
        <f t="shared" si="4"/>
        <v>2769.3583333333331</v>
      </c>
      <c r="P36" s="164">
        <v>60.474000000000011</v>
      </c>
      <c r="Q36" s="164">
        <f t="shared" si="5"/>
        <v>1094.1829999999998</v>
      </c>
      <c r="S36" s="164">
        <v>47.887999999999998</v>
      </c>
      <c r="T36" s="164">
        <f t="shared" si="6"/>
        <v>630.38900000000001</v>
      </c>
    </row>
    <row r="37" spans="1:20" x14ac:dyDescent="0.2">
      <c r="A37" s="42">
        <v>40148</v>
      </c>
      <c r="B37" s="44">
        <v>156</v>
      </c>
      <c r="C37" s="44">
        <v>655.20000000000005</v>
      </c>
      <c r="D37" s="44">
        <v>214</v>
      </c>
      <c r="E37" s="43">
        <v>626.70000000000005</v>
      </c>
      <c r="F37" s="43">
        <v>2915.9</v>
      </c>
      <c r="H37" s="166">
        <f t="shared" si="7"/>
        <v>153.46666666666667</v>
      </c>
      <c r="I37" s="166">
        <f t="shared" si="1"/>
        <v>681.69166666666672</v>
      </c>
      <c r="J37" s="166">
        <f t="shared" si="2"/>
        <v>197.53333333333333</v>
      </c>
      <c r="K37" s="166">
        <f t="shared" si="3"/>
        <v>716.48333333333346</v>
      </c>
      <c r="L37" s="166">
        <f t="shared" si="4"/>
        <v>2766.9833333333336</v>
      </c>
      <c r="P37" s="164">
        <v>90.759</v>
      </c>
      <c r="Q37" s="164">
        <f t="shared" si="5"/>
        <v>1101.48</v>
      </c>
      <c r="S37" s="164">
        <v>55.227999999999994</v>
      </c>
      <c r="T37" s="164">
        <f t="shared" si="6"/>
        <v>632.88400000000001</v>
      </c>
    </row>
    <row r="38" spans="1:20" x14ac:dyDescent="0.2">
      <c r="A38" s="42">
        <v>40179</v>
      </c>
      <c r="B38" s="44">
        <v>158.5</v>
      </c>
      <c r="C38" s="44">
        <v>649.70000000000005</v>
      </c>
      <c r="D38" s="44">
        <v>182.5</v>
      </c>
      <c r="E38" s="43">
        <v>711.3</v>
      </c>
      <c r="F38" s="43">
        <v>2733.6</v>
      </c>
      <c r="H38" s="166">
        <f t="shared" si="7"/>
        <v>152.20833333333334</v>
      </c>
      <c r="I38" s="166">
        <f t="shared" si="1"/>
        <v>680.26666666666665</v>
      </c>
      <c r="J38" s="166">
        <f t="shared" si="2"/>
        <v>197.45000000000005</v>
      </c>
      <c r="K38" s="166">
        <f t="shared" si="3"/>
        <v>716.16666666666663</v>
      </c>
      <c r="L38" s="166">
        <f t="shared" si="4"/>
        <v>2763.4916666666668</v>
      </c>
      <c r="P38" s="164">
        <v>86.522999999999996</v>
      </c>
      <c r="Q38" s="164">
        <f t="shared" si="5"/>
        <v>1095.327</v>
      </c>
      <c r="S38" s="164">
        <v>58.495000000000005</v>
      </c>
      <c r="T38" s="164">
        <f t="shared" si="6"/>
        <v>629.31499999999994</v>
      </c>
    </row>
    <row r="39" spans="1:20" x14ac:dyDescent="0.2">
      <c r="A39" s="42">
        <v>40210</v>
      </c>
      <c r="B39" s="44">
        <v>151.4</v>
      </c>
      <c r="C39" s="44">
        <v>633</v>
      </c>
      <c r="D39" s="44">
        <v>181.2</v>
      </c>
      <c r="E39" s="43">
        <v>670.1</v>
      </c>
      <c r="F39" s="43">
        <v>2614.6</v>
      </c>
      <c r="H39" s="166">
        <f t="shared" si="7"/>
        <v>151.30833333333334</v>
      </c>
      <c r="I39" s="166">
        <f t="shared" si="1"/>
        <v>680.875</v>
      </c>
      <c r="J39" s="166">
        <f t="shared" si="2"/>
        <v>198.05000000000004</v>
      </c>
      <c r="K39" s="166">
        <f t="shared" si="3"/>
        <v>716.41666666666663</v>
      </c>
      <c r="L39" s="166">
        <f t="shared" si="4"/>
        <v>2764.7833333333333</v>
      </c>
      <c r="P39" s="164">
        <v>71.10499999999999</v>
      </c>
      <c r="Q39" s="164">
        <f t="shared" si="5"/>
        <v>1071.528</v>
      </c>
      <c r="S39" s="164">
        <v>53.353000000000009</v>
      </c>
      <c r="T39" s="164">
        <f t="shared" si="6"/>
        <v>636.71900000000005</v>
      </c>
    </row>
    <row r="40" spans="1:20" x14ac:dyDescent="0.2">
      <c r="A40" s="42">
        <v>40238</v>
      </c>
      <c r="B40" s="44">
        <v>166.6</v>
      </c>
      <c r="C40" s="44">
        <v>741.3</v>
      </c>
      <c r="D40" s="44">
        <v>220</v>
      </c>
      <c r="E40" s="43">
        <v>811.9</v>
      </c>
      <c r="F40" s="43">
        <v>2910.6</v>
      </c>
      <c r="H40" s="166">
        <f t="shared" si="7"/>
        <v>150.72499999999999</v>
      </c>
      <c r="I40" s="166">
        <f t="shared" si="1"/>
        <v>683.51666666666654</v>
      </c>
      <c r="J40" s="166">
        <f t="shared" si="2"/>
        <v>199.66666666666666</v>
      </c>
      <c r="K40" s="166">
        <f t="shared" si="3"/>
        <v>721.71666666666658</v>
      </c>
      <c r="L40" s="166">
        <f t="shared" si="4"/>
        <v>2768.0916666666667</v>
      </c>
      <c r="P40" s="164">
        <v>87.685000000000002</v>
      </c>
      <c r="Q40" s="164">
        <f t="shared" si="5"/>
        <v>1053.7980000000002</v>
      </c>
      <c r="S40" s="164">
        <v>51.224000000000004</v>
      </c>
      <c r="T40" s="164">
        <f t="shared" si="6"/>
        <v>635.24699999999996</v>
      </c>
    </row>
    <row r="41" spans="1:20" x14ac:dyDescent="0.2">
      <c r="A41" s="42">
        <v>40269</v>
      </c>
      <c r="B41" s="44">
        <v>170.1</v>
      </c>
      <c r="C41" s="44">
        <v>704.7</v>
      </c>
      <c r="D41" s="44">
        <v>195.1</v>
      </c>
      <c r="E41" s="43">
        <v>739.1</v>
      </c>
      <c r="F41" s="43">
        <v>2730.4</v>
      </c>
      <c r="H41" s="166">
        <f t="shared" si="7"/>
        <v>150.84166666666667</v>
      </c>
      <c r="I41" s="166">
        <f t="shared" si="1"/>
        <v>683.88333333333333</v>
      </c>
      <c r="J41" s="166">
        <f t="shared" si="2"/>
        <v>198.85000000000002</v>
      </c>
      <c r="K41" s="166">
        <f t="shared" si="3"/>
        <v>721.15</v>
      </c>
      <c r="L41" s="166">
        <f t="shared" si="4"/>
        <v>2762.8583333333331</v>
      </c>
      <c r="P41" s="164">
        <v>106.22500000000001</v>
      </c>
      <c r="Q41" s="164">
        <f t="shared" si="5"/>
        <v>1046.0540000000001</v>
      </c>
      <c r="S41" s="164">
        <v>56.717000000000006</v>
      </c>
      <c r="T41" s="164">
        <f t="shared" si="6"/>
        <v>633.83000000000004</v>
      </c>
    </row>
    <row r="42" spans="1:20" x14ac:dyDescent="0.2">
      <c r="A42" s="42">
        <v>40299</v>
      </c>
      <c r="B42" s="44">
        <v>168.3</v>
      </c>
      <c r="C42" s="44">
        <v>737.4</v>
      </c>
      <c r="D42" s="44">
        <v>203.4</v>
      </c>
      <c r="E42" s="43">
        <v>767.5</v>
      </c>
      <c r="F42" s="43">
        <v>2784.1</v>
      </c>
      <c r="H42" s="166">
        <f t="shared" si="7"/>
        <v>151.02500000000001</v>
      </c>
      <c r="I42" s="166">
        <f t="shared" si="1"/>
        <v>685.73333333333323</v>
      </c>
      <c r="J42" s="166">
        <f t="shared" si="2"/>
        <v>199.04166666666666</v>
      </c>
      <c r="K42" s="166">
        <f t="shared" si="3"/>
        <v>722.04166666666663</v>
      </c>
      <c r="L42" s="166">
        <f t="shared" si="4"/>
        <v>2759.4333333333329</v>
      </c>
      <c r="P42" s="164">
        <v>118.12199999999999</v>
      </c>
      <c r="Q42" s="164">
        <f t="shared" si="5"/>
        <v>1044.3990000000001</v>
      </c>
      <c r="S42" s="164">
        <v>56.932000000000009</v>
      </c>
      <c r="T42" s="164">
        <f t="shared" si="6"/>
        <v>627.69100000000003</v>
      </c>
    </row>
    <row r="43" spans="1:20" x14ac:dyDescent="0.2">
      <c r="A43" s="42">
        <v>40330</v>
      </c>
      <c r="B43" s="44">
        <v>160</v>
      </c>
      <c r="C43" s="44">
        <v>723.9</v>
      </c>
      <c r="D43" s="44">
        <v>205.4</v>
      </c>
      <c r="E43" s="43">
        <v>767.1</v>
      </c>
      <c r="F43" s="43">
        <v>2622.2</v>
      </c>
      <c r="H43" s="166">
        <f t="shared" si="7"/>
        <v>151.27500000000001</v>
      </c>
      <c r="I43" s="166">
        <f t="shared" si="1"/>
        <v>687.38333333333321</v>
      </c>
      <c r="J43" s="166">
        <f t="shared" si="2"/>
        <v>198.77499999999998</v>
      </c>
      <c r="K43" s="166">
        <f t="shared" si="3"/>
        <v>725.91666666666663</v>
      </c>
      <c r="L43" s="166">
        <f t="shared" si="4"/>
        <v>2749.8749999999995</v>
      </c>
      <c r="P43" s="164">
        <v>100.53699999999999</v>
      </c>
      <c r="Q43" s="164">
        <f t="shared" si="5"/>
        <v>1035.7030000000002</v>
      </c>
      <c r="S43" s="164">
        <v>55.428000000000004</v>
      </c>
      <c r="T43" s="164">
        <f t="shared" si="6"/>
        <v>628.96100000000001</v>
      </c>
    </row>
    <row r="44" spans="1:20" x14ac:dyDescent="0.2">
      <c r="A44" s="42">
        <v>40360</v>
      </c>
      <c r="B44" s="44">
        <v>147.69999999999999</v>
      </c>
      <c r="C44" s="44">
        <v>709.2</v>
      </c>
      <c r="D44" s="44">
        <v>194.3</v>
      </c>
      <c r="E44" s="43">
        <v>779.7</v>
      </c>
      <c r="F44" s="43">
        <v>2635.3</v>
      </c>
      <c r="H44" s="166">
        <f t="shared" si="7"/>
        <v>150.83333333333331</v>
      </c>
      <c r="I44" s="166">
        <f t="shared" si="1"/>
        <v>687.80833333333328</v>
      </c>
      <c r="J44" s="166">
        <f t="shared" si="2"/>
        <v>198.47500000000002</v>
      </c>
      <c r="K44" s="166">
        <f t="shared" si="3"/>
        <v>728.32500000000016</v>
      </c>
      <c r="L44" s="166">
        <f t="shared" si="4"/>
        <v>2742.3083333333329</v>
      </c>
      <c r="P44" s="164">
        <v>83.279000000000011</v>
      </c>
      <c r="Q44" s="164">
        <f t="shared" si="5"/>
        <v>1014.461</v>
      </c>
      <c r="S44" s="164">
        <v>50.5</v>
      </c>
      <c r="T44" s="164">
        <f t="shared" si="6"/>
        <v>624.053</v>
      </c>
    </row>
    <row r="45" spans="1:20" x14ac:dyDescent="0.2">
      <c r="A45" s="42">
        <v>40391</v>
      </c>
      <c r="B45" s="44">
        <v>146.5</v>
      </c>
      <c r="C45" s="44">
        <v>706.1</v>
      </c>
      <c r="D45" s="44">
        <v>191.8</v>
      </c>
      <c r="E45" s="43">
        <v>743.7</v>
      </c>
      <c r="F45" s="43">
        <v>2658.4</v>
      </c>
      <c r="H45" s="166">
        <f t="shared" si="7"/>
        <v>152.02500000000001</v>
      </c>
      <c r="I45" s="166">
        <f t="shared" si="1"/>
        <v>689.68333333333328</v>
      </c>
      <c r="J45" s="166">
        <f t="shared" si="2"/>
        <v>198.45000000000005</v>
      </c>
      <c r="K45" s="166">
        <f t="shared" si="3"/>
        <v>730.75000000000011</v>
      </c>
      <c r="L45" s="166">
        <f t="shared" si="4"/>
        <v>2741.3333333333335</v>
      </c>
      <c r="P45" s="164">
        <v>81.817999999999998</v>
      </c>
      <c r="Q45" s="164">
        <f t="shared" si="5"/>
        <v>1009.2950000000001</v>
      </c>
      <c r="S45" s="164">
        <v>48.048999999999999</v>
      </c>
      <c r="T45" s="164">
        <f t="shared" si="6"/>
        <v>627.93799999999999</v>
      </c>
    </row>
    <row r="46" spans="1:20" x14ac:dyDescent="0.2">
      <c r="A46" s="42">
        <v>40422</v>
      </c>
      <c r="B46" s="44">
        <v>146.4</v>
      </c>
      <c r="C46" s="44">
        <v>690.8</v>
      </c>
      <c r="D46" s="44">
        <v>195.7</v>
      </c>
      <c r="E46" s="43">
        <v>746.6</v>
      </c>
      <c r="F46" s="43">
        <v>2655.7</v>
      </c>
      <c r="H46" s="166">
        <f t="shared" si="7"/>
        <v>153.375</v>
      </c>
      <c r="I46" s="166">
        <f t="shared" si="1"/>
        <v>690.79166666666652</v>
      </c>
      <c r="J46" s="166">
        <f t="shared" si="2"/>
        <v>198.64166666666665</v>
      </c>
      <c r="K46" s="166">
        <f t="shared" si="3"/>
        <v>731.06666666666661</v>
      </c>
      <c r="L46" s="166">
        <f t="shared" si="4"/>
        <v>2733.0416666666665</v>
      </c>
      <c r="P46" s="164">
        <v>72.614999999999995</v>
      </c>
      <c r="Q46" s="164">
        <f t="shared" si="5"/>
        <v>1021.362</v>
      </c>
      <c r="S46" s="164">
        <v>47.564000000000007</v>
      </c>
      <c r="T46" s="164">
        <f t="shared" si="6"/>
        <v>630.8839999999999</v>
      </c>
    </row>
    <row r="47" spans="1:20" x14ac:dyDescent="0.2">
      <c r="A47" s="42">
        <v>40452</v>
      </c>
      <c r="B47" s="44">
        <v>145.6</v>
      </c>
      <c r="C47" s="44">
        <v>692.5</v>
      </c>
      <c r="D47" s="44">
        <v>201.1</v>
      </c>
      <c r="E47" s="43">
        <v>712.2</v>
      </c>
      <c r="F47" s="43">
        <v>2744.1</v>
      </c>
      <c r="H47" s="166">
        <f t="shared" si="7"/>
        <v>154.02500000000001</v>
      </c>
      <c r="I47" s="166">
        <f t="shared" si="1"/>
        <v>691.04999999999984</v>
      </c>
      <c r="J47" s="166">
        <f t="shared" si="2"/>
        <v>198.36666666666665</v>
      </c>
      <c r="K47" s="166">
        <f t="shared" si="3"/>
        <v>729.48333333333346</v>
      </c>
      <c r="L47" s="166">
        <f t="shared" si="4"/>
        <v>2726.3833333333337</v>
      </c>
      <c r="P47" s="164">
        <v>66.98399999999998</v>
      </c>
      <c r="Q47" s="164">
        <f t="shared" si="5"/>
        <v>1026.126</v>
      </c>
      <c r="S47" s="164">
        <v>51.37700000000001</v>
      </c>
      <c r="T47" s="164">
        <f t="shared" si="6"/>
        <v>632.75499999999988</v>
      </c>
    </row>
    <row r="48" spans="1:20" x14ac:dyDescent="0.2">
      <c r="A48" s="42">
        <v>40483</v>
      </c>
      <c r="B48" s="44">
        <v>142.80000000000001</v>
      </c>
      <c r="C48" s="44">
        <v>683.5</v>
      </c>
      <c r="D48" s="44">
        <v>207</v>
      </c>
      <c r="E48" s="43">
        <v>713.1</v>
      </c>
      <c r="F48" s="43">
        <v>2745.7</v>
      </c>
      <c r="H48" s="166">
        <f t="shared" si="7"/>
        <v>154.99166666666667</v>
      </c>
      <c r="I48" s="166">
        <f t="shared" si="1"/>
        <v>693.94166666666661</v>
      </c>
      <c r="J48" s="166">
        <f t="shared" si="2"/>
        <v>199.29166666666666</v>
      </c>
      <c r="K48" s="166">
        <f t="shared" si="3"/>
        <v>732.41666666666663</v>
      </c>
      <c r="L48" s="166">
        <f t="shared" si="4"/>
        <v>2729.2166666666667</v>
      </c>
      <c r="P48" s="164">
        <v>57.401000000000003</v>
      </c>
      <c r="Q48" s="164">
        <f t="shared" si="5"/>
        <v>1023.053</v>
      </c>
      <c r="S48" s="164">
        <v>48.403999999999996</v>
      </c>
      <c r="T48" s="164">
        <f t="shared" si="6"/>
        <v>633.27099999999996</v>
      </c>
    </row>
    <row r="49" spans="1:20" x14ac:dyDescent="0.2">
      <c r="A49" s="42">
        <v>40513</v>
      </c>
      <c r="B49" s="44">
        <v>159.4</v>
      </c>
      <c r="C49" s="44">
        <v>669</v>
      </c>
      <c r="D49" s="44">
        <v>223.3</v>
      </c>
      <c r="E49" s="43">
        <v>631.6</v>
      </c>
      <c r="F49" s="43">
        <v>2834.1</v>
      </c>
      <c r="H49" s="166">
        <f t="shared" si="7"/>
        <v>155.27500000000001</v>
      </c>
      <c r="I49" s="166">
        <f t="shared" si="1"/>
        <v>695.0916666666667</v>
      </c>
      <c r="J49" s="166">
        <f t="shared" si="2"/>
        <v>200.06666666666669</v>
      </c>
      <c r="K49" s="166">
        <f t="shared" si="3"/>
        <v>732.82499999999993</v>
      </c>
      <c r="L49" s="166">
        <f t="shared" si="4"/>
        <v>2722.4</v>
      </c>
      <c r="P49" s="164">
        <v>83.368000000000023</v>
      </c>
      <c r="Q49" s="164">
        <f t="shared" si="5"/>
        <v>1015.662</v>
      </c>
      <c r="S49" s="164">
        <v>52.732999999999997</v>
      </c>
      <c r="T49" s="164">
        <f t="shared" si="6"/>
        <v>630.77599999999995</v>
      </c>
    </row>
    <row r="50" spans="1:20" x14ac:dyDescent="0.2">
      <c r="A50" s="42">
        <v>40544</v>
      </c>
      <c r="B50" s="44">
        <v>167.6</v>
      </c>
      <c r="C50" s="44">
        <v>677</v>
      </c>
      <c r="D50" s="44">
        <v>183.5</v>
      </c>
      <c r="E50" s="43">
        <v>721.8</v>
      </c>
      <c r="F50" s="43">
        <v>2798.7</v>
      </c>
      <c r="H50" s="166">
        <f t="shared" si="7"/>
        <v>156.03333333333333</v>
      </c>
      <c r="I50" s="166">
        <f t="shared" si="1"/>
        <v>697.36666666666679</v>
      </c>
      <c r="J50" s="166">
        <f t="shared" si="2"/>
        <v>200.14999999999998</v>
      </c>
      <c r="K50" s="166">
        <f t="shared" si="3"/>
        <v>733.69999999999993</v>
      </c>
      <c r="L50" s="166">
        <f t="shared" si="4"/>
        <v>2727.8250000000003</v>
      </c>
      <c r="P50" s="164">
        <v>94.180999999999997</v>
      </c>
      <c r="Q50" s="164">
        <f t="shared" si="5"/>
        <v>1023.3199999999999</v>
      </c>
      <c r="S50" s="164">
        <v>57.518999999999998</v>
      </c>
      <c r="T50" s="164">
        <f t="shared" si="6"/>
        <v>629.79999999999995</v>
      </c>
    </row>
    <row r="51" spans="1:20" x14ac:dyDescent="0.2">
      <c r="A51" s="42">
        <v>40575</v>
      </c>
      <c r="B51" s="44">
        <v>151</v>
      </c>
      <c r="C51" s="44">
        <v>653.1</v>
      </c>
      <c r="D51" s="44">
        <v>185.6</v>
      </c>
      <c r="E51" s="43">
        <v>706.3</v>
      </c>
      <c r="F51" s="43">
        <v>2622.8</v>
      </c>
      <c r="H51" s="166">
        <f t="shared" si="7"/>
        <v>156</v>
      </c>
      <c r="I51" s="166">
        <f t="shared" si="1"/>
        <v>699.04166666666663</v>
      </c>
      <c r="J51" s="166">
        <f t="shared" si="2"/>
        <v>200.51666666666665</v>
      </c>
      <c r="K51" s="166">
        <f t="shared" si="3"/>
        <v>736.7166666666667</v>
      </c>
      <c r="L51" s="166">
        <f t="shared" si="4"/>
        <v>2728.5083333333328</v>
      </c>
      <c r="P51" s="164">
        <v>85.22199999999998</v>
      </c>
      <c r="Q51" s="164">
        <f t="shared" si="5"/>
        <v>1037.4370000000001</v>
      </c>
      <c r="S51" s="164">
        <v>53.423999999999999</v>
      </c>
      <c r="T51" s="164">
        <f t="shared" si="6"/>
        <v>629.87099999999998</v>
      </c>
    </row>
    <row r="52" spans="1:20" x14ac:dyDescent="0.2">
      <c r="A52" s="42">
        <v>40603</v>
      </c>
      <c r="B52" s="44">
        <v>175.4</v>
      </c>
      <c r="C52" s="44">
        <v>735.6</v>
      </c>
      <c r="D52" s="44">
        <v>216.1</v>
      </c>
      <c r="E52" s="43">
        <v>808.2</v>
      </c>
      <c r="F52" s="43">
        <v>2916.7</v>
      </c>
      <c r="H52" s="166">
        <f t="shared" si="7"/>
        <v>156.73333333333332</v>
      </c>
      <c r="I52" s="166">
        <f t="shared" si="1"/>
        <v>698.56666666666661</v>
      </c>
      <c r="J52" s="166">
        <f t="shared" si="2"/>
        <v>200.19166666666663</v>
      </c>
      <c r="K52" s="166">
        <f t="shared" si="3"/>
        <v>736.40833333333342</v>
      </c>
      <c r="L52" s="166">
        <f t="shared" si="4"/>
        <v>2729.0166666666664</v>
      </c>
      <c r="P52" s="164">
        <v>101.13700000000001</v>
      </c>
      <c r="Q52" s="164">
        <f t="shared" si="5"/>
        <v>1050.8889999999999</v>
      </c>
      <c r="S52" s="164">
        <v>60.362000000000002</v>
      </c>
      <c r="T52" s="164">
        <f t="shared" si="6"/>
        <v>639.00900000000001</v>
      </c>
    </row>
    <row r="53" spans="1:20" x14ac:dyDescent="0.2">
      <c r="A53" s="42">
        <v>40634</v>
      </c>
      <c r="B53" s="44">
        <v>165.3</v>
      </c>
      <c r="C53" s="44">
        <v>728.7</v>
      </c>
      <c r="D53" s="44">
        <v>213</v>
      </c>
      <c r="E53" s="43">
        <v>769.6</v>
      </c>
      <c r="F53" s="43">
        <v>2754.8</v>
      </c>
      <c r="H53" s="166">
        <f t="shared" si="7"/>
        <v>156.33333333333334</v>
      </c>
      <c r="I53" s="166">
        <f t="shared" si="1"/>
        <v>700.56666666666672</v>
      </c>
      <c r="J53" s="166">
        <f t="shared" si="2"/>
        <v>201.68333333333331</v>
      </c>
      <c r="K53" s="166">
        <f t="shared" si="3"/>
        <v>738.95000000000016</v>
      </c>
      <c r="L53" s="166">
        <f t="shared" si="4"/>
        <v>2731.0499999999997</v>
      </c>
      <c r="P53" s="164">
        <v>107.35700000000003</v>
      </c>
      <c r="Q53" s="164">
        <f t="shared" si="5"/>
        <v>1052.0210000000002</v>
      </c>
      <c r="S53" s="164">
        <v>53.481999999999992</v>
      </c>
      <c r="T53" s="164">
        <f t="shared" si="6"/>
        <v>635.774</v>
      </c>
    </row>
    <row r="54" spans="1:20" x14ac:dyDescent="0.2">
      <c r="A54" s="42">
        <v>40664</v>
      </c>
      <c r="B54" s="44">
        <v>174</v>
      </c>
      <c r="C54" s="44">
        <v>748.1</v>
      </c>
      <c r="D54" s="44">
        <v>215.3</v>
      </c>
      <c r="E54" s="43">
        <v>802.4</v>
      </c>
      <c r="F54" s="43">
        <v>2843.4</v>
      </c>
      <c r="H54" s="166">
        <f t="shared" si="7"/>
        <v>156.80833333333334</v>
      </c>
      <c r="I54" s="166">
        <f t="shared" si="1"/>
        <v>701.45833333333337</v>
      </c>
      <c r="J54" s="166">
        <f t="shared" si="2"/>
        <v>202.67500000000004</v>
      </c>
      <c r="K54" s="166">
        <f t="shared" si="3"/>
        <v>741.85833333333346</v>
      </c>
      <c r="L54" s="166">
        <f t="shared" si="4"/>
        <v>2735.9916666666663</v>
      </c>
      <c r="P54" s="164">
        <v>116.07900000000001</v>
      </c>
      <c r="Q54" s="164">
        <f t="shared" si="5"/>
        <v>1049.9780000000001</v>
      </c>
      <c r="S54" s="164">
        <v>49.597000000000001</v>
      </c>
      <c r="T54" s="164">
        <f t="shared" si="6"/>
        <v>628.43899999999996</v>
      </c>
    </row>
    <row r="55" spans="1:20" x14ac:dyDescent="0.2">
      <c r="A55" s="42">
        <v>40695</v>
      </c>
      <c r="B55" s="44">
        <v>161.6</v>
      </c>
      <c r="C55" s="44">
        <v>715.4</v>
      </c>
      <c r="D55" s="44">
        <v>206.8</v>
      </c>
      <c r="E55" s="43">
        <v>773.1</v>
      </c>
      <c r="F55" s="43">
        <v>2672.5</v>
      </c>
      <c r="H55" s="166">
        <f t="shared" si="7"/>
        <v>156.94166666666666</v>
      </c>
      <c r="I55" s="166">
        <f t="shared" si="1"/>
        <v>700.75000000000011</v>
      </c>
      <c r="J55" s="166">
        <f t="shared" si="2"/>
        <v>202.79166666666666</v>
      </c>
      <c r="K55" s="166">
        <f t="shared" si="3"/>
        <v>742.35833333333323</v>
      </c>
      <c r="L55" s="166">
        <f t="shared" si="4"/>
        <v>2740.1833333333329</v>
      </c>
      <c r="P55" s="164">
        <v>109.82299999999999</v>
      </c>
      <c r="Q55" s="164">
        <f t="shared" si="5"/>
        <v>1059.2640000000001</v>
      </c>
      <c r="S55" s="164">
        <v>46.602000000000004</v>
      </c>
      <c r="T55" s="164">
        <f t="shared" si="6"/>
        <v>619.61299999999994</v>
      </c>
    </row>
    <row r="56" spans="1:20" x14ac:dyDescent="0.2">
      <c r="A56" s="42">
        <v>40725</v>
      </c>
      <c r="B56" s="44">
        <v>159.30000000000001</v>
      </c>
      <c r="C56" s="44">
        <v>701</v>
      </c>
      <c r="D56" s="44">
        <v>196.3</v>
      </c>
      <c r="E56" s="43">
        <v>728.1</v>
      </c>
      <c r="F56" s="43">
        <v>2678.9</v>
      </c>
      <c r="H56" s="166">
        <f t="shared" si="7"/>
        <v>157.90833333333333</v>
      </c>
      <c r="I56" s="166">
        <f t="shared" si="1"/>
        <v>700.06666666666661</v>
      </c>
      <c r="J56" s="166">
        <f t="shared" si="2"/>
        <v>202.95833333333334</v>
      </c>
      <c r="K56" s="166">
        <f t="shared" si="3"/>
        <v>738.05833333333339</v>
      </c>
      <c r="L56" s="166">
        <f t="shared" si="4"/>
        <v>2743.8166666666671</v>
      </c>
      <c r="P56" s="164">
        <v>108.16900000000001</v>
      </c>
      <c r="Q56" s="164">
        <f t="shared" si="5"/>
        <v>1084.154</v>
      </c>
      <c r="S56" s="164">
        <v>49.442000000000007</v>
      </c>
      <c r="T56" s="164">
        <f t="shared" si="6"/>
        <v>618.55499999999995</v>
      </c>
    </row>
    <row r="57" spans="1:20" x14ac:dyDescent="0.2">
      <c r="A57" s="42">
        <v>40756</v>
      </c>
      <c r="B57" s="44">
        <v>155.30000000000001</v>
      </c>
      <c r="C57" s="44">
        <v>721.7</v>
      </c>
      <c r="D57" s="44">
        <v>207.2</v>
      </c>
      <c r="E57" s="43">
        <v>761.7</v>
      </c>
      <c r="F57" s="43">
        <v>2734.3</v>
      </c>
      <c r="H57" s="166">
        <f t="shared" si="7"/>
        <v>158.64166666666665</v>
      </c>
      <c r="I57" s="166">
        <f t="shared" si="1"/>
        <v>701.36666666666667</v>
      </c>
      <c r="J57" s="166">
        <f t="shared" si="2"/>
        <v>204.24166666666665</v>
      </c>
      <c r="K57" s="166">
        <f t="shared" si="3"/>
        <v>739.55833333333339</v>
      </c>
      <c r="L57" s="166">
        <f t="shared" si="4"/>
        <v>2750.1416666666669</v>
      </c>
      <c r="P57" s="164">
        <v>95.877000000000024</v>
      </c>
      <c r="Q57" s="164">
        <f t="shared" si="5"/>
        <v>1098.213</v>
      </c>
      <c r="S57" s="164">
        <v>47.219000000000008</v>
      </c>
      <c r="T57" s="164">
        <f t="shared" si="6"/>
        <v>617.72500000000002</v>
      </c>
    </row>
    <row r="58" spans="1:20" x14ac:dyDescent="0.2">
      <c r="A58" s="42">
        <v>40787</v>
      </c>
      <c r="B58" s="44">
        <v>147.6</v>
      </c>
      <c r="C58" s="44">
        <v>697</v>
      </c>
      <c r="D58" s="44">
        <v>198.4</v>
      </c>
      <c r="E58" s="43">
        <v>762.1</v>
      </c>
      <c r="F58" s="43">
        <v>2680.6</v>
      </c>
      <c r="H58" s="166">
        <f t="shared" si="7"/>
        <v>158.74166666666665</v>
      </c>
      <c r="I58" s="166">
        <f t="shared" si="1"/>
        <v>701.88333333333321</v>
      </c>
      <c r="J58" s="166">
        <f t="shared" si="2"/>
        <v>204.46666666666667</v>
      </c>
      <c r="K58" s="166">
        <f t="shared" si="3"/>
        <v>740.85</v>
      </c>
      <c r="L58" s="166">
        <f t="shared" si="4"/>
        <v>2752.2166666666667</v>
      </c>
      <c r="P58" s="164">
        <v>79.014999999999986</v>
      </c>
      <c r="Q58" s="164">
        <f t="shared" si="5"/>
        <v>1104.6129999999998</v>
      </c>
      <c r="S58" s="164">
        <v>43.349000000000004</v>
      </c>
      <c r="T58" s="164">
        <f t="shared" si="6"/>
        <v>613.5100000000001</v>
      </c>
    </row>
    <row r="59" spans="1:20" x14ac:dyDescent="0.2">
      <c r="A59" s="42">
        <v>40817</v>
      </c>
      <c r="B59" s="44">
        <v>148.30000000000001</v>
      </c>
      <c r="C59" s="44">
        <v>693.1</v>
      </c>
      <c r="D59" s="44">
        <v>207.4</v>
      </c>
      <c r="E59" s="43">
        <v>738.5</v>
      </c>
      <c r="F59" s="43">
        <v>2759.3</v>
      </c>
      <c r="H59" s="166">
        <f t="shared" si="7"/>
        <v>158.96666666666664</v>
      </c>
      <c r="I59" s="166">
        <f t="shared" si="1"/>
        <v>701.93333333333328</v>
      </c>
      <c r="J59" s="166">
        <f t="shared" si="2"/>
        <v>204.99166666666667</v>
      </c>
      <c r="K59" s="166">
        <f t="shared" si="3"/>
        <v>743.04166666666663</v>
      </c>
      <c r="L59" s="166">
        <f t="shared" si="4"/>
        <v>2753.4833333333336</v>
      </c>
      <c r="P59" s="164">
        <v>76.91</v>
      </c>
      <c r="Q59" s="164">
        <f t="shared" si="5"/>
        <v>1114.5390000000002</v>
      </c>
      <c r="S59" s="164">
        <v>49.206999999999994</v>
      </c>
      <c r="T59" s="164">
        <f t="shared" si="6"/>
        <v>611.34</v>
      </c>
    </row>
    <row r="60" spans="1:20" x14ac:dyDescent="0.2">
      <c r="A60" s="42">
        <v>40848</v>
      </c>
      <c r="B60" s="44">
        <v>149.4</v>
      </c>
      <c r="C60" s="44">
        <v>689.8</v>
      </c>
      <c r="D60" s="44">
        <v>207.1</v>
      </c>
      <c r="E60" s="43">
        <v>715.6</v>
      </c>
      <c r="F60" s="43">
        <v>2777.6</v>
      </c>
      <c r="H60" s="166">
        <f t="shared" si="7"/>
        <v>159.51666666666665</v>
      </c>
      <c r="I60" s="166">
        <f t="shared" si="1"/>
        <v>702.45833333333337</v>
      </c>
      <c r="J60" s="166">
        <f t="shared" si="2"/>
        <v>205</v>
      </c>
      <c r="K60" s="166">
        <f t="shared" si="3"/>
        <v>743.25000000000011</v>
      </c>
      <c r="L60" s="166">
        <f t="shared" si="4"/>
        <v>2756.1416666666664</v>
      </c>
      <c r="P60" s="164">
        <v>70.135999999999981</v>
      </c>
      <c r="Q60" s="164">
        <f t="shared" si="5"/>
        <v>1127.2740000000001</v>
      </c>
      <c r="S60" s="164">
        <v>48.001000000000005</v>
      </c>
      <c r="T60" s="164">
        <f t="shared" si="6"/>
        <v>610.9369999999999</v>
      </c>
    </row>
    <row r="61" spans="1:20" x14ac:dyDescent="0.2">
      <c r="A61" s="42">
        <v>40878</v>
      </c>
      <c r="B61" s="44">
        <v>163.69999999999999</v>
      </c>
      <c r="C61" s="44">
        <v>671.8</v>
      </c>
      <c r="D61" s="44">
        <v>218.7</v>
      </c>
      <c r="E61" s="43">
        <v>627.29999999999995</v>
      </c>
      <c r="F61" s="43">
        <v>2837.5</v>
      </c>
      <c r="H61" s="166">
        <f t="shared" si="7"/>
        <v>159.875</v>
      </c>
      <c r="I61" s="166">
        <f t="shared" si="1"/>
        <v>702.69166666666661</v>
      </c>
      <c r="J61" s="166">
        <f t="shared" si="2"/>
        <v>204.61666666666667</v>
      </c>
      <c r="K61" s="166">
        <f t="shared" si="3"/>
        <v>742.89166666666677</v>
      </c>
      <c r="L61" s="166">
        <f t="shared" si="4"/>
        <v>2756.4249999999997</v>
      </c>
      <c r="P61" s="164">
        <v>96.506</v>
      </c>
      <c r="Q61" s="164">
        <f t="shared" si="5"/>
        <v>1140.412</v>
      </c>
      <c r="S61" s="164">
        <v>52.248999999999995</v>
      </c>
      <c r="T61" s="164">
        <f t="shared" si="6"/>
        <v>610.45299999999997</v>
      </c>
    </row>
    <row r="62" spans="1:20" x14ac:dyDescent="0.2">
      <c r="A62" s="42">
        <v>40909</v>
      </c>
      <c r="B62" s="44">
        <v>172.7</v>
      </c>
      <c r="C62" s="44">
        <v>699.7</v>
      </c>
      <c r="D62" s="44">
        <v>196.6</v>
      </c>
      <c r="E62" s="43">
        <v>724.3</v>
      </c>
      <c r="F62" s="43">
        <v>2811.0229093737444</v>
      </c>
      <c r="H62" s="166">
        <f t="shared" si="7"/>
        <v>160.30000000000001</v>
      </c>
      <c r="I62" s="166">
        <f t="shared" si="1"/>
        <v>704.58333333333337</v>
      </c>
      <c r="J62" s="166">
        <f t="shared" si="2"/>
        <v>205.70833333333334</v>
      </c>
      <c r="K62" s="166">
        <f t="shared" si="3"/>
        <v>743.09999999999991</v>
      </c>
      <c r="L62" s="166">
        <f t="shared" si="4"/>
        <v>2757.451909114478</v>
      </c>
      <c r="P62" s="164">
        <v>108.73999999999998</v>
      </c>
      <c r="Q62" s="164">
        <f t="shared" si="5"/>
        <v>1154.971</v>
      </c>
      <c r="S62" s="164">
        <v>57.844000000000008</v>
      </c>
      <c r="T62" s="164">
        <f t="shared" si="6"/>
        <v>610.77800000000002</v>
      </c>
    </row>
    <row r="63" spans="1:20" x14ac:dyDescent="0.2">
      <c r="A63" s="42">
        <v>40940</v>
      </c>
      <c r="B63" s="44">
        <v>168.5</v>
      </c>
      <c r="C63" s="44">
        <v>681.1</v>
      </c>
      <c r="D63" s="44">
        <v>197</v>
      </c>
      <c r="E63" s="43">
        <v>700.8</v>
      </c>
      <c r="F63" s="43">
        <v>2698.0532971217208</v>
      </c>
      <c r="H63" s="166">
        <f t="shared" si="7"/>
        <v>161.75833333333335</v>
      </c>
      <c r="I63" s="166">
        <f t="shared" si="1"/>
        <v>706.91666666666663</v>
      </c>
      <c r="J63" s="166">
        <f t="shared" si="2"/>
        <v>206.65833333333333</v>
      </c>
      <c r="K63" s="166">
        <f t="shared" si="3"/>
        <v>742.64166666666677</v>
      </c>
      <c r="L63" s="166">
        <f t="shared" si="4"/>
        <v>2763.7230172079549</v>
      </c>
      <c r="P63" s="164">
        <v>98.288000000000011</v>
      </c>
      <c r="Q63" s="164">
        <f t="shared" si="5"/>
        <v>1168.037</v>
      </c>
      <c r="S63" s="164">
        <v>48.613999999999997</v>
      </c>
      <c r="T63" s="164">
        <f t="shared" si="6"/>
        <v>605.96800000000007</v>
      </c>
    </row>
    <row r="64" spans="1:20" x14ac:dyDescent="0.2">
      <c r="A64" s="42">
        <v>40969</v>
      </c>
      <c r="B64" s="44">
        <v>185.4</v>
      </c>
      <c r="C64" s="44">
        <v>750</v>
      </c>
      <c r="D64" s="44">
        <v>219.2</v>
      </c>
      <c r="E64" s="43">
        <v>781.1</v>
      </c>
      <c r="F64" s="43">
        <v>2906.9755093618546</v>
      </c>
      <c r="H64" s="166">
        <f t="shared" si="7"/>
        <v>162.5916666666667</v>
      </c>
      <c r="I64" s="166">
        <f t="shared" si="1"/>
        <v>708.11666666666679</v>
      </c>
      <c r="J64" s="166">
        <f t="shared" si="2"/>
        <v>206.91666666666666</v>
      </c>
      <c r="K64" s="166">
        <f t="shared" si="3"/>
        <v>740.38333333333333</v>
      </c>
      <c r="L64" s="166">
        <f t="shared" si="4"/>
        <v>2762.9126429881103</v>
      </c>
      <c r="P64" s="164">
        <v>102.97599999999998</v>
      </c>
      <c r="Q64" s="164">
        <f t="shared" si="5"/>
        <v>1169.876</v>
      </c>
      <c r="S64" s="164">
        <v>55.728999999999999</v>
      </c>
      <c r="T64" s="164">
        <f t="shared" si="6"/>
        <v>601.33500000000004</v>
      </c>
    </row>
    <row r="65" spans="1:20" x14ac:dyDescent="0.2">
      <c r="A65" s="42">
        <v>41000</v>
      </c>
      <c r="B65" s="44">
        <v>175.5</v>
      </c>
      <c r="C65" s="44">
        <v>729.4</v>
      </c>
      <c r="D65" s="44">
        <v>210.4</v>
      </c>
      <c r="E65" s="43">
        <v>717.3</v>
      </c>
      <c r="F65" s="43">
        <v>2738.9378457789385</v>
      </c>
      <c r="H65" s="166">
        <f t="shared" si="7"/>
        <v>163.44166666666669</v>
      </c>
      <c r="I65" s="166">
        <f t="shared" si="1"/>
        <v>708.17500000000007</v>
      </c>
      <c r="J65" s="166">
        <f t="shared" si="2"/>
        <v>206.70000000000002</v>
      </c>
      <c r="K65" s="166">
        <f t="shared" si="3"/>
        <v>736.02500000000009</v>
      </c>
      <c r="L65" s="166">
        <f t="shared" si="4"/>
        <v>2761.590796803021</v>
      </c>
      <c r="P65" s="164">
        <v>119.53700000000001</v>
      </c>
      <c r="Q65" s="164">
        <f t="shared" si="5"/>
        <v>1182.056</v>
      </c>
      <c r="S65" s="164">
        <v>56.722999999999999</v>
      </c>
      <c r="T65" s="164">
        <f t="shared" si="6"/>
        <v>604.57600000000002</v>
      </c>
    </row>
    <row r="66" spans="1:20" x14ac:dyDescent="0.2">
      <c r="A66" s="42">
        <v>41030</v>
      </c>
      <c r="B66" s="44">
        <v>181.4</v>
      </c>
      <c r="C66" s="44">
        <v>774.3</v>
      </c>
      <c r="D66" s="44">
        <v>231.9</v>
      </c>
      <c r="E66" s="43">
        <v>804.7</v>
      </c>
      <c r="F66" s="43">
        <v>2887.270991819144</v>
      </c>
      <c r="H66" s="166">
        <f t="shared" si="7"/>
        <v>164.05833333333334</v>
      </c>
      <c r="I66" s="166">
        <f t="shared" si="1"/>
        <v>710.35833333333323</v>
      </c>
      <c r="J66" s="166">
        <f t="shared" si="2"/>
        <v>208.08333333333334</v>
      </c>
      <c r="K66" s="166">
        <f t="shared" si="3"/>
        <v>736.21666666666681</v>
      </c>
      <c r="L66" s="166">
        <f t="shared" si="4"/>
        <v>2765.2467127879499</v>
      </c>
      <c r="P66" s="164">
        <v>125.01899999999999</v>
      </c>
      <c r="Q66" s="164">
        <f t="shared" si="5"/>
        <v>1190.9959999999999</v>
      </c>
      <c r="S66" s="164">
        <v>48.464000000000006</v>
      </c>
      <c r="T66" s="164">
        <f t="shared" si="6"/>
        <v>603.4430000000001</v>
      </c>
    </row>
    <row r="67" spans="1:20" x14ac:dyDescent="0.2">
      <c r="A67" s="42">
        <v>41061</v>
      </c>
      <c r="B67" s="44">
        <v>168</v>
      </c>
      <c r="C67" s="44">
        <v>735.3</v>
      </c>
      <c r="D67" s="44">
        <v>212.1</v>
      </c>
      <c r="E67" s="43">
        <v>739.2</v>
      </c>
      <c r="F67" s="43">
        <v>2662.6500581106015</v>
      </c>
      <c r="H67" s="166">
        <f t="shared" si="7"/>
        <v>164.59166666666667</v>
      </c>
      <c r="I67" s="166">
        <f t="shared" si="1"/>
        <v>712.01666666666654</v>
      </c>
      <c r="J67" s="166">
        <f t="shared" si="2"/>
        <v>208.52499999999998</v>
      </c>
      <c r="K67" s="166">
        <f t="shared" si="3"/>
        <v>733.39166666666677</v>
      </c>
      <c r="L67" s="166">
        <f t="shared" si="4"/>
        <v>2764.4258842971672</v>
      </c>
      <c r="P67" s="164">
        <v>116.57100000000001</v>
      </c>
      <c r="Q67" s="164">
        <f t="shared" si="5"/>
        <v>1197.7439999999999</v>
      </c>
      <c r="S67" s="164">
        <v>47.279000000000003</v>
      </c>
      <c r="T67" s="164">
        <f t="shared" si="6"/>
        <v>604.12</v>
      </c>
    </row>
    <row r="68" spans="1:20" x14ac:dyDescent="0.2">
      <c r="A68" s="42">
        <v>41091</v>
      </c>
      <c r="B68" s="44">
        <v>155.19999999999999</v>
      </c>
      <c r="C68" s="44">
        <v>727.1</v>
      </c>
      <c r="D68" s="44">
        <v>211.4</v>
      </c>
      <c r="E68" s="43">
        <v>752.89</v>
      </c>
      <c r="F68" s="43">
        <v>2647.0058486131065</v>
      </c>
      <c r="H68" s="166">
        <f t="shared" si="7"/>
        <v>164.25000000000003</v>
      </c>
      <c r="I68" s="166">
        <f t="shared" si="1"/>
        <v>714.19166666666672</v>
      </c>
      <c r="J68" s="166">
        <f t="shared" si="2"/>
        <v>209.78333333333333</v>
      </c>
      <c r="K68" s="166">
        <f t="shared" si="3"/>
        <v>735.45749999999998</v>
      </c>
      <c r="L68" s="166">
        <f t="shared" si="4"/>
        <v>2761.7680383482589</v>
      </c>
      <c r="P68" s="164">
        <v>104.20999999999998</v>
      </c>
      <c r="Q68" s="164">
        <f t="shared" si="5"/>
        <v>1193.7850000000001</v>
      </c>
      <c r="S68" s="164">
        <v>52.245999999999988</v>
      </c>
      <c r="T68" s="164">
        <f t="shared" si="6"/>
        <v>606.92399999999998</v>
      </c>
    </row>
    <row r="69" spans="1:20" x14ac:dyDescent="0.2">
      <c r="A69" s="42">
        <v>41122</v>
      </c>
      <c r="B69" s="44">
        <v>146.4</v>
      </c>
      <c r="C69" s="44">
        <v>730.6</v>
      </c>
      <c r="D69" s="44">
        <v>214</v>
      </c>
      <c r="E69" s="43">
        <v>777.7</v>
      </c>
      <c r="F69" s="43">
        <v>2738.7508269447703</v>
      </c>
      <c r="H69" s="166">
        <f t="shared" si="7"/>
        <v>163.50833333333335</v>
      </c>
      <c r="I69" s="166">
        <f t="shared" si="1"/>
        <v>714.93333333333339</v>
      </c>
      <c r="J69" s="166">
        <f t="shared" si="2"/>
        <v>210.35000000000002</v>
      </c>
      <c r="K69" s="166">
        <f t="shared" si="3"/>
        <v>736.79083333333347</v>
      </c>
      <c r="L69" s="166">
        <f t="shared" si="4"/>
        <v>2762.1389405936566</v>
      </c>
      <c r="P69" s="164">
        <v>91.309000000000012</v>
      </c>
      <c r="Q69" s="164">
        <f t="shared" si="5"/>
        <v>1189.2170000000001</v>
      </c>
      <c r="S69" s="164">
        <v>45.320000000000007</v>
      </c>
      <c r="T69" s="164">
        <f t="shared" si="6"/>
        <v>605.02500000000009</v>
      </c>
    </row>
    <row r="70" spans="1:20" x14ac:dyDescent="0.2">
      <c r="A70" s="42">
        <v>41153</v>
      </c>
      <c r="B70" s="44">
        <v>136</v>
      </c>
      <c r="C70" s="44">
        <v>686.3</v>
      </c>
      <c r="D70" s="44">
        <v>195.9</v>
      </c>
      <c r="E70" s="43">
        <v>716</v>
      </c>
      <c r="F70" s="43">
        <v>2608.7204260301901</v>
      </c>
      <c r="H70" s="166">
        <f t="shared" si="7"/>
        <v>162.54166666666669</v>
      </c>
      <c r="I70" s="166">
        <f t="shared" si="1"/>
        <v>714.04166666666663</v>
      </c>
      <c r="J70" s="166">
        <f t="shared" si="2"/>
        <v>210.14166666666668</v>
      </c>
      <c r="K70" s="166">
        <f t="shared" si="3"/>
        <v>732.94916666666666</v>
      </c>
      <c r="L70" s="166">
        <f t="shared" si="4"/>
        <v>2756.1489760961726</v>
      </c>
      <c r="P70" s="164">
        <v>73.740999999999985</v>
      </c>
      <c r="Q70" s="164">
        <f t="shared" si="5"/>
        <v>1183.943</v>
      </c>
      <c r="S70" s="164">
        <v>43.539000000000001</v>
      </c>
      <c r="T70" s="164">
        <f t="shared" si="6"/>
        <v>605.21500000000003</v>
      </c>
    </row>
    <row r="71" spans="1:20" x14ac:dyDescent="0.2">
      <c r="A71" s="42">
        <v>41183</v>
      </c>
      <c r="B71" s="44">
        <v>148.6</v>
      </c>
      <c r="C71" s="44">
        <v>719.8</v>
      </c>
      <c r="D71" s="44">
        <v>220.9</v>
      </c>
      <c r="E71" s="43">
        <v>755.5</v>
      </c>
      <c r="F71" s="43">
        <v>2815.7856702447702</v>
      </c>
      <c r="H71" s="166">
        <f t="shared" si="7"/>
        <v>162.56666666666666</v>
      </c>
      <c r="I71" s="166">
        <f t="shared" si="1"/>
        <v>716.26666666666677</v>
      </c>
      <c r="J71" s="166">
        <f t="shared" si="2"/>
        <v>211.26666666666668</v>
      </c>
      <c r="K71" s="166">
        <f t="shared" si="3"/>
        <v>734.36583333333328</v>
      </c>
      <c r="L71" s="166">
        <f t="shared" si="4"/>
        <v>2760.8561152832372</v>
      </c>
      <c r="P71" s="164">
        <v>71.83799999999998</v>
      </c>
      <c r="Q71" s="164">
        <f t="shared" si="5"/>
        <v>1178.8709999999999</v>
      </c>
      <c r="S71" s="164">
        <v>45.335000000000001</v>
      </c>
      <c r="T71" s="164">
        <f t="shared" si="6"/>
        <v>601.34300000000007</v>
      </c>
    </row>
    <row r="72" spans="1:20" x14ac:dyDescent="0.2">
      <c r="A72" s="42">
        <v>41214</v>
      </c>
      <c r="B72" s="44">
        <v>142.6</v>
      </c>
      <c r="C72" s="44">
        <v>681.4</v>
      </c>
      <c r="D72" s="44">
        <v>213.1</v>
      </c>
      <c r="E72" s="43">
        <v>727</v>
      </c>
      <c r="F72" s="43">
        <v>2746.39074433019</v>
      </c>
      <c r="H72" s="166">
        <f t="shared" si="7"/>
        <v>162</v>
      </c>
      <c r="I72" s="166">
        <f t="shared" si="1"/>
        <v>715.56666666666672</v>
      </c>
      <c r="J72" s="166">
        <f t="shared" si="2"/>
        <v>211.76666666666668</v>
      </c>
      <c r="K72" s="166">
        <f t="shared" si="3"/>
        <v>735.31583333333322</v>
      </c>
      <c r="L72" s="166">
        <f t="shared" si="4"/>
        <v>2758.2553439774197</v>
      </c>
      <c r="P72" s="164">
        <v>70.242999999999981</v>
      </c>
      <c r="Q72" s="164">
        <f t="shared" si="5"/>
        <v>1178.9779999999998</v>
      </c>
      <c r="S72" s="164">
        <v>45.572000000000003</v>
      </c>
      <c r="T72" s="164">
        <f t="shared" si="6"/>
        <v>598.91399999999999</v>
      </c>
    </row>
    <row r="73" spans="1:20" x14ac:dyDescent="0.2">
      <c r="A73" s="42">
        <v>41244</v>
      </c>
      <c r="B73" s="44">
        <v>157.5</v>
      </c>
      <c r="C73" s="44">
        <v>668.2</v>
      </c>
      <c r="D73" s="44">
        <v>217.4</v>
      </c>
      <c r="E73" s="43">
        <v>588.1</v>
      </c>
      <c r="F73" s="43">
        <v>2783.8089612864901</v>
      </c>
      <c r="H73" s="166">
        <f t="shared" si="7"/>
        <v>161.48333333333332</v>
      </c>
      <c r="I73" s="166">
        <f t="shared" si="1"/>
        <v>715.26666666666677</v>
      </c>
      <c r="J73" s="166">
        <f t="shared" si="2"/>
        <v>211.65833333333333</v>
      </c>
      <c r="K73" s="166">
        <f t="shared" si="3"/>
        <v>732.04916666666668</v>
      </c>
      <c r="L73" s="166">
        <f t="shared" si="4"/>
        <v>2753.781090751294</v>
      </c>
      <c r="P73" s="164">
        <v>92.424000000000007</v>
      </c>
      <c r="Q73" s="164">
        <f t="shared" si="5"/>
        <v>1174.8959999999997</v>
      </c>
      <c r="S73" s="164">
        <v>51.966999999999992</v>
      </c>
      <c r="T73" s="164">
        <f t="shared" si="6"/>
        <v>598.63199999999995</v>
      </c>
    </row>
    <row r="74" spans="1:20" x14ac:dyDescent="0.2">
      <c r="A74" s="42">
        <v>41275</v>
      </c>
      <c r="B74" s="44">
        <v>166.2</v>
      </c>
      <c r="C74" s="44">
        <v>723.6</v>
      </c>
      <c r="D74" s="44">
        <v>206.5</v>
      </c>
      <c r="E74" s="43">
        <v>755.1</v>
      </c>
      <c r="F74" s="43">
        <v>2824.8369749168319</v>
      </c>
      <c r="H74" s="166">
        <f t="shared" si="7"/>
        <v>160.94166666666666</v>
      </c>
      <c r="I74" s="166">
        <f t="shared" si="1"/>
        <v>717.25833333333333</v>
      </c>
      <c r="J74" s="166">
        <f t="shared" si="2"/>
        <v>212.48333333333335</v>
      </c>
      <c r="K74" s="166">
        <f t="shared" si="3"/>
        <v>734.61583333333328</v>
      </c>
      <c r="L74" s="166">
        <f t="shared" si="4"/>
        <v>2754.9322628798841</v>
      </c>
      <c r="P74" s="164">
        <v>95.650999999999996</v>
      </c>
      <c r="Q74" s="164">
        <f t="shared" si="5"/>
        <v>1161.807</v>
      </c>
      <c r="S74" s="164">
        <v>52.76</v>
      </c>
      <c r="T74" s="164">
        <f t="shared" si="6"/>
        <v>593.54799999999989</v>
      </c>
    </row>
    <row r="75" spans="1:20" x14ac:dyDescent="0.2">
      <c r="A75" s="42">
        <v>41306</v>
      </c>
      <c r="B75" s="44">
        <v>152.30000000000001</v>
      </c>
      <c r="C75" s="44">
        <v>662.9</v>
      </c>
      <c r="D75" s="44">
        <v>197.7</v>
      </c>
      <c r="E75" s="43">
        <v>672.5</v>
      </c>
      <c r="F75" s="43">
        <v>2611.6232451873666</v>
      </c>
      <c r="H75" s="166">
        <f t="shared" si="7"/>
        <v>159.59166666666667</v>
      </c>
      <c r="I75" s="166">
        <f t="shared" si="1"/>
        <v>715.74166666666667</v>
      </c>
      <c r="J75" s="166">
        <f t="shared" si="2"/>
        <v>212.54166666666666</v>
      </c>
      <c r="K75" s="166">
        <f t="shared" si="3"/>
        <v>732.25750000000005</v>
      </c>
      <c r="L75" s="166">
        <f t="shared" si="4"/>
        <v>2747.7297585520214</v>
      </c>
      <c r="P75" s="164">
        <v>84.263000000000005</v>
      </c>
      <c r="Q75" s="164">
        <f t="shared" si="5"/>
        <v>1147.7819999999997</v>
      </c>
      <c r="S75" s="164">
        <v>49.823999999999998</v>
      </c>
      <c r="T75" s="164">
        <f t="shared" si="6"/>
        <v>594.75799999999992</v>
      </c>
    </row>
    <row r="76" spans="1:20" x14ac:dyDescent="0.2">
      <c r="A76" s="42">
        <v>41334</v>
      </c>
      <c r="B76" s="44">
        <v>169.9</v>
      </c>
      <c r="C76" s="44">
        <v>737.2</v>
      </c>
      <c r="D76" s="44">
        <v>221.7</v>
      </c>
      <c r="E76" s="43">
        <v>739.6</v>
      </c>
      <c r="F76" s="43">
        <v>2881.0758842840883</v>
      </c>
      <c r="H76" s="166">
        <f t="shared" si="7"/>
        <v>158.29999999999998</v>
      </c>
      <c r="I76" s="166">
        <f t="shared" si="1"/>
        <v>714.67500000000007</v>
      </c>
      <c r="J76" s="166">
        <f t="shared" si="2"/>
        <v>212.75</v>
      </c>
      <c r="K76" s="166">
        <f t="shared" si="3"/>
        <v>728.79916666666668</v>
      </c>
      <c r="L76" s="166">
        <f t="shared" si="4"/>
        <v>2745.5714564622072</v>
      </c>
      <c r="P76" s="164">
        <v>100.60999999999999</v>
      </c>
      <c r="Q76" s="164">
        <f t="shared" si="5"/>
        <v>1145.4159999999997</v>
      </c>
      <c r="S76" s="164">
        <v>54.405999999999999</v>
      </c>
      <c r="T76" s="164">
        <f t="shared" si="6"/>
        <v>593.43499999999983</v>
      </c>
    </row>
    <row r="77" spans="1:20" x14ac:dyDescent="0.2">
      <c r="A77" s="42">
        <v>41365</v>
      </c>
      <c r="B77" s="44">
        <v>175.4</v>
      </c>
      <c r="C77" s="44">
        <v>734.5</v>
      </c>
      <c r="D77" s="44">
        <v>211.8</v>
      </c>
      <c r="E77" s="43">
        <v>753</v>
      </c>
      <c r="F77" s="43">
        <v>2820.9014560845926</v>
      </c>
      <c r="H77" s="166">
        <f t="shared" si="7"/>
        <v>158.29166666666669</v>
      </c>
      <c r="I77" s="166">
        <f t="shared" si="1"/>
        <v>715.09999999999991</v>
      </c>
      <c r="J77" s="166">
        <f t="shared" si="2"/>
        <v>212.86666666666667</v>
      </c>
      <c r="K77" s="166">
        <f t="shared" si="3"/>
        <v>731.7741666666667</v>
      </c>
      <c r="L77" s="166">
        <f t="shared" si="4"/>
        <v>2752.4017573210112</v>
      </c>
      <c r="P77" s="164">
        <v>103.62600000000002</v>
      </c>
      <c r="Q77" s="164">
        <f t="shared" si="5"/>
        <v>1129.5049999999999</v>
      </c>
      <c r="S77" s="164">
        <v>58.861000000000004</v>
      </c>
      <c r="T77" s="164">
        <f t="shared" si="6"/>
        <v>595.57299999999998</v>
      </c>
    </row>
    <row r="78" spans="1:20" x14ac:dyDescent="0.2">
      <c r="A78" s="42">
        <v>41395</v>
      </c>
      <c r="B78" s="44">
        <v>182.5</v>
      </c>
      <c r="C78" s="44">
        <v>778.7</v>
      </c>
      <c r="D78" s="44">
        <v>228</v>
      </c>
      <c r="E78" s="43">
        <v>797.8</v>
      </c>
      <c r="F78" s="43">
        <v>2915.6157817828248</v>
      </c>
      <c r="H78" s="166">
        <f t="shared" ref="H78:H85" si="8">AVERAGE(B67:B78)</f>
        <v>158.38333333333335</v>
      </c>
      <c r="I78" s="166">
        <f t="shared" ref="I78:I85" si="9">AVERAGE(C67:C78)</f>
        <v>715.4666666666667</v>
      </c>
      <c r="J78" s="166">
        <f t="shared" ref="J78:J85" si="10">AVERAGE(D67:D78)</f>
        <v>212.54166666666666</v>
      </c>
      <c r="K78" s="166">
        <f t="shared" ref="K78:K85" si="11">AVERAGE(E67:E78)</f>
        <v>731.19916666666677</v>
      </c>
      <c r="L78" s="166">
        <f t="shared" ref="L78:L85" si="12">AVERAGE(F67:F78)</f>
        <v>2754.7638231513188</v>
      </c>
      <c r="P78" s="164">
        <v>119.065</v>
      </c>
      <c r="Q78" s="164">
        <f t="shared" ref="Q78:Q84" si="13">SUM(P67:P78)</f>
        <v>1123.5509999999999</v>
      </c>
      <c r="S78" s="164">
        <v>62.070000000000007</v>
      </c>
      <c r="T78" s="164">
        <f t="shared" ref="T78:T84" si="14">SUM(S67:S78)</f>
        <v>609.17900000000009</v>
      </c>
    </row>
    <row r="79" spans="1:20" x14ac:dyDescent="0.2">
      <c r="A79" s="42">
        <v>41426</v>
      </c>
      <c r="B79" s="44">
        <v>161.69999999999999</v>
      </c>
      <c r="C79" s="44">
        <v>728.1</v>
      </c>
      <c r="D79" s="44">
        <v>212.9</v>
      </c>
      <c r="E79" s="43">
        <v>717.3</v>
      </c>
      <c r="F79" s="43">
        <v>2654.1982478825721</v>
      </c>
      <c r="H79" s="166">
        <f t="shared" si="8"/>
        <v>157.85833333333335</v>
      </c>
      <c r="I79" s="166">
        <f t="shared" si="9"/>
        <v>714.86666666666667</v>
      </c>
      <c r="J79" s="166">
        <f t="shared" si="10"/>
        <v>212.60833333333335</v>
      </c>
      <c r="K79" s="166">
        <f t="shared" si="11"/>
        <v>729.37416666666684</v>
      </c>
      <c r="L79" s="166">
        <f t="shared" si="12"/>
        <v>2754.0595056323159</v>
      </c>
      <c r="P79" s="164">
        <v>102.06599999999999</v>
      </c>
      <c r="Q79" s="164">
        <f t="shared" si="13"/>
        <v>1109.046</v>
      </c>
      <c r="S79" s="164">
        <v>52.4</v>
      </c>
      <c r="T79" s="164">
        <f t="shared" si="14"/>
        <v>614.30000000000007</v>
      </c>
    </row>
    <row r="80" spans="1:20" x14ac:dyDescent="0.2">
      <c r="A80" s="42">
        <v>41456</v>
      </c>
      <c r="B80" s="44">
        <v>160.6</v>
      </c>
      <c r="C80" s="44">
        <v>748.8</v>
      </c>
      <c r="D80" s="44">
        <v>213.7</v>
      </c>
      <c r="E80" s="43">
        <v>782</v>
      </c>
      <c r="F80" s="43">
        <v>2704.7908776856034</v>
      </c>
      <c r="H80" s="166">
        <f t="shared" si="8"/>
        <v>158.30833333333334</v>
      </c>
      <c r="I80" s="166">
        <f t="shared" si="9"/>
        <v>716.67500000000007</v>
      </c>
      <c r="J80" s="166">
        <f t="shared" si="10"/>
        <v>212.79999999999998</v>
      </c>
      <c r="K80" s="166">
        <f t="shared" si="11"/>
        <v>731.80000000000007</v>
      </c>
      <c r="L80" s="166">
        <f t="shared" si="12"/>
        <v>2758.8749247216911</v>
      </c>
      <c r="P80" s="164">
        <v>104.26200000000001</v>
      </c>
      <c r="Q80" s="164">
        <f t="shared" si="13"/>
        <v>1109.098</v>
      </c>
      <c r="S80" s="164">
        <v>55.36</v>
      </c>
      <c r="T80" s="164">
        <f t="shared" si="14"/>
        <v>617.41399999999999</v>
      </c>
    </row>
    <row r="81" spans="1:20" x14ac:dyDescent="0.2">
      <c r="A81" s="42">
        <v>41487</v>
      </c>
      <c r="B81" s="44">
        <v>148.4</v>
      </c>
      <c r="C81" s="44">
        <v>736.7</v>
      </c>
      <c r="D81" s="44">
        <v>205.3</v>
      </c>
      <c r="E81" s="43">
        <v>763.4</v>
      </c>
      <c r="F81" s="43">
        <v>2729.1750484835834</v>
      </c>
      <c r="H81" s="166">
        <f t="shared" si="8"/>
        <v>158.47500000000002</v>
      </c>
      <c r="I81" s="166">
        <f t="shared" si="9"/>
        <v>717.18333333333339</v>
      </c>
      <c r="J81" s="166">
        <f t="shared" si="10"/>
        <v>212.07500000000002</v>
      </c>
      <c r="K81" s="166">
        <f t="shared" si="11"/>
        <v>730.60833333333346</v>
      </c>
      <c r="L81" s="166">
        <f t="shared" si="12"/>
        <v>2758.0769431832582</v>
      </c>
      <c r="P81" s="164">
        <v>89.509</v>
      </c>
      <c r="Q81" s="164">
        <f t="shared" si="13"/>
        <v>1107.298</v>
      </c>
      <c r="S81" s="164">
        <v>51.776999999999994</v>
      </c>
      <c r="T81" s="164">
        <f t="shared" si="14"/>
        <v>623.87099999999998</v>
      </c>
    </row>
    <row r="82" spans="1:20" x14ac:dyDescent="0.2">
      <c r="A82" s="42">
        <v>41518</v>
      </c>
      <c r="B82" s="44">
        <v>145.69999999999999</v>
      </c>
      <c r="C82" s="44">
        <v>711.4</v>
      </c>
      <c r="D82" s="44">
        <v>202.4</v>
      </c>
      <c r="E82" s="43">
        <v>707.9</v>
      </c>
      <c r="F82" s="43">
        <v>2697.3203344861085</v>
      </c>
      <c r="H82" s="166">
        <f t="shared" si="8"/>
        <v>159.28333333333333</v>
      </c>
      <c r="I82" s="166">
        <f t="shared" si="9"/>
        <v>719.27499999999998</v>
      </c>
      <c r="J82" s="166">
        <f t="shared" si="10"/>
        <v>212.61666666666667</v>
      </c>
      <c r="K82" s="166">
        <f t="shared" si="11"/>
        <v>729.93333333333339</v>
      </c>
      <c r="L82" s="166">
        <f t="shared" si="12"/>
        <v>2765.4602688879186</v>
      </c>
      <c r="P82" s="164">
        <v>78.188000000000002</v>
      </c>
      <c r="Q82" s="164">
        <f t="shared" si="13"/>
        <v>1111.7450000000001</v>
      </c>
      <c r="S82" s="164">
        <v>52.354999999999997</v>
      </c>
      <c r="T82" s="164">
        <f t="shared" si="14"/>
        <v>632.68700000000001</v>
      </c>
    </row>
    <row r="83" spans="1:20" x14ac:dyDescent="0.2">
      <c r="A83" s="42">
        <v>41548</v>
      </c>
      <c r="B83" s="44">
        <v>158.69999999999999</v>
      </c>
      <c r="C83" s="44">
        <v>735.8</v>
      </c>
      <c r="D83" s="44">
        <v>220.1</v>
      </c>
      <c r="E83" s="43">
        <v>751.9</v>
      </c>
      <c r="F83" s="43">
        <v>2803.6577780504222</v>
      </c>
      <c r="H83" s="166">
        <f t="shared" si="8"/>
        <v>160.12500000000003</v>
      </c>
      <c r="I83" s="166">
        <f t="shared" si="9"/>
        <v>720.60833333333323</v>
      </c>
      <c r="J83" s="166">
        <f t="shared" si="10"/>
        <v>212.55000000000004</v>
      </c>
      <c r="K83" s="166">
        <f t="shared" si="11"/>
        <v>729.63333333333321</v>
      </c>
      <c r="L83" s="166">
        <f t="shared" si="12"/>
        <v>2764.4496112050565</v>
      </c>
      <c r="P83" s="164">
        <v>85.25200000000001</v>
      </c>
      <c r="Q83" s="164">
        <f t="shared" si="13"/>
        <v>1125.1590000000001</v>
      </c>
      <c r="S83" s="164">
        <v>53.380999999999993</v>
      </c>
      <c r="T83" s="164">
        <f t="shared" si="14"/>
        <v>640.73299999999995</v>
      </c>
    </row>
    <row r="84" spans="1:20" x14ac:dyDescent="0.2">
      <c r="A84" s="42">
        <v>41579</v>
      </c>
      <c r="B84" s="44">
        <v>146.30000000000001</v>
      </c>
      <c r="C84" s="44">
        <v>695.5</v>
      </c>
      <c r="D84" s="44">
        <v>214.2</v>
      </c>
      <c r="E84" s="43">
        <v>669.3</v>
      </c>
      <c r="F84" s="40">
        <v>2725.0663690529491</v>
      </c>
      <c r="H84" s="166">
        <f t="shared" si="8"/>
        <v>160.43333333333334</v>
      </c>
      <c r="I84" s="166">
        <f t="shared" si="9"/>
        <v>721.78333333333342</v>
      </c>
      <c r="J84" s="166">
        <f t="shared" si="10"/>
        <v>212.64166666666665</v>
      </c>
      <c r="K84" s="166">
        <f t="shared" si="11"/>
        <v>724.82499999999993</v>
      </c>
      <c r="L84" s="166">
        <f t="shared" si="12"/>
        <v>2762.6725799319524</v>
      </c>
      <c r="P84" s="164">
        <v>80.636999999999986</v>
      </c>
      <c r="Q84" s="164">
        <f t="shared" si="13"/>
        <v>1135.5530000000001</v>
      </c>
      <c r="S84" s="164">
        <v>52.505999999999993</v>
      </c>
      <c r="T84" s="164">
        <f t="shared" si="14"/>
        <v>647.66699999999992</v>
      </c>
    </row>
    <row r="85" spans="1:20" x14ac:dyDescent="0.2">
      <c r="A85" s="42">
        <v>41609</v>
      </c>
      <c r="B85" s="44">
        <v>167.8</v>
      </c>
      <c r="C85" s="44">
        <v>682.5</v>
      </c>
      <c r="D85" s="44">
        <v>225.9</v>
      </c>
      <c r="E85" s="43">
        <v>603.9</v>
      </c>
      <c r="F85" s="40">
        <v>2809.4833926725246</v>
      </c>
      <c r="H85" s="166">
        <f t="shared" si="8"/>
        <v>161.29166666666666</v>
      </c>
      <c r="I85" s="166">
        <f t="shared" si="9"/>
        <v>722.97500000000002</v>
      </c>
      <c r="J85" s="166">
        <f t="shared" si="10"/>
        <v>213.35000000000002</v>
      </c>
      <c r="K85" s="166">
        <f t="shared" si="11"/>
        <v>726.14166666666654</v>
      </c>
      <c r="L85" s="166">
        <f t="shared" si="12"/>
        <v>2764.8121158807885</v>
      </c>
    </row>
    <row r="86" spans="1:20" x14ac:dyDescent="0.2">
      <c r="A86" s="42">
        <v>41640</v>
      </c>
      <c r="B86" s="45">
        <v>171.7</v>
      </c>
      <c r="C86" s="45">
        <v>739.8</v>
      </c>
      <c r="D86" s="45">
        <v>215.8</v>
      </c>
      <c r="E86" s="45">
        <v>732.2</v>
      </c>
      <c r="F86" s="40">
        <v>2832.9</v>
      </c>
      <c r="H86" s="166">
        <f t="shared" ref="H86:H95" si="15">AVERAGE(B75:B86)</f>
        <v>161.75</v>
      </c>
      <c r="I86" s="166">
        <f t="shared" ref="I86:I95" si="16">AVERAGE(C75:C86)</f>
        <v>724.32499999999993</v>
      </c>
      <c r="J86" s="166">
        <f t="shared" ref="J86:J95" si="17">AVERAGE(D75:D86)</f>
        <v>214.12500000000003</v>
      </c>
      <c r="K86" s="166">
        <f t="shared" ref="K86:K95" si="18">AVERAGE(E75:E86)</f>
        <v>724.23333333333323</v>
      </c>
      <c r="L86" s="166">
        <f t="shared" ref="L86:L95" si="19">AVERAGE(F75:F86)</f>
        <v>2765.48403463772</v>
      </c>
    </row>
    <row r="87" spans="1:20" x14ac:dyDescent="0.2">
      <c r="A87" s="42">
        <v>41671</v>
      </c>
      <c r="B87" s="45">
        <v>157.9</v>
      </c>
      <c r="C87" s="45">
        <v>670.1</v>
      </c>
      <c r="D87" s="45">
        <v>204.7</v>
      </c>
      <c r="E87" s="45">
        <v>672.9</v>
      </c>
      <c r="F87" s="40">
        <v>2639.8</v>
      </c>
      <c r="H87" s="166">
        <f t="shared" si="15"/>
        <v>162.21666666666667</v>
      </c>
      <c r="I87" s="166">
        <f t="shared" si="16"/>
        <v>724.92500000000007</v>
      </c>
      <c r="J87" s="166">
        <f t="shared" si="17"/>
        <v>214.70833333333334</v>
      </c>
      <c r="K87" s="166">
        <f t="shared" si="18"/>
        <v>724.26666666666654</v>
      </c>
      <c r="L87" s="166">
        <f t="shared" si="19"/>
        <v>2767.8320975387728</v>
      </c>
    </row>
    <row r="88" spans="1:20" x14ac:dyDescent="0.2">
      <c r="A88" s="42">
        <v>41699</v>
      </c>
      <c r="B88" s="45">
        <v>179.2</v>
      </c>
      <c r="C88" s="45">
        <v>760.8</v>
      </c>
      <c r="D88" s="45">
        <v>224.1</v>
      </c>
      <c r="E88" s="45">
        <v>726.1</v>
      </c>
      <c r="F88" s="40">
        <v>2876</v>
      </c>
      <c r="H88" s="166">
        <f t="shared" si="15"/>
        <v>162.99166666666667</v>
      </c>
      <c r="I88" s="166">
        <f t="shared" si="16"/>
        <v>726.89166666666677</v>
      </c>
      <c r="J88" s="166">
        <f t="shared" si="17"/>
        <v>214.90833333333333</v>
      </c>
      <c r="K88" s="166">
        <f t="shared" si="18"/>
        <v>723.14166666666654</v>
      </c>
      <c r="L88" s="166">
        <f t="shared" si="19"/>
        <v>2767.4091071817652</v>
      </c>
    </row>
    <row r="89" spans="1:20" x14ac:dyDescent="0.2">
      <c r="A89" s="42">
        <v>41730</v>
      </c>
      <c r="B89" s="45">
        <v>181.6</v>
      </c>
      <c r="C89" s="45">
        <v>781.3</v>
      </c>
      <c r="D89" s="45">
        <v>245.2</v>
      </c>
      <c r="E89" s="45">
        <v>743.7</v>
      </c>
      <c r="F89" s="40">
        <v>2843.4</v>
      </c>
      <c r="H89" s="166">
        <f t="shared" si="15"/>
        <v>163.50833333333333</v>
      </c>
      <c r="I89" s="166">
        <f t="shared" si="16"/>
        <v>730.79166666666663</v>
      </c>
      <c r="J89" s="166">
        <f t="shared" si="17"/>
        <v>217.69166666666663</v>
      </c>
      <c r="K89" s="166">
        <f t="shared" si="18"/>
        <v>722.36666666666667</v>
      </c>
      <c r="L89" s="166">
        <f t="shared" si="19"/>
        <v>2769.2839858413822</v>
      </c>
    </row>
    <row r="90" spans="1:20" x14ac:dyDescent="0.2">
      <c r="A90" s="42">
        <v>41760</v>
      </c>
      <c r="B90" s="45">
        <v>184.3</v>
      </c>
      <c r="C90" s="45">
        <v>789.4</v>
      </c>
      <c r="D90" s="45">
        <v>237.8</v>
      </c>
      <c r="E90" s="45">
        <v>754.2</v>
      </c>
      <c r="F90" s="40">
        <v>2879.2</v>
      </c>
      <c r="H90" s="166">
        <f t="shared" si="15"/>
        <v>163.65833333333333</v>
      </c>
      <c r="I90" s="166">
        <f t="shared" si="16"/>
        <v>731.68333333333339</v>
      </c>
      <c r="J90" s="166">
        <f t="shared" si="17"/>
        <v>218.50833333333335</v>
      </c>
      <c r="K90" s="166">
        <f t="shared" si="18"/>
        <v>718.73333333333323</v>
      </c>
      <c r="L90" s="166">
        <f t="shared" si="19"/>
        <v>2766.2493373594803</v>
      </c>
    </row>
    <row r="91" spans="1:20" x14ac:dyDescent="0.2">
      <c r="A91" s="42">
        <v>41791</v>
      </c>
      <c r="B91" s="45">
        <v>164.7</v>
      </c>
      <c r="C91" s="45">
        <v>758.8</v>
      </c>
      <c r="D91" s="45">
        <v>241.3</v>
      </c>
      <c r="E91" s="45">
        <v>731.7</v>
      </c>
      <c r="F91" s="40">
        <v>2667.6</v>
      </c>
      <c r="H91" s="166">
        <f t="shared" si="15"/>
        <v>163.90833333333333</v>
      </c>
      <c r="I91" s="166">
        <f t="shared" si="16"/>
        <v>734.24166666666667</v>
      </c>
      <c r="J91" s="166">
        <f t="shared" si="17"/>
        <v>220.87500000000003</v>
      </c>
      <c r="K91" s="166">
        <f t="shared" si="18"/>
        <v>719.93333333333328</v>
      </c>
      <c r="L91" s="166">
        <f t="shared" si="19"/>
        <v>2767.3661500359326</v>
      </c>
    </row>
    <row r="92" spans="1:20" x14ac:dyDescent="0.2">
      <c r="A92" s="42">
        <v>41821</v>
      </c>
      <c r="B92" s="45">
        <v>171.1</v>
      </c>
      <c r="C92" s="45">
        <v>763.4</v>
      </c>
      <c r="D92" s="45">
        <v>230.2</v>
      </c>
      <c r="E92" s="45">
        <v>762.2</v>
      </c>
      <c r="F92" s="40">
        <v>2730.2</v>
      </c>
      <c r="H92" s="166">
        <f t="shared" si="15"/>
        <v>164.78333333333333</v>
      </c>
      <c r="I92" s="166">
        <f t="shared" si="16"/>
        <v>735.45833333333337</v>
      </c>
      <c r="J92" s="166">
        <f t="shared" si="17"/>
        <v>222.25</v>
      </c>
      <c r="K92" s="166">
        <f t="shared" si="18"/>
        <v>718.2833333333333</v>
      </c>
      <c r="L92" s="166">
        <f t="shared" si="19"/>
        <v>2769.4835768954654</v>
      </c>
    </row>
    <row r="93" spans="1:20" x14ac:dyDescent="0.2">
      <c r="A93" s="42">
        <v>41852</v>
      </c>
      <c r="B93" s="45">
        <v>154.30000000000001</v>
      </c>
      <c r="C93" s="45">
        <v>726</v>
      </c>
      <c r="D93" s="45">
        <v>214.7</v>
      </c>
      <c r="E93" s="45">
        <v>709.2</v>
      </c>
      <c r="F93" s="40">
        <v>2681.6</v>
      </c>
      <c r="H93" s="166">
        <f t="shared" si="15"/>
        <v>165.27499999999998</v>
      </c>
      <c r="I93" s="166">
        <f t="shared" si="16"/>
        <v>734.56666666666661</v>
      </c>
      <c r="J93" s="166">
        <f t="shared" si="17"/>
        <v>223.0333333333333</v>
      </c>
      <c r="K93" s="166">
        <f t="shared" si="18"/>
        <v>713.76666666666654</v>
      </c>
      <c r="L93" s="166">
        <f t="shared" si="19"/>
        <v>2765.5189895218336</v>
      </c>
    </row>
    <row r="94" spans="1:20" x14ac:dyDescent="0.2">
      <c r="A94" s="42">
        <v>41883</v>
      </c>
      <c r="B94" s="45">
        <v>160.6</v>
      </c>
      <c r="C94" s="45">
        <v>717</v>
      </c>
      <c r="D94" s="45">
        <v>219.5</v>
      </c>
      <c r="E94" s="45">
        <v>717.9</v>
      </c>
      <c r="F94" s="40">
        <v>2666.7</v>
      </c>
      <c r="H94" s="166">
        <f t="shared" si="15"/>
        <v>166.51666666666662</v>
      </c>
      <c r="I94" s="166">
        <f t="shared" si="16"/>
        <v>735.0333333333333</v>
      </c>
      <c r="J94" s="166">
        <f t="shared" si="17"/>
        <v>224.45833333333329</v>
      </c>
      <c r="K94" s="166">
        <f t="shared" si="18"/>
        <v>714.59999999999991</v>
      </c>
      <c r="L94" s="166">
        <f t="shared" si="19"/>
        <v>2762.9672949813248</v>
      </c>
    </row>
    <row r="95" spans="1:20" x14ac:dyDescent="0.2">
      <c r="A95" s="42">
        <v>41913</v>
      </c>
      <c r="B95" s="45">
        <v>159.1</v>
      </c>
      <c r="C95" s="45">
        <v>736</v>
      </c>
      <c r="D95" s="45">
        <v>236.5</v>
      </c>
      <c r="E95" s="45">
        <v>727.5</v>
      </c>
      <c r="F95" s="40">
        <v>2788.9</v>
      </c>
      <c r="H95" s="166">
        <f t="shared" si="15"/>
        <v>166.54999999999998</v>
      </c>
      <c r="I95" s="166">
        <f t="shared" si="16"/>
        <v>735.04999999999984</v>
      </c>
      <c r="J95" s="166">
        <f t="shared" si="17"/>
        <v>225.82500000000002</v>
      </c>
      <c r="K95" s="166">
        <f t="shared" si="18"/>
        <v>712.56666666666661</v>
      </c>
      <c r="L95" s="166">
        <f t="shared" si="19"/>
        <v>2761.7374801437895</v>
      </c>
    </row>
    <row r="96" spans="1:20" x14ac:dyDescent="0.2">
      <c r="A96" s="42">
        <v>41944</v>
      </c>
      <c r="B96" s="45"/>
      <c r="C96" s="45"/>
      <c r="D96" s="45"/>
      <c r="E96" s="45"/>
      <c r="F96" s="40"/>
      <c r="H96" s="166"/>
      <c r="I96" s="166"/>
      <c r="J96" s="166"/>
      <c r="K96" s="166"/>
      <c r="L96" s="166"/>
    </row>
    <row r="97" spans="1:6" x14ac:dyDescent="0.2">
      <c r="A97" s="42">
        <v>41974</v>
      </c>
      <c r="B97" s="45"/>
      <c r="C97" s="45"/>
      <c r="D97" s="45"/>
      <c r="E97" s="45"/>
      <c r="F97" s="40"/>
    </row>
  </sheetData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8"/>
  <sheetViews>
    <sheetView zoomScale="80" zoomScaleNormal="80" workbookViewId="0">
      <selection activeCell="C39" sqref="C39:C98"/>
    </sheetView>
  </sheetViews>
  <sheetFormatPr defaultRowHeight="12.75" x14ac:dyDescent="0.2"/>
  <cols>
    <col min="1" max="1" width="8.875" customWidth="1"/>
    <col min="2" max="2" width="14.5" bestFit="1" customWidth="1"/>
    <col min="3" max="4" width="18.25" style="2" customWidth="1"/>
    <col min="5" max="6" width="9" style="2"/>
    <col min="7" max="7" width="14.5" style="2" customWidth="1"/>
    <col min="8" max="8" width="12.5" style="2" customWidth="1"/>
    <col min="9" max="9" width="8.875" style="2" customWidth="1"/>
    <col min="10" max="10" width="7.5" style="2" customWidth="1"/>
    <col min="11" max="12" width="7.375" style="2" customWidth="1"/>
    <col min="13" max="13" width="9.375" style="2" customWidth="1"/>
    <col min="14" max="14" width="9.75" style="2" customWidth="1"/>
    <col min="15" max="15" width="7.875" style="2" customWidth="1"/>
    <col min="16" max="16" width="9.5" style="2" customWidth="1"/>
    <col min="17" max="17" width="7.375" style="2" customWidth="1"/>
    <col min="18" max="18" width="13.75" style="2" customWidth="1"/>
    <col min="19" max="19" width="13.5" style="2" customWidth="1"/>
    <col min="20" max="20" width="12.25" style="2" customWidth="1"/>
    <col min="21" max="22" width="9" style="2"/>
    <col min="23" max="23" width="11.875" style="2" customWidth="1"/>
    <col min="24" max="25" width="7.375" style="2" customWidth="1"/>
    <col min="26" max="36" width="9" style="2"/>
  </cols>
  <sheetData>
    <row r="1" spans="1:40" x14ac:dyDescent="0.2">
      <c r="C1" s="326" t="s">
        <v>80</v>
      </c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6"/>
      <c r="AD1" s="326"/>
      <c r="AE1" s="326"/>
      <c r="AF1" s="326"/>
      <c r="AG1" s="326"/>
      <c r="AH1" s="326"/>
      <c r="AI1" s="326"/>
      <c r="AJ1" s="326"/>
    </row>
    <row r="2" spans="1:40" x14ac:dyDescent="0.2">
      <c r="B2" t="s">
        <v>338</v>
      </c>
      <c r="C2" s="2" t="s">
        <v>274</v>
      </c>
      <c r="E2" s="16" t="s">
        <v>24</v>
      </c>
      <c r="F2" s="16" t="s">
        <v>25</v>
      </c>
      <c r="G2" s="16" t="s">
        <v>26</v>
      </c>
      <c r="H2" s="16" t="s">
        <v>27</v>
      </c>
      <c r="I2" s="17" t="s">
        <v>28</v>
      </c>
      <c r="J2" s="16" t="s">
        <v>29</v>
      </c>
      <c r="K2" s="16" t="s">
        <v>30</v>
      </c>
      <c r="L2" s="13"/>
      <c r="M2" s="18" t="s">
        <v>31</v>
      </c>
      <c r="N2" s="19" t="s">
        <v>32</v>
      </c>
      <c r="O2" s="19" t="s">
        <v>33</v>
      </c>
      <c r="P2" s="19" t="s">
        <v>34</v>
      </c>
      <c r="Q2" s="18" t="s">
        <v>35</v>
      </c>
      <c r="R2" s="19" t="s">
        <v>36</v>
      </c>
      <c r="S2" s="19" t="s">
        <v>37</v>
      </c>
      <c r="T2" s="19" t="s">
        <v>38</v>
      </c>
      <c r="U2" s="18" t="s">
        <v>39</v>
      </c>
      <c r="V2" s="18" t="s">
        <v>40</v>
      </c>
      <c r="W2" s="18" t="s">
        <v>41</v>
      </c>
      <c r="X2" s="18" t="s">
        <v>42</v>
      </c>
      <c r="Y2" s="18" t="s">
        <v>43</v>
      </c>
      <c r="Z2" s="19" t="s">
        <v>44</v>
      </c>
      <c r="AA2" s="18" t="s">
        <v>45</v>
      </c>
      <c r="AB2" s="19" t="s">
        <v>46</v>
      </c>
      <c r="AC2" s="162"/>
      <c r="AD2" s="162"/>
      <c r="AE2" s="162"/>
      <c r="AF2" s="162"/>
      <c r="AG2" s="162"/>
      <c r="AH2" s="162"/>
      <c r="AI2" s="162"/>
      <c r="AJ2" s="162"/>
    </row>
    <row r="3" spans="1:40" x14ac:dyDescent="0.2">
      <c r="A3" s="1">
        <v>39083</v>
      </c>
      <c r="B3" s="2">
        <f>('Dairy commodity prices'!D2)</f>
        <v>2527</v>
      </c>
      <c r="C3" s="4">
        <f>(E3*('Milk production'!G6/'Milk production'!AF6))+(F3*('Milk production'!H6/'Milk production'!AF6))+(G3*('Milk production'!I6/'Milk production'!AF6))+(H3*('Milk production'!J6/'Milk production'!AF6))+(I3*('Milk production'!K6/'Milk production'!AF6))+(J3*('Milk production'!L6/'Milk production'!AF6))+(K3*('Milk production'!M6/'Milk production'!AF6))+(M3*('Milk production'!O6/'Milk production'!AF6))+(N3*('Milk production'!P6/'Milk production'!AF6))+(O3*('Milk production'!Q6/'Milk production'!AF6))+(P3*('Milk production'!R6/'Milk production'!AF6))+(Q3*('Milk production'!S6/'Milk production'!AF6))+(S3*('Milk production'!U6/'Milk production'!AF6))+(T3*('Milk production'!V6/'Milk production'!AF6))+(U3*('Milk production'!W6/'Milk production'!AF6))+(V3*('Milk production'!X6/'Milk production'!AF6))+(W3*('Milk production'!Y6/'Milk production'!AF6))+(X3*('Milk production'!Z6/'Milk production'!AF6))+(Y3*('Milk production'!AA6/'Milk production'!AF6))+(Z3*('Milk production'!AB6/'Milk production'!AF6))+(AA3*('Milk production'!AC6/'Milk production'!AF6))+(AB3*('Milk production'!AD6/'Milk production'!AF6))</f>
        <v>4.1433655987951585</v>
      </c>
      <c r="D3" s="4"/>
      <c r="E3" s="4">
        <v>4.25</v>
      </c>
      <c r="F3" s="4">
        <v>4.1280000000000001</v>
      </c>
      <c r="G3" s="4">
        <v>4.13</v>
      </c>
      <c r="H3" s="4">
        <v>4.47</v>
      </c>
      <c r="I3" s="4">
        <v>3.84</v>
      </c>
      <c r="J3" s="4">
        <v>4.0599999999999996</v>
      </c>
      <c r="K3" s="4">
        <v>3.87</v>
      </c>
      <c r="M3" s="4">
        <v>3.84</v>
      </c>
      <c r="N3" s="4">
        <v>4.29</v>
      </c>
      <c r="O3" s="4">
        <v>4.1379999999999999</v>
      </c>
      <c r="P3" s="4">
        <v>4.29</v>
      </c>
      <c r="Q3" s="4">
        <v>4.24</v>
      </c>
      <c r="S3" s="4">
        <v>3.97</v>
      </c>
      <c r="T3" s="4">
        <v>4.1900000000000004</v>
      </c>
      <c r="U3" s="4">
        <v>3.95</v>
      </c>
      <c r="V3" s="4">
        <v>3.72</v>
      </c>
      <c r="W3" s="4">
        <v>3.73</v>
      </c>
      <c r="X3" s="4">
        <v>3.86</v>
      </c>
      <c r="Y3" s="4">
        <v>4</v>
      </c>
      <c r="Z3" s="4">
        <v>3.86</v>
      </c>
      <c r="AA3" s="4">
        <v>4.1900000000000004</v>
      </c>
      <c r="AB3" s="4">
        <v>3.585</v>
      </c>
      <c r="AD3" s="4"/>
      <c r="AI3" s="4">
        <v>3.86</v>
      </c>
      <c r="AJ3" s="4">
        <v>4.0999999999999996</v>
      </c>
      <c r="AK3" s="4">
        <v>4</v>
      </c>
      <c r="AL3" s="4">
        <v>4.3899999999999997</v>
      </c>
      <c r="AM3" s="4">
        <v>4.26</v>
      </c>
      <c r="AN3" s="4">
        <v>4.2699999999999996</v>
      </c>
    </row>
    <row r="4" spans="1:40" x14ac:dyDescent="0.2">
      <c r="A4" s="1">
        <v>39114</v>
      </c>
      <c r="B4" s="2">
        <f>('Dairy commodity prices'!D3)</f>
        <v>2490</v>
      </c>
      <c r="C4" s="4">
        <f>(E4*('Milk production'!G7/'Milk production'!AF7))+(F4*('Milk production'!H7/'Milk production'!AF7))+(G4*('Milk production'!I7/'Milk production'!AF7))+(H4*('Milk production'!J7/'Milk production'!AF7))+(I4*('Milk production'!K7/'Milk production'!AF7))+(J4*('Milk production'!L7/'Milk production'!AF7))+(K4*('Milk production'!M7/'Milk production'!AF7))+(M4*('Milk production'!O7/'Milk production'!AF7))+(N4*('Milk production'!P7/'Milk production'!AF7))+(O4*('Milk production'!Q7/'Milk production'!AF7))+(P4*('Milk production'!R7/'Milk production'!AF7))+(Q4*('Milk production'!S7/'Milk production'!AF7))+(S4*('Milk production'!U7/'Milk production'!AF7))+(T4*('Milk production'!V7/'Milk production'!AF7))+(U4*('Milk production'!W7/'Milk production'!AF7))+(V4*('Milk production'!X7/'Milk production'!AF7))+(W4*('Milk production'!Y7/'Milk production'!AF7))+(X4*('Milk production'!Z7/'Milk production'!AF7))+(Y4*('Milk production'!AA7/'Milk production'!AF7))+(Z4*('Milk production'!AB7/'Milk production'!AF7))+(AA4*('Milk production'!AC7/'Milk production'!AF7))+(AB4*('Milk production'!AD7/'Milk production'!AF7))</f>
        <v>4.1258406106501253</v>
      </c>
      <c r="D4" s="4"/>
      <c r="E4" s="4">
        <v>4.24</v>
      </c>
      <c r="F4" s="4">
        <v>4.0789999999999997</v>
      </c>
      <c r="G4" s="4">
        <v>4.08</v>
      </c>
      <c r="H4" s="4">
        <v>4.4800000000000004</v>
      </c>
      <c r="I4" s="4">
        <v>3.79</v>
      </c>
      <c r="J4" s="4">
        <v>4.08</v>
      </c>
      <c r="K4" s="4">
        <v>3.87</v>
      </c>
      <c r="M4" s="4">
        <v>3.83</v>
      </c>
      <c r="N4" s="4">
        <v>4.3099999999999996</v>
      </c>
      <c r="O4" s="4">
        <v>4.1219999999999999</v>
      </c>
      <c r="P4" s="4">
        <v>4.41</v>
      </c>
      <c r="Q4" s="4">
        <v>4.2699999999999996</v>
      </c>
      <c r="S4" s="4">
        <v>3.97</v>
      </c>
      <c r="T4" s="4">
        <v>4.21</v>
      </c>
      <c r="U4" s="4">
        <v>3.88</v>
      </c>
      <c r="V4" s="4">
        <v>3.6779999999999999</v>
      </c>
      <c r="W4" s="4">
        <v>3.71</v>
      </c>
      <c r="X4" s="4">
        <v>3.82</v>
      </c>
      <c r="Y4" s="4">
        <v>4</v>
      </c>
      <c r="Z4" s="4">
        <v>3.85</v>
      </c>
      <c r="AA4" s="4">
        <v>4.16</v>
      </c>
      <c r="AB4" s="4">
        <v>3.6</v>
      </c>
      <c r="AD4" s="4"/>
      <c r="AI4" s="4">
        <v>3.8</v>
      </c>
      <c r="AJ4" s="4">
        <v>4.0999999999999996</v>
      </c>
      <c r="AK4" s="4">
        <v>4</v>
      </c>
      <c r="AL4" s="4">
        <v>4.4400000000000004</v>
      </c>
      <c r="AM4" s="4">
        <v>4.3099999999999996</v>
      </c>
      <c r="AN4" s="4">
        <v>4.24</v>
      </c>
    </row>
    <row r="5" spans="1:40" x14ac:dyDescent="0.2">
      <c r="A5" s="1">
        <v>39142</v>
      </c>
      <c r="B5" s="2">
        <f>('Dairy commodity prices'!D4)</f>
        <v>2548</v>
      </c>
      <c r="C5" s="4">
        <f>(E5*('Milk production'!G8/'Milk production'!AF8))+(F5*('Milk production'!H8/'Milk production'!AF8))+(G5*('Milk production'!I8/'Milk production'!AF8))+(H5*('Milk production'!J8/'Milk production'!AF8))+(I5*('Milk production'!K8/'Milk production'!AF8))+(J5*('Milk production'!L8/'Milk production'!AF8))+(K5*('Milk production'!M8/'Milk production'!AF8))+(M5*('Milk production'!O8/'Milk production'!AF8))+(N5*('Milk production'!P8/'Milk production'!AF8))+(O5*('Milk production'!Q8/'Milk production'!AF8))+(P5*('Milk production'!R8/'Milk production'!AF8))+(Q5*('Milk production'!S8/'Milk production'!AF8))+(S5*('Milk production'!U8/'Milk production'!AF8))+(T5*('Milk production'!V8/'Milk production'!AF8))+(U5*('Milk production'!W8/'Milk production'!AF8))+(V5*('Milk production'!X8/'Milk production'!AF8))+(W5*('Milk production'!Y8/'Milk production'!AF8))+(X5*('Milk production'!Z8/'Milk production'!AF8))+(Y5*('Milk production'!AA8/'Milk production'!AF8))+(Z5*('Milk production'!AB8/'Milk production'!AF8))+(AA5*('Milk production'!AC8/'Milk production'!AF8))+(AB5*('Milk production'!AD8/'Milk production'!AF8))</f>
        <v>4.0994848857582786</v>
      </c>
      <c r="D5" s="4"/>
      <c r="E5" s="4">
        <v>4.22</v>
      </c>
      <c r="F5" s="4">
        <v>4.056</v>
      </c>
      <c r="G5" s="4">
        <v>4.0999999999999996</v>
      </c>
      <c r="H5" s="4">
        <v>4.46</v>
      </c>
      <c r="I5" s="4">
        <v>3.76</v>
      </c>
      <c r="J5" s="4">
        <v>4.05</v>
      </c>
      <c r="K5" s="4">
        <v>3.8</v>
      </c>
      <c r="M5" s="4">
        <v>3.78</v>
      </c>
      <c r="N5" s="4">
        <v>4.3099999999999996</v>
      </c>
      <c r="O5" s="4">
        <v>4.133</v>
      </c>
      <c r="P5" s="4">
        <v>4.24</v>
      </c>
      <c r="Q5" s="4">
        <v>4.26</v>
      </c>
      <c r="S5" s="4">
        <v>3.94</v>
      </c>
      <c r="T5" s="4">
        <v>4.21</v>
      </c>
      <c r="U5" s="4">
        <v>3.83</v>
      </c>
      <c r="V5" s="4">
        <v>3.702</v>
      </c>
      <c r="W5" s="4">
        <v>3.68</v>
      </c>
      <c r="X5" s="4">
        <v>3.79</v>
      </c>
      <c r="Y5" s="4">
        <v>3.97</v>
      </c>
      <c r="Z5" s="4">
        <v>3.82</v>
      </c>
      <c r="AA5" s="4">
        <v>4.1500000000000004</v>
      </c>
      <c r="AB5" s="4">
        <v>3.5950000000000002</v>
      </c>
      <c r="AD5" s="4"/>
      <c r="AI5" s="4">
        <v>3.71</v>
      </c>
      <c r="AJ5" s="4">
        <v>4.0999999999999996</v>
      </c>
      <c r="AK5" s="4">
        <v>4</v>
      </c>
      <c r="AL5" s="4">
        <v>4.3600000000000003</v>
      </c>
      <c r="AM5" s="4">
        <v>4.24</v>
      </c>
      <c r="AN5" s="4">
        <v>4.24</v>
      </c>
    </row>
    <row r="6" spans="1:40" x14ac:dyDescent="0.2">
      <c r="A6" s="1">
        <v>39173</v>
      </c>
      <c r="B6" s="2">
        <f>('Dairy commodity prices'!D5)</f>
        <v>2662</v>
      </c>
      <c r="C6" s="4">
        <f>(E6*('Milk production'!G9/'Milk production'!AF9))+(F6*('Milk production'!H9/'Milk production'!AF9))+(G6*('Milk production'!I9/'Milk production'!AF9))+(H6*('Milk production'!J9/'Milk production'!AF9))+(I6*('Milk production'!K9/'Milk production'!AF9))+(J6*('Milk production'!L9/'Milk production'!AF9))+(K6*('Milk production'!M9/'Milk production'!AF9))+(M6*('Milk production'!O9/'Milk production'!AF9))+(N6*('Milk production'!P9/'Milk production'!AF9))+(O6*('Milk production'!Q9/'Milk production'!AF9))+(P6*('Milk production'!R9/'Milk production'!AF9))+(Q6*('Milk production'!S9/'Milk production'!AF9))+(S6*('Milk production'!U9/'Milk production'!AF9))+(T6*('Milk production'!V9/'Milk production'!AF9))+(U6*('Milk production'!W9/'Milk production'!AF9))+(V6*('Milk production'!X9/'Milk production'!AF9))+(W6*('Milk production'!Y9/'Milk production'!AF9))+(X6*('Milk production'!Z9/'Milk production'!AF9))+(Y6*('Milk production'!AA9/'Milk production'!AF9))+(Z6*('Milk production'!AB9/'Milk production'!AF9))+(AA6*('Milk production'!AC9/'Milk production'!AF9))+(AB6*('Milk production'!AD9/'Milk production'!AF9))</f>
        <v>4.0157054875504237</v>
      </c>
      <c r="D6" s="4"/>
      <c r="E6" s="4">
        <v>4.16</v>
      </c>
      <c r="F6" s="4">
        <v>3.9489999999999998</v>
      </c>
      <c r="G6" s="4">
        <v>4.0199999999999996</v>
      </c>
      <c r="H6" s="4">
        <v>4.37</v>
      </c>
      <c r="I6" s="4">
        <v>3.74</v>
      </c>
      <c r="J6" s="4">
        <v>4.01</v>
      </c>
      <c r="K6" s="4">
        <v>3.59</v>
      </c>
      <c r="M6" s="4">
        <v>3.74</v>
      </c>
      <c r="N6" s="4">
        <v>4.25</v>
      </c>
      <c r="O6" s="4">
        <v>4.0519999999999996</v>
      </c>
      <c r="P6" s="4">
        <v>4.18</v>
      </c>
      <c r="Q6" s="4">
        <v>4.24</v>
      </c>
      <c r="S6" s="4">
        <v>3.85</v>
      </c>
      <c r="T6" s="4">
        <v>4.17</v>
      </c>
      <c r="U6" s="4">
        <v>3.8</v>
      </c>
      <c r="V6" s="4">
        <v>3.6779999999999999</v>
      </c>
      <c r="W6" s="4">
        <v>3.67</v>
      </c>
      <c r="X6" s="4">
        <v>3.77</v>
      </c>
      <c r="Y6" s="4">
        <v>3.92</v>
      </c>
      <c r="Z6" s="4">
        <v>3.84</v>
      </c>
      <c r="AA6" s="4">
        <v>4.12</v>
      </c>
      <c r="AB6" s="4">
        <v>3.613</v>
      </c>
      <c r="AD6" s="4"/>
      <c r="AI6" s="4">
        <v>3.71</v>
      </c>
      <c r="AJ6" s="4">
        <v>4.0999999999999996</v>
      </c>
      <c r="AK6" s="4">
        <v>4</v>
      </c>
      <c r="AL6" s="4">
        <v>4.3099999999999996</v>
      </c>
      <c r="AM6" s="4">
        <v>4.16</v>
      </c>
      <c r="AN6" s="4">
        <v>4.16</v>
      </c>
    </row>
    <row r="7" spans="1:40" x14ac:dyDescent="0.2">
      <c r="A7" s="1">
        <v>39203</v>
      </c>
      <c r="B7" s="2">
        <f>('Dairy commodity prices'!D6)</f>
        <v>2798</v>
      </c>
      <c r="C7" s="4">
        <f>(E7*('Milk production'!G10/'Milk production'!AF10))+(F7*('Milk production'!H10/'Milk production'!AF10))+(G7*('Milk production'!I10/'Milk production'!AF10))+(H7*('Milk production'!J10/'Milk production'!AF10))+(I7*('Milk production'!K10/'Milk production'!AF10))+(J7*('Milk production'!L10/'Milk production'!AF10))+(K7*('Milk production'!M10/'Milk production'!AF10))+(M7*('Milk production'!O10/'Milk production'!AF10))+(N7*('Milk production'!P10/'Milk production'!AF10))+(O7*('Milk production'!Q10/'Milk production'!AF10))+(P7*('Milk production'!R10/'Milk production'!AF10))+(Q7*('Milk production'!S10/'Milk production'!AF10))+(S7*('Milk production'!U10/'Milk production'!AF10))+(T7*('Milk production'!V10/'Milk production'!AF10))+(U7*('Milk production'!W10/'Milk production'!AF10))+(V7*('Milk production'!X10/'Milk production'!AF10))+(W7*('Milk production'!Y10/'Milk production'!AF10))+(X7*('Milk production'!Z10/'Milk production'!AF10))+(Y7*('Milk production'!AA10/'Milk production'!AF10))+(Z7*('Milk production'!AB10/'Milk production'!AF10))+(AA7*('Milk production'!AC10/'Milk production'!AF10))+(AB7*('Milk production'!AD10/'Milk production'!AF10))</f>
        <v>3.9380104399266807</v>
      </c>
      <c r="D7" s="4"/>
      <c r="E7" s="4">
        <v>4.07</v>
      </c>
      <c r="F7" s="4">
        <v>3.9039999999999999</v>
      </c>
      <c r="G7" s="4">
        <v>3.92</v>
      </c>
      <c r="H7" s="4">
        <v>4.26</v>
      </c>
      <c r="I7" s="4">
        <v>3.7</v>
      </c>
      <c r="J7" s="4">
        <v>3.92</v>
      </c>
      <c r="K7" s="4">
        <v>3.62</v>
      </c>
      <c r="M7" s="4">
        <v>3.7</v>
      </c>
      <c r="N7" s="4">
        <v>4.18</v>
      </c>
      <c r="O7" s="4">
        <v>3.9689999999999999</v>
      </c>
      <c r="P7" s="4">
        <v>4.12</v>
      </c>
      <c r="Q7" s="4">
        <v>4.2</v>
      </c>
      <c r="S7" s="4">
        <v>3.83</v>
      </c>
      <c r="T7" s="4">
        <v>4.1500000000000004</v>
      </c>
      <c r="U7" s="4">
        <v>3.76</v>
      </c>
      <c r="V7" s="4">
        <v>3.609</v>
      </c>
      <c r="W7" s="4">
        <v>3.66</v>
      </c>
      <c r="X7" s="4">
        <v>3.78</v>
      </c>
      <c r="Y7" s="4">
        <v>3.81</v>
      </c>
      <c r="Z7" s="4">
        <v>3.79</v>
      </c>
      <c r="AA7" s="4">
        <v>4.0599999999999996</v>
      </c>
      <c r="AB7" s="4">
        <v>3.5939999999999999</v>
      </c>
      <c r="AD7" s="4"/>
      <c r="AI7" s="4">
        <v>3.55</v>
      </c>
      <c r="AJ7" s="4">
        <v>4</v>
      </c>
      <c r="AK7" s="4">
        <v>4</v>
      </c>
      <c r="AL7" s="4">
        <v>4.2</v>
      </c>
      <c r="AM7" s="4">
        <v>4.05</v>
      </c>
      <c r="AN7" s="4">
        <v>4.04</v>
      </c>
    </row>
    <row r="8" spans="1:40" x14ac:dyDescent="0.2">
      <c r="A8" s="1">
        <v>39234</v>
      </c>
      <c r="B8" s="2">
        <f>('Dairy commodity prices'!D7)</f>
        <v>3015</v>
      </c>
      <c r="C8" s="4">
        <f>(E8*('Milk production'!G11/'Milk production'!AF11))+(F8*('Milk production'!H11/'Milk production'!AF11))+(G8*('Milk production'!I11/'Milk production'!AF11))+(H8*('Milk production'!J11/'Milk production'!AF11))+(I8*('Milk production'!K11/'Milk production'!AF11))+(J8*('Milk production'!L11/'Milk production'!AF11))+(K8*('Milk production'!M11/'Milk production'!AF11))+(M8*('Milk production'!O11/'Milk production'!AF11))+(N8*('Milk production'!P11/'Milk production'!AF11))+(O8*('Milk production'!Q11/'Milk production'!AF11))+(P8*('Milk production'!R11/'Milk production'!AF11))+(Q8*('Milk production'!S11/'Milk production'!AF11))+(S8*('Milk production'!U11/'Milk production'!AF11))+(T8*('Milk production'!V11/'Milk production'!AF11))+(U8*('Milk production'!W11/'Milk production'!AF11))+(V8*('Milk production'!X11/'Milk production'!AF11))+(W8*('Milk production'!Y11/'Milk production'!AF11))+(X8*('Milk production'!Z11/'Milk production'!AF11))+(Y8*('Milk production'!AA11/'Milk production'!AF11))+(Z8*('Milk production'!AB11/'Milk production'!AF11))+(AA8*('Milk production'!AC11/'Milk production'!AF11))+(AB8*('Milk production'!AD11/'Milk production'!AF11))</f>
        <v>3.8830817323609681</v>
      </c>
      <c r="D8" s="4"/>
      <c r="E8" s="4">
        <v>4</v>
      </c>
      <c r="F8" s="4">
        <v>3.8860000000000001</v>
      </c>
      <c r="G8" s="4">
        <v>3.89</v>
      </c>
      <c r="H8" s="4">
        <v>4.18</v>
      </c>
      <c r="I8" s="4">
        <v>3.67</v>
      </c>
      <c r="J8" s="4">
        <v>3.84</v>
      </c>
      <c r="K8" s="4">
        <v>3.66</v>
      </c>
      <c r="M8" s="4">
        <v>3.66</v>
      </c>
      <c r="N8" s="4">
        <v>4.1100000000000003</v>
      </c>
      <c r="O8" s="4">
        <v>3.9009999999999998</v>
      </c>
      <c r="P8" s="4">
        <v>4.0999999999999996</v>
      </c>
      <c r="Q8" s="4">
        <v>4.1100000000000003</v>
      </c>
      <c r="S8" s="4">
        <v>3.75</v>
      </c>
      <c r="T8" s="4">
        <v>4.13</v>
      </c>
      <c r="U8" s="4">
        <v>3.78</v>
      </c>
      <c r="V8" s="4">
        <v>3.5419999999999998</v>
      </c>
      <c r="W8" s="4">
        <v>3.61</v>
      </c>
      <c r="X8" s="4">
        <v>3.63</v>
      </c>
      <c r="Y8" s="4">
        <v>3.77</v>
      </c>
      <c r="Z8" s="4">
        <v>3.78</v>
      </c>
      <c r="AA8" s="4">
        <v>4.01</v>
      </c>
      <c r="AB8" s="4">
        <v>3.5979999999999999</v>
      </c>
      <c r="AD8" s="4"/>
      <c r="AI8" s="4">
        <v>3.48</v>
      </c>
      <c r="AJ8" s="4">
        <v>4</v>
      </c>
      <c r="AK8" s="4">
        <v>4</v>
      </c>
      <c r="AL8" s="4">
        <v>4.12</v>
      </c>
      <c r="AM8" s="4">
        <v>3.93</v>
      </c>
      <c r="AN8" s="4">
        <v>3.95</v>
      </c>
    </row>
    <row r="9" spans="1:40" x14ac:dyDescent="0.2">
      <c r="A9" s="1">
        <v>39264</v>
      </c>
      <c r="B9" s="2">
        <f>('Dairy commodity prices'!D8)</f>
        <v>3426</v>
      </c>
      <c r="C9" s="4">
        <f>(E9*('Milk production'!G12/'Milk production'!AF12))+(F9*('Milk production'!H12/'Milk production'!AF12))+(G9*('Milk production'!I12/'Milk production'!AF12))+(H9*('Milk production'!J12/'Milk production'!AF12))+(I9*('Milk production'!K12/'Milk production'!AF12))+(J9*('Milk production'!L12/'Milk production'!AF12))+(K9*('Milk production'!M12/'Milk production'!AF12))+(M9*('Milk production'!O12/'Milk production'!AF12))+(N9*('Milk production'!P12/'Milk production'!AF12))+(O9*('Milk production'!Q12/'Milk production'!AF12))+(P9*('Milk production'!R12/'Milk production'!AF12))+(Q9*('Milk production'!S12/'Milk production'!AF12))+(S9*('Milk production'!U12/'Milk production'!AF12))+(T9*('Milk production'!V12/'Milk production'!AF12))+(U9*('Milk production'!W12/'Milk production'!AF12))+(V9*('Milk production'!X12/'Milk production'!AF12))+(W9*('Milk production'!Y12/'Milk production'!AF12))+(X9*('Milk production'!Z12/'Milk production'!AF12))+(Y9*('Milk production'!AA12/'Milk production'!AF12))+(Z9*('Milk production'!AB12/'Milk production'!AF12))+(AA9*('Milk production'!AC12/'Milk production'!AF12))+(AB9*('Milk production'!AD12/'Milk production'!AF12))</f>
        <v>3.8904983754038862</v>
      </c>
      <c r="D9" s="4"/>
      <c r="E9" s="4">
        <v>4.01</v>
      </c>
      <c r="F9" s="4">
        <v>3.9140000000000001</v>
      </c>
      <c r="G9" s="4">
        <v>3.93</v>
      </c>
      <c r="H9" s="4">
        <v>4.18</v>
      </c>
      <c r="I9" s="4">
        <v>3.68</v>
      </c>
      <c r="J9" s="4">
        <v>3.83</v>
      </c>
      <c r="K9" s="4">
        <v>3.71</v>
      </c>
      <c r="M9" s="4">
        <v>3.66</v>
      </c>
      <c r="N9" s="4">
        <v>4.1100000000000003</v>
      </c>
      <c r="O9" s="4">
        <v>3.9279999999999999</v>
      </c>
      <c r="P9" s="4">
        <v>4.0199999999999996</v>
      </c>
      <c r="Q9" s="4">
        <v>4.09</v>
      </c>
      <c r="S9" s="4">
        <v>3.76</v>
      </c>
      <c r="T9" s="4">
        <v>4.08</v>
      </c>
      <c r="U9" s="4">
        <v>3.75</v>
      </c>
      <c r="V9" s="4">
        <v>3.556</v>
      </c>
      <c r="W9" s="4">
        <v>3.6</v>
      </c>
      <c r="X9" s="4">
        <v>3.6</v>
      </c>
      <c r="Y9" s="4">
        <v>3.67</v>
      </c>
      <c r="Z9" s="4">
        <v>3.81</v>
      </c>
      <c r="AA9" s="4">
        <v>4</v>
      </c>
      <c r="AB9" s="4">
        <v>3.601</v>
      </c>
      <c r="AD9" s="4"/>
      <c r="AI9" s="4">
        <v>3.45</v>
      </c>
      <c r="AJ9" s="4">
        <v>3.9</v>
      </c>
      <c r="AK9" s="4">
        <v>4</v>
      </c>
      <c r="AL9" s="4">
        <v>4.1399999999999997</v>
      </c>
      <c r="AM9" s="4">
        <v>3.98</v>
      </c>
      <c r="AN9" s="4">
        <v>4</v>
      </c>
    </row>
    <row r="10" spans="1:40" x14ac:dyDescent="0.2">
      <c r="A10" s="1">
        <v>39295</v>
      </c>
      <c r="B10" s="2">
        <f>('Dairy commodity prices'!D9)</f>
        <v>3880</v>
      </c>
      <c r="C10" s="4">
        <f>(E10*('Milk production'!G13/'Milk production'!AF13))+(F10*('Milk production'!H13/'Milk production'!AF13))+(G10*('Milk production'!I13/'Milk production'!AF13))+(H10*('Milk production'!J13/'Milk production'!AF13))+(I10*('Milk production'!K13/'Milk production'!AF13))+(J10*('Milk production'!L13/'Milk production'!AF13))+(K10*('Milk production'!M13/'Milk production'!AF13))+(M10*('Milk production'!O13/'Milk production'!AF13))+(N10*('Milk production'!P13/'Milk production'!AF13))+(O10*('Milk production'!Q13/'Milk production'!AF13))+(P10*('Milk production'!R13/'Milk production'!AF13))+(Q10*('Milk production'!S13/'Milk production'!AF13))+(S10*('Milk production'!U13/'Milk production'!AF13))+(T10*('Milk production'!V13/'Milk production'!AF13))+(U10*('Milk production'!W13/'Milk production'!AF13))+(V10*('Milk production'!X13/'Milk production'!AF13))+(W10*('Milk production'!Y13/'Milk production'!AF13))+(X10*('Milk production'!Z13/'Milk production'!AF13))+(Y10*('Milk production'!AA13/'Milk production'!AF13))+(Z10*('Milk production'!AB13/'Milk production'!AF13))+(AA10*('Milk production'!AC13/'Milk production'!AF13))+(AB10*('Milk production'!AD13/'Milk production'!AF13))</f>
        <v>3.913234671852031</v>
      </c>
      <c r="D10" s="4"/>
      <c r="E10" s="4">
        <v>4.04</v>
      </c>
      <c r="F10" s="4">
        <v>3.9409999999999998</v>
      </c>
      <c r="G10" s="4">
        <v>3.97</v>
      </c>
      <c r="H10" s="4">
        <v>4.2</v>
      </c>
      <c r="I10" s="4">
        <v>3.69</v>
      </c>
      <c r="J10" s="4">
        <v>3.84</v>
      </c>
      <c r="K10" s="4">
        <v>3.79</v>
      </c>
      <c r="M10" s="4">
        <v>3.64</v>
      </c>
      <c r="N10" s="4">
        <v>4.1399999999999997</v>
      </c>
      <c r="O10" s="4">
        <v>3.9849999999999999</v>
      </c>
      <c r="P10" s="4">
        <v>4.0599999999999996</v>
      </c>
      <c r="Q10" s="4">
        <v>4.0999999999999996</v>
      </c>
      <c r="S10" s="4">
        <v>3.73</v>
      </c>
      <c r="T10" s="4">
        <v>4.04</v>
      </c>
      <c r="U10" s="4">
        <v>3.78</v>
      </c>
      <c r="V10" s="4">
        <v>3.5670000000000002</v>
      </c>
      <c r="W10" s="4">
        <v>3.64</v>
      </c>
      <c r="X10" s="4">
        <v>3.59</v>
      </c>
      <c r="Y10" s="4">
        <v>3.71</v>
      </c>
      <c r="Z10" s="4">
        <v>3.81</v>
      </c>
      <c r="AA10" s="4">
        <v>4.0199999999999996</v>
      </c>
      <c r="AB10" s="4">
        <v>3.613</v>
      </c>
      <c r="AD10" s="4"/>
      <c r="AI10" s="4">
        <v>3.44</v>
      </c>
      <c r="AJ10" s="4">
        <v>3.9</v>
      </c>
      <c r="AK10" s="4">
        <v>4</v>
      </c>
      <c r="AL10" s="4">
        <v>4.16</v>
      </c>
      <c r="AM10" s="4">
        <v>3.94</v>
      </c>
      <c r="AN10" s="4">
        <v>4.08</v>
      </c>
    </row>
    <row r="11" spans="1:40" x14ac:dyDescent="0.2">
      <c r="A11" s="1">
        <v>39326</v>
      </c>
      <c r="B11" s="2">
        <f>('Dairy commodity prices'!D10)</f>
        <v>4080</v>
      </c>
      <c r="C11" s="4">
        <f>(E11*('Milk production'!G14/'Milk production'!AF14))+(F11*('Milk production'!H14/'Milk production'!AF14))+(G11*('Milk production'!I14/'Milk production'!AF14))+(H11*('Milk production'!J14/'Milk production'!AF14))+(I11*('Milk production'!K14/'Milk production'!AF14))+(J11*('Milk production'!L14/'Milk production'!AF14))+(K11*('Milk production'!M14/'Milk production'!AF14))+(M11*('Milk production'!O14/'Milk production'!AF14))+(N11*('Milk production'!P14/'Milk production'!AF14))+(O11*('Milk production'!Q14/'Milk production'!AF14))+(P11*('Milk production'!R14/'Milk production'!AF14))+(Q11*('Milk production'!S14/'Milk production'!AF14))+(S11*('Milk production'!U14/'Milk production'!AF14))+(T11*('Milk production'!V14/'Milk production'!AF14))+(U11*('Milk production'!W14/'Milk production'!AF14))+(V11*('Milk production'!X14/'Milk production'!AF14))+(W11*('Milk production'!Y14/'Milk production'!AF14))+(X11*('Milk production'!Z14/'Milk production'!AF14))+(Y11*('Milk production'!AA14/'Milk production'!AF14))+(Z11*('Milk production'!AB14/'Milk production'!AF14))+(AA11*('Milk production'!AC14/'Milk production'!AF14))+(AB11*('Milk production'!AD14/'Milk production'!AF14))</f>
        <v>3.9837401009676889</v>
      </c>
      <c r="D11" s="4"/>
      <c r="E11" s="4">
        <v>4.1500000000000004</v>
      </c>
      <c r="F11" s="4">
        <v>4.0149999999999997</v>
      </c>
      <c r="G11" s="4">
        <v>4.0599999999999996</v>
      </c>
      <c r="H11" s="4">
        <v>4.32</v>
      </c>
      <c r="I11" s="4">
        <v>3.74</v>
      </c>
      <c r="J11" s="4">
        <v>3.96</v>
      </c>
      <c r="K11" s="4">
        <v>3.93</v>
      </c>
      <c r="M11" s="4">
        <v>3.7</v>
      </c>
      <c r="N11" s="4">
        <v>4.26</v>
      </c>
      <c r="O11" s="4">
        <v>4.0759999999999996</v>
      </c>
      <c r="P11" s="4">
        <v>4.2</v>
      </c>
      <c r="Q11" s="4">
        <v>4.24</v>
      </c>
      <c r="S11" s="4">
        <v>3.86</v>
      </c>
      <c r="T11" s="4">
        <v>4.12</v>
      </c>
      <c r="U11" s="4">
        <v>3.84</v>
      </c>
      <c r="V11" s="4">
        <v>3.6120000000000001</v>
      </c>
      <c r="W11" s="4">
        <v>3.71</v>
      </c>
      <c r="X11" s="4"/>
      <c r="Y11" s="4">
        <v>3.84</v>
      </c>
      <c r="Z11" s="4">
        <v>3.91</v>
      </c>
      <c r="AA11" s="4">
        <v>4.09</v>
      </c>
      <c r="AB11" s="4">
        <v>3.6309999999999998</v>
      </c>
      <c r="AD11" s="4"/>
      <c r="AI11" s="4">
        <v>3.53</v>
      </c>
      <c r="AJ11" s="4">
        <v>4.0999999999999996</v>
      </c>
      <c r="AK11" s="4">
        <v>4</v>
      </c>
      <c r="AL11" s="4">
        <v>4.3499999999999996</v>
      </c>
      <c r="AM11" s="4">
        <v>4.0999999999999996</v>
      </c>
      <c r="AN11" s="4">
        <v>4.21</v>
      </c>
    </row>
    <row r="12" spans="1:40" x14ac:dyDescent="0.2">
      <c r="A12" s="1">
        <v>39356</v>
      </c>
      <c r="B12" s="2">
        <f>('Dairy commodity prices'!D11)</f>
        <v>4168</v>
      </c>
      <c r="C12" s="4">
        <f>(E12*('Milk production'!G15/'Milk production'!AF15))+(F12*('Milk production'!H15/'Milk production'!AF15))+(G12*('Milk production'!I15/'Milk production'!AF15))+(H12*('Milk production'!J15/'Milk production'!AF15))+(I12*('Milk production'!K15/'Milk production'!AF15))+(J12*('Milk production'!L15/'Milk production'!AF15))+(K12*('Milk production'!M15/'Milk production'!AF15))+(M12*('Milk production'!O15/'Milk production'!AF15))+(N12*('Milk production'!P15/'Milk production'!AF15))+(O12*('Milk production'!Q15/'Milk production'!AF15))+(P12*('Milk production'!R15/'Milk production'!AF15))+(Q12*('Milk production'!S15/'Milk production'!AF15))+(S12*('Milk production'!U15/'Milk production'!AF15))+(T12*('Milk production'!V15/'Milk production'!AF15))+(U12*('Milk production'!W15/'Milk production'!AF15))+(V12*('Milk production'!X15/'Milk production'!AF15))+(W12*('Milk production'!Y15/'Milk production'!AF15))+(X12*('Milk production'!Z15/'Milk production'!AF15))+(Y12*('Milk production'!AA15/'Milk production'!AF15))+(Z12*('Milk production'!AB15/'Milk production'!AF15))+(AA12*('Milk production'!AC15/'Milk production'!AF15))+(AB12*('Milk production'!AD15/'Milk production'!AF15))</f>
        <v>4.0863897250652217</v>
      </c>
      <c r="D12" s="4"/>
      <c r="E12" s="4">
        <v>4.25</v>
      </c>
      <c r="F12" s="4">
        <v>4.0919999999999996</v>
      </c>
      <c r="G12" s="4">
        <v>4.17</v>
      </c>
      <c r="H12" s="4">
        <v>4.41</v>
      </c>
      <c r="I12" s="4">
        <v>3.77</v>
      </c>
      <c r="J12" s="4">
        <v>4.0599999999999996</v>
      </c>
      <c r="K12" s="4">
        <v>4.12</v>
      </c>
      <c r="M12" s="4">
        <v>3.74</v>
      </c>
      <c r="N12" s="4">
        <v>4.34</v>
      </c>
      <c r="O12" s="4">
        <v>4.1500000000000004</v>
      </c>
      <c r="P12" s="4">
        <v>4.2699999999999996</v>
      </c>
      <c r="Q12" s="4">
        <v>4.34</v>
      </c>
      <c r="S12" s="4">
        <v>3.9</v>
      </c>
      <c r="T12" s="4">
        <v>4.2699999999999996</v>
      </c>
      <c r="U12" s="4">
        <v>3.93</v>
      </c>
      <c r="V12" s="4">
        <v>3.714</v>
      </c>
      <c r="W12" s="4">
        <v>3.76</v>
      </c>
      <c r="X12" s="4"/>
      <c r="Y12" s="4">
        <v>4.0999999999999996</v>
      </c>
      <c r="Z12" s="4">
        <v>3.97</v>
      </c>
      <c r="AA12" s="4">
        <v>4.16</v>
      </c>
      <c r="AB12" s="4">
        <v>3.6549999999999998</v>
      </c>
      <c r="AD12" s="4"/>
      <c r="AI12" s="4">
        <v>3.66</v>
      </c>
      <c r="AJ12" s="4">
        <v>4.0999999999999996</v>
      </c>
      <c r="AK12" s="4">
        <v>4</v>
      </c>
      <c r="AL12" s="4">
        <v>4.53</v>
      </c>
      <c r="AM12" s="4">
        <v>4.29</v>
      </c>
      <c r="AN12" s="4">
        <v>4.3099999999999996</v>
      </c>
    </row>
    <row r="13" spans="1:40" x14ac:dyDescent="0.2">
      <c r="A13" s="1">
        <v>39387</v>
      </c>
      <c r="B13" s="2">
        <f>('Dairy commodity prices'!D12)</f>
        <v>3965</v>
      </c>
      <c r="C13" s="4">
        <f>(E13*('Milk production'!G16/'Milk production'!AF16))+(F13*('Milk production'!H16/'Milk production'!AF16))+(G13*('Milk production'!I16/'Milk production'!AF16))+(H13*('Milk production'!J16/'Milk production'!AF16))+(I13*('Milk production'!K16/'Milk production'!AF16))+(J13*('Milk production'!L16/'Milk production'!AF16))+(K13*('Milk production'!M16/'Milk production'!AF16))+(M13*('Milk production'!O16/'Milk production'!AF16))+(N13*('Milk production'!P16/'Milk production'!AF16))+(O13*('Milk production'!Q16/'Milk production'!AF16))+(P13*('Milk production'!R16/'Milk production'!AF16))+(Q13*('Milk production'!S16/'Milk production'!AF16))+(S13*('Milk production'!U16/'Milk production'!AF16))+(T13*('Milk production'!V16/'Milk production'!AF16))+(U13*('Milk production'!W16/'Milk production'!AF16))+(V13*('Milk production'!X16/'Milk production'!AF16))+(W13*('Milk production'!Y16/'Milk production'!AF16))+(X13*('Milk production'!Z16/'Milk production'!AF16))+(Y13*('Milk production'!AA16/'Milk production'!AF16))+(Z13*('Milk production'!AB16/'Milk production'!AF16))+(AA13*('Milk production'!AC16/'Milk production'!AF16))+(AB13*('Milk production'!AD16/'Milk production'!AF16))</f>
        <v>4.1704851976475981</v>
      </c>
      <c r="D13" s="4"/>
      <c r="E13" s="4">
        <v>4.3099999999999996</v>
      </c>
      <c r="F13" s="4">
        <v>4.1879999999999997</v>
      </c>
      <c r="G13" s="4">
        <v>4.2300000000000004</v>
      </c>
      <c r="H13" s="4">
        <v>4.4800000000000004</v>
      </c>
      <c r="I13" s="4">
        <v>3.82</v>
      </c>
      <c r="J13" s="4">
        <v>4.1500000000000004</v>
      </c>
      <c r="K13" s="4">
        <v>4.24</v>
      </c>
      <c r="M13" s="4">
        <v>3.82</v>
      </c>
      <c r="N13" s="4">
        <v>4.41</v>
      </c>
      <c r="O13" s="4">
        <v>4.2359999999999998</v>
      </c>
      <c r="P13" s="4">
        <v>4.28</v>
      </c>
      <c r="Q13" s="4">
        <v>4.3499999999999996</v>
      </c>
      <c r="S13" s="4">
        <v>4.01</v>
      </c>
      <c r="T13" s="4">
        <v>4.32</v>
      </c>
      <c r="U13" s="4">
        <v>3.98</v>
      </c>
      <c r="V13" s="4">
        <v>3.7570000000000001</v>
      </c>
      <c r="W13" s="4">
        <v>3.83</v>
      </c>
      <c r="X13" s="4"/>
      <c r="Y13" s="4">
        <v>4.12</v>
      </c>
      <c r="Z13" s="4">
        <v>4.08</v>
      </c>
      <c r="AA13" s="4">
        <v>4.22</v>
      </c>
      <c r="AB13" s="4">
        <v>3.68</v>
      </c>
      <c r="AD13" s="4"/>
      <c r="AI13" s="4">
        <v>3.8</v>
      </c>
      <c r="AJ13" s="4">
        <v>4.2</v>
      </c>
      <c r="AK13" s="4">
        <v>4</v>
      </c>
      <c r="AL13" s="4">
        <v>4.51</v>
      </c>
      <c r="AM13" s="4">
        <v>4.42</v>
      </c>
      <c r="AN13" s="4">
        <v>4.41</v>
      </c>
    </row>
    <row r="14" spans="1:40" x14ac:dyDescent="0.2">
      <c r="A14" s="1">
        <v>39417</v>
      </c>
      <c r="B14" s="2">
        <f>('Dairy commodity prices'!D13)</f>
        <v>3430</v>
      </c>
      <c r="C14" s="4">
        <f>(E14*('Milk production'!G17/'Milk production'!AF17))+(F14*('Milk production'!H17/'Milk production'!AF17))+(G14*('Milk production'!I17/'Milk production'!AF17))+(H14*('Milk production'!J17/'Milk production'!AF17))+(I14*('Milk production'!K17/'Milk production'!AF17))+(J14*('Milk production'!L17/'Milk production'!AF17))+(K14*('Milk production'!M17/'Milk production'!AF17))+(M14*('Milk production'!O17/'Milk production'!AF17))+(N14*('Milk production'!P17/'Milk production'!AF17))+(O14*('Milk production'!Q17/'Milk production'!AF17))+(P14*('Milk production'!R17/'Milk production'!AF17))+(Q14*('Milk production'!S17/'Milk production'!AF17))+(S14*('Milk production'!U17/'Milk production'!AF17))+(T14*('Milk production'!V17/'Milk production'!AF17))+(U14*('Milk production'!W17/'Milk production'!AF17))+(V14*('Milk production'!X17/'Milk production'!AF17))+(W14*('Milk production'!Y17/'Milk production'!AF17))+(X14*('Milk production'!Z17/'Milk production'!AF17))+(Y14*('Milk production'!AA17/'Milk production'!AF17))+(Z14*('Milk production'!AB17/'Milk production'!AF17))+(AA14*('Milk production'!AC17/'Milk production'!AF17))+(AB14*('Milk production'!AD17/'Milk production'!AF17))</f>
        <v>4.1616906579047042</v>
      </c>
      <c r="D14" s="4">
        <f>AVERAGE(C3:C14)</f>
        <v>4.034293956990231</v>
      </c>
      <c r="E14" s="4">
        <v>4.29</v>
      </c>
      <c r="F14" s="4">
        <v>4.1870000000000003</v>
      </c>
      <c r="G14" s="4">
        <v>4.2</v>
      </c>
      <c r="H14" s="4">
        <v>4.5</v>
      </c>
      <c r="I14" s="4">
        <v>3.84</v>
      </c>
      <c r="J14" s="4">
        <v>4.12</v>
      </c>
      <c r="K14" s="4">
        <v>4.05</v>
      </c>
      <c r="M14" s="4">
        <v>3.81</v>
      </c>
      <c r="N14" s="4">
        <v>4.38</v>
      </c>
      <c r="O14" s="4">
        <v>4.2149999999999999</v>
      </c>
      <c r="P14" s="4">
        <v>4.38</v>
      </c>
      <c r="Q14" s="4">
        <v>4.29</v>
      </c>
      <c r="S14" s="4">
        <v>3.97</v>
      </c>
      <c r="T14" s="4">
        <v>4.3</v>
      </c>
      <c r="U14" s="4">
        <v>3.97</v>
      </c>
      <c r="V14" s="4">
        <v>3.7770000000000001</v>
      </c>
      <c r="W14" s="4">
        <v>3.83</v>
      </c>
      <c r="X14" s="4"/>
      <c r="Y14" s="4">
        <v>4.17</v>
      </c>
      <c r="Z14" s="4">
        <v>4.05</v>
      </c>
      <c r="AA14" s="4">
        <v>4.2300000000000004</v>
      </c>
      <c r="AB14" s="4">
        <v>3.68</v>
      </c>
      <c r="AD14" s="4"/>
      <c r="AI14" s="4">
        <v>3.87</v>
      </c>
      <c r="AJ14" s="4">
        <v>4.0999999999999996</v>
      </c>
      <c r="AK14" s="4">
        <v>4</v>
      </c>
      <c r="AL14" s="4">
        <v>4.43</v>
      </c>
      <c r="AM14" s="4">
        <v>4.3499999999999996</v>
      </c>
      <c r="AN14" s="4">
        <v>4.3600000000000003</v>
      </c>
    </row>
    <row r="15" spans="1:40" x14ac:dyDescent="0.2">
      <c r="A15" s="1">
        <v>39448</v>
      </c>
      <c r="B15" s="2">
        <f>('Dairy commodity prices'!D14)</f>
        <v>2945</v>
      </c>
      <c r="C15" s="4">
        <f>(E15*('Milk production'!G18/'Milk production'!AF18))+(F15*('Milk production'!H18/'Milk production'!AF18))+(G15*('Milk production'!I18/'Milk production'!AF18))+(H15*('Milk production'!J18/'Milk production'!AF18))+(I15*('Milk production'!K18/'Milk production'!AF18))+(J15*('Milk production'!L18/'Milk production'!AF18))+(K15*('Milk production'!M18/'Milk production'!AF18))+(M15*('Milk production'!O18/'Milk production'!AF18))+(N15*('Milk production'!P18/'Milk production'!AF18))+(O15*('Milk production'!Q18/'Milk production'!AF18))+(P15*('Milk production'!R18/'Milk production'!AF18))+(Q15*('Milk production'!S18/'Milk production'!AF18))+(S15*('Milk production'!U18/'Milk production'!AF18))+(T15*('Milk production'!V18/'Milk production'!AF18))+(U15*('Milk production'!W18/'Milk production'!AF18))+(V15*('Milk production'!X18/'Milk production'!AF18))+(W15*('Milk production'!Y18/'Milk production'!AF18))+(X15*('Milk production'!Z18/'Milk production'!AF18))+(Y15*('Milk production'!AA18/'Milk production'!AF18))+(Z15*('Milk production'!AB18/'Milk production'!AF18))+(AA15*('Milk production'!AC18/'Milk production'!AF18))+(AB15*('Milk production'!AD18/'Milk production'!AF18))</f>
        <v>4.1407272470733867</v>
      </c>
      <c r="D15" s="4">
        <f t="shared" ref="D15:D78" si="0">AVERAGE(C4:C15)</f>
        <v>4.0340740943467503</v>
      </c>
      <c r="E15" s="4">
        <v>4.2300000000000004</v>
      </c>
      <c r="F15" s="4">
        <v>4.1059999999999999</v>
      </c>
      <c r="G15" s="4">
        <v>4.13</v>
      </c>
      <c r="H15" s="4">
        <v>4.4800000000000004</v>
      </c>
      <c r="I15" s="4">
        <v>3.84</v>
      </c>
      <c r="J15" s="4">
        <v>4.09</v>
      </c>
      <c r="K15" s="4">
        <v>3.88</v>
      </c>
      <c r="M15" s="4">
        <v>3.758</v>
      </c>
      <c r="N15" s="4">
        <v>4.33</v>
      </c>
      <c r="O15" s="4">
        <v>4.1529999999999996</v>
      </c>
      <c r="P15" s="4">
        <v>4.3600000000000003</v>
      </c>
      <c r="Q15" s="4">
        <v>4.24</v>
      </c>
      <c r="S15" s="4">
        <v>3.93</v>
      </c>
      <c r="T15" s="4">
        <v>4.26</v>
      </c>
      <c r="U15" s="4">
        <v>3.93</v>
      </c>
      <c r="V15" s="4">
        <v>3.7370000000000001</v>
      </c>
      <c r="W15" s="4">
        <v>3.84</v>
      </c>
      <c r="X15" s="4">
        <v>3.88</v>
      </c>
      <c r="Y15" s="4">
        <v>4.1500000000000004</v>
      </c>
      <c r="Z15" s="4">
        <v>4.08</v>
      </c>
      <c r="AA15" s="4">
        <v>4.2300000000000004</v>
      </c>
      <c r="AB15" s="4">
        <v>3.8</v>
      </c>
      <c r="AD15" s="4"/>
      <c r="AI15" s="4">
        <v>3.88</v>
      </c>
      <c r="AJ15" s="4">
        <v>4.0999999999999996</v>
      </c>
      <c r="AK15" s="4">
        <v>4</v>
      </c>
      <c r="AL15" s="4">
        <v>4.38</v>
      </c>
      <c r="AM15" s="4">
        <v>4.28</v>
      </c>
      <c r="AN15" s="4">
        <v>4.3</v>
      </c>
    </row>
    <row r="16" spans="1:40" x14ac:dyDescent="0.2">
      <c r="A16" s="1">
        <v>39479</v>
      </c>
      <c r="B16" s="2">
        <f>('Dairy commodity prices'!D15)</f>
        <v>2943</v>
      </c>
      <c r="C16" s="4">
        <f>(E16*('Milk production'!G19/'Milk production'!AF19))+(F16*('Milk production'!H19/'Milk production'!AF19))+(G16*('Milk production'!I19/'Milk production'!AF19))+(H16*('Milk production'!J19/'Milk production'!AF19))+(I16*('Milk production'!K19/'Milk production'!AF19))+(J16*('Milk production'!L19/'Milk production'!AF19))+(K16*('Milk production'!M19/'Milk production'!AF19))+(M16*('Milk production'!O19/'Milk production'!AF19))+(N16*('Milk production'!P19/'Milk production'!AF19))+(O16*('Milk production'!Q19/'Milk production'!AF19))+(P16*('Milk production'!R19/'Milk production'!AF19))+(Q16*('Milk production'!S19/'Milk production'!AF19))+(S16*('Milk production'!U19/'Milk production'!AF19))+(T16*('Milk production'!V19/'Milk production'!AF19))+(U16*('Milk production'!W19/'Milk production'!AF19))+(V16*('Milk production'!X19/'Milk production'!AF19))+(W16*('Milk production'!Y19/'Milk production'!AF19))+(X16*('Milk production'!Z19/'Milk production'!AF19))+(Y16*('Milk production'!AA19/'Milk production'!AF19))+(Z16*('Milk production'!AB19/'Milk production'!AF19))+(AA16*('Milk production'!AC19/'Milk production'!AF19))+(AB16*('Milk production'!AD19/'Milk production'!AF19))</f>
        <v>4.0959279252224174</v>
      </c>
      <c r="D16" s="4">
        <f t="shared" si="0"/>
        <v>4.0315813705611072</v>
      </c>
      <c r="E16" s="4">
        <v>4.2</v>
      </c>
      <c r="F16" s="4">
        <v>4.0590000000000002</v>
      </c>
      <c r="G16" s="4">
        <v>4.0999999999999996</v>
      </c>
      <c r="H16" s="4">
        <v>4.4400000000000004</v>
      </c>
      <c r="I16" s="4">
        <v>3.79</v>
      </c>
      <c r="J16" s="4">
        <v>4.04</v>
      </c>
      <c r="K16" s="4">
        <v>3.87</v>
      </c>
      <c r="M16" s="4">
        <v>3.7210000000000001</v>
      </c>
      <c r="N16" s="4">
        <v>4.34</v>
      </c>
      <c r="O16" s="4">
        <v>4.1440000000000001</v>
      </c>
      <c r="P16" s="4">
        <v>4.0199999999999996</v>
      </c>
      <c r="Q16" s="4">
        <v>4.24</v>
      </c>
      <c r="S16" s="4">
        <v>3.89</v>
      </c>
      <c r="T16" s="4">
        <v>4.24</v>
      </c>
      <c r="U16" s="4">
        <v>3.87</v>
      </c>
      <c r="V16" s="4">
        <v>3.7170000000000001</v>
      </c>
      <c r="W16" s="4">
        <v>3.78</v>
      </c>
      <c r="X16" s="4">
        <v>3.83</v>
      </c>
      <c r="Y16" s="4">
        <v>4.07</v>
      </c>
      <c r="Z16" s="4">
        <v>4.04</v>
      </c>
      <c r="AA16" s="4">
        <v>4.1900000000000004</v>
      </c>
      <c r="AB16" s="4">
        <v>3.71</v>
      </c>
      <c r="AD16" s="4"/>
      <c r="AI16" s="4">
        <v>3.79</v>
      </c>
      <c r="AJ16" s="4">
        <v>4</v>
      </c>
      <c r="AK16" s="4">
        <v>4</v>
      </c>
      <c r="AL16" s="4">
        <v>4.28</v>
      </c>
      <c r="AM16" s="4">
        <v>4.22</v>
      </c>
      <c r="AN16" s="4">
        <v>4.28</v>
      </c>
    </row>
    <row r="17" spans="1:40" x14ac:dyDescent="0.2">
      <c r="A17" s="1">
        <v>39508</v>
      </c>
      <c r="B17" s="2">
        <f>('Dairy commodity prices'!D16)</f>
        <v>2844</v>
      </c>
      <c r="C17" s="4">
        <f>(E17*('Milk production'!G20/'Milk production'!AF20))+(F17*('Milk production'!H20/'Milk production'!AF20))+(G17*('Milk production'!I20/'Milk production'!AF20))+(H17*('Milk production'!J20/'Milk production'!AF20))+(I17*('Milk production'!K20/'Milk production'!AF20))+(J17*('Milk production'!L20/'Milk production'!AF20))+(K17*('Milk production'!M20/'Milk production'!AF20))+(M17*('Milk production'!O20/'Milk production'!AF20))+(N17*('Milk production'!P20/'Milk production'!AF20))+(O17*('Milk production'!Q20/'Milk production'!AF20))+(P17*('Milk production'!R20/'Milk production'!AF20))+(Q17*('Milk production'!S20/'Milk production'!AF20))+(S17*('Milk production'!U20/'Milk production'!AF20))+(T17*('Milk production'!V20/'Milk production'!AF20))+(U17*('Milk production'!W20/'Milk production'!AF20))+(V17*('Milk production'!X20/'Milk production'!AF20))+(W17*('Milk production'!Y20/'Milk production'!AF20))+(X17*('Milk production'!Z20/'Milk production'!AF20))+(Y17*('Milk production'!AA20/'Milk production'!AF20))+(Z17*('Milk production'!AB20/'Milk production'!AF20))+(AA17*('Milk production'!AC20/'Milk production'!AF20))+(AB17*('Milk production'!AD20/'Milk production'!AF20))</f>
        <v>4.0934395818032572</v>
      </c>
      <c r="D17" s="4">
        <f t="shared" si="0"/>
        <v>4.0310775952315225</v>
      </c>
      <c r="E17" s="4">
        <v>4.2</v>
      </c>
      <c r="F17" s="4">
        <v>4.056</v>
      </c>
      <c r="G17" s="4">
        <v>4.13</v>
      </c>
      <c r="H17" s="4">
        <v>4.49</v>
      </c>
      <c r="I17" s="4">
        <v>3.76</v>
      </c>
      <c r="J17" s="4">
        <v>4.03</v>
      </c>
      <c r="K17" s="4">
        <v>3.83</v>
      </c>
      <c r="M17" s="4">
        <v>3.694</v>
      </c>
      <c r="N17" s="4">
        <v>4.34</v>
      </c>
      <c r="O17" s="4">
        <v>4.1440000000000001</v>
      </c>
      <c r="P17" s="4">
        <v>4.2300000000000004</v>
      </c>
      <c r="Q17" s="4">
        <v>4.26</v>
      </c>
      <c r="S17" s="4">
        <v>3.87</v>
      </c>
      <c r="T17" s="4">
        <v>4.24</v>
      </c>
      <c r="U17" s="4">
        <v>3.82</v>
      </c>
      <c r="V17" s="4">
        <v>3.6920000000000002</v>
      </c>
      <c r="W17" s="4">
        <v>3.73</v>
      </c>
      <c r="X17" s="4">
        <v>3.79</v>
      </c>
      <c r="Y17" s="4">
        <v>3.96</v>
      </c>
      <c r="Z17" s="4">
        <v>4.0199999999999996</v>
      </c>
      <c r="AA17" s="4">
        <v>4.1900000000000004</v>
      </c>
      <c r="AB17" s="4">
        <v>3.67</v>
      </c>
      <c r="AD17" s="4"/>
      <c r="AI17" s="4">
        <v>3.66</v>
      </c>
      <c r="AJ17" s="4">
        <v>4.0999999999999996</v>
      </c>
      <c r="AK17" s="4">
        <v>4</v>
      </c>
      <c r="AL17" s="4">
        <v>4.29</v>
      </c>
      <c r="AM17" s="4">
        <v>4.22</v>
      </c>
      <c r="AN17" s="4">
        <v>4.2699999999999996</v>
      </c>
    </row>
    <row r="18" spans="1:40" x14ac:dyDescent="0.2">
      <c r="A18" s="1">
        <v>39539</v>
      </c>
      <c r="B18" s="2">
        <f>('Dairy commodity prices'!D17)</f>
        <v>2733</v>
      </c>
      <c r="C18" s="4">
        <f>(E18*('Milk production'!G21/'Milk production'!AF21))+(F18*('Milk production'!H21/'Milk production'!AF21))+(G18*('Milk production'!I21/'Milk production'!AF21))+(H18*('Milk production'!J21/'Milk production'!AF21))+(I18*('Milk production'!K21/'Milk production'!AF21))+(J18*('Milk production'!L21/'Milk production'!AF21))+(K18*('Milk production'!M21/'Milk production'!AF21))+(M18*('Milk production'!O21/'Milk production'!AF21))+(N18*('Milk production'!P21/'Milk production'!AF21))+(O18*('Milk production'!Q21/'Milk production'!AF21))+(P18*('Milk production'!R21/'Milk production'!AF21))+(Q18*('Milk production'!S21/'Milk production'!AF21))+(S18*('Milk production'!U21/'Milk production'!AF21))+(T18*('Milk production'!V21/'Milk production'!AF21))+(U18*('Milk production'!W21/'Milk production'!AF21))+(V18*('Milk production'!X21/'Milk production'!AF21))+(W18*('Milk production'!Y21/'Milk production'!AF21))+(X18*('Milk production'!Z21/'Milk production'!AF21))+(Y18*('Milk production'!AA21/'Milk production'!AF21))+(Z18*('Milk production'!AB21/'Milk production'!AF21))+(AA18*('Milk production'!AC21/'Milk production'!AF21))+(AB18*('Milk production'!AD21/'Milk production'!AF21))</f>
        <v>4.0545363498197924</v>
      </c>
      <c r="D18" s="4">
        <f t="shared" si="0"/>
        <v>4.0343135004206365</v>
      </c>
      <c r="E18" s="4">
        <v>4.1900000000000004</v>
      </c>
      <c r="F18" s="4">
        <v>4.0119999999999996</v>
      </c>
      <c r="G18" s="4">
        <v>4.09</v>
      </c>
      <c r="H18" s="4">
        <v>4.46</v>
      </c>
      <c r="I18" s="4">
        <v>3.74</v>
      </c>
      <c r="J18" s="4">
        <v>3.99</v>
      </c>
      <c r="K18" s="4">
        <v>3.66</v>
      </c>
      <c r="M18" s="4">
        <v>3.714</v>
      </c>
      <c r="N18" s="4">
        <v>4.33</v>
      </c>
      <c r="O18" s="4">
        <v>4.1349999999999998</v>
      </c>
      <c r="P18" s="4">
        <v>4.21</v>
      </c>
      <c r="Q18" s="4">
        <v>4.25</v>
      </c>
      <c r="S18" s="4">
        <v>3.86</v>
      </c>
      <c r="T18" s="4">
        <v>4.2300000000000004</v>
      </c>
      <c r="U18" s="4">
        <v>3.85</v>
      </c>
      <c r="V18" s="4">
        <v>3.7050000000000001</v>
      </c>
      <c r="W18" s="4">
        <v>3.7</v>
      </c>
      <c r="X18" s="4">
        <v>3.8</v>
      </c>
      <c r="Y18" s="4">
        <v>3.91</v>
      </c>
      <c r="Z18" s="4">
        <v>4</v>
      </c>
      <c r="AA18" s="4">
        <v>4.16</v>
      </c>
      <c r="AB18" s="4">
        <v>3.64</v>
      </c>
      <c r="AD18" s="4"/>
      <c r="AI18" s="4">
        <v>3.58</v>
      </c>
      <c r="AJ18" s="4">
        <v>4</v>
      </c>
      <c r="AK18" s="4">
        <v>4</v>
      </c>
      <c r="AL18" s="4">
        <v>4.25</v>
      </c>
      <c r="AM18" s="4">
        <v>4.16</v>
      </c>
      <c r="AN18" s="4">
        <v>4.28</v>
      </c>
    </row>
    <row r="19" spans="1:40" x14ac:dyDescent="0.2">
      <c r="A19" s="1">
        <v>39569</v>
      </c>
      <c r="B19" s="2">
        <f>('Dairy commodity prices'!D18)</f>
        <v>2705</v>
      </c>
      <c r="C19" s="4">
        <f>(E19*('Milk production'!G22/'Milk production'!AF22))+(F19*('Milk production'!H22/'Milk production'!AF22))+(G19*('Milk production'!I22/'Milk production'!AF22))+(H19*('Milk production'!J22/'Milk production'!AF22))+(I19*('Milk production'!K22/'Milk production'!AF22))+(J19*('Milk production'!L22/'Milk production'!AF22))+(K19*('Milk production'!M22/'Milk production'!AF22))+(M19*('Milk production'!O22/'Milk production'!AF22))+(N19*('Milk production'!P22/'Milk production'!AF22))+(O19*('Milk production'!Q22/'Milk production'!AF22))+(P19*('Milk production'!R22/'Milk production'!AF22))+(Q19*('Milk production'!S22/'Milk production'!AF22))+(S19*('Milk production'!U22/'Milk production'!AF22))+(T19*('Milk production'!V22/'Milk production'!AF22))+(U19*('Milk production'!W22/'Milk production'!AF22))+(V19*('Milk production'!X22/'Milk production'!AF22))+(W19*('Milk production'!Y22/'Milk production'!AF22))+(X19*('Milk production'!Z22/'Milk production'!AF22))+(Y19*('Milk production'!AA22/'Milk production'!AF22))+(Z19*('Milk production'!AB22/'Milk production'!AF22))+(AA19*('Milk production'!AC22/'Milk production'!AF22))+(AB19*('Milk production'!AD22/'Milk production'!AF22))</f>
        <v>3.925259249762191</v>
      </c>
      <c r="D19" s="4">
        <f t="shared" si="0"/>
        <v>4.0332509012402626</v>
      </c>
      <c r="E19" s="4">
        <v>4.05</v>
      </c>
      <c r="F19" s="4">
        <v>3.8980000000000001</v>
      </c>
      <c r="G19" s="4">
        <v>3.9</v>
      </c>
      <c r="H19" s="4">
        <v>4.26</v>
      </c>
      <c r="I19" s="4">
        <v>3.7</v>
      </c>
      <c r="J19" s="4">
        <v>3.91</v>
      </c>
      <c r="K19" s="4">
        <v>3.62</v>
      </c>
      <c r="M19" s="4">
        <v>3.6509999999999998</v>
      </c>
      <c r="N19" s="4">
        <v>4.22</v>
      </c>
      <c r="O19" s="4">
        <v>3.9569999999999999</v>
      </c>
      <c r="P19" s="4">
        <v>4.1100000000000003</v>
      </c>
      <c r="Q19" s="4">
        <v>4.1900000000000004</v>
      </c>
      <c r="S19" s="4">
        <v>3.77</v>
      </c>
      <c r="T19" s="4">
        <v>4.2</v>
      </c>
      <c r="U19" s="4">
        <v>3.78</v>
      </c>
      <c r="V19" s="4">
        <v>3.798</v>
      </c>
      <c r="W19" s="4">
        <v>3.69</v>
      </c>
      <c r="X19" s="4">
        <v>3.71</v>
      </c>
      <c r="Y19" s="4">
        <v>3.84</v>
      </c>
      <c r="Z19" s="4">
        <v>3.94</v>
      </c>
      <c r="AA19" s="4">
        <v>4.0999999999999996</v>
      </c>
      <c r="AB19" s="4">
        <v>3.63</v>
      </c>
      <c r="AD19" s="4"/>
      <c r="AI19" s="4">
        <v>3.52</v>
      </c>
      <c r="AJ19" s="4">
        <v>4</v>
      </c>
      <c r="AK19" s="4">
        <v>4</v>
      </c>
      <c r="AL19" s="4">
        <v>4.1900000000000004</v>
      </c>
      <c r="AM19" s="4">
        <v>4.0199999999999996</v>
      </c>
      <c r="AN19" s="4">
        <v>4.08</v>
      </c>
    </row>
    <row r="20" spans="1:40" x14ac:dyDescent="0.2">
      <c r="A20" s="1">
        <v>39600</v>
      </c>
      <c r="B20" s="2">
        <f>('Dairy commodity prices'!D19)</f>
        <v>2774</v>
      </c>
      <c r="C20" s="4">
        <f>(E20*('Milk production'!G23/'Milk production'!AF23))+(F20*('Milk production'!H23/'Milk production'!AF23))+(G20*('Milk production'!I23/'Milk production'!AF23))+(H20*('Milk production'!J23/'Milk production'!AF23))+(I20*('Milk production'!K23/'Milk production'!AF23))+(J20*('Milk production'!L23/'Milk production'!AF23))+(K20*('Milk production'!M23/'Milk production'!AF23))+(M20*('Milk production'!O23/'Milk production'!AF23))+(N20*('Milk production'!P23/'Milk production'!AF23))+(O20*('Milk production'!Q23/'Milk production'!AF23))+(P20*('Milk production'!R23/'Milk production'!AF23))+(Q20*('Milk production'!S23/'Milk production'!AF23))+(S20*('Milk production'!U23/'Milk production'!AF23))+(T20*('Milk production'!V23/'Milk production'!AF23))+(U20*('Milk production'!W23/'Milk production'!AF23))+(V20*('Milk production'!X23/'Milk production'!AF23))+(W20*('Milk production'!Y23/'Milk production'!AF23))+(X20*('Milk production'!Z23/'Milk production'!AF23))+(Y20*('Milk production'!AA23/'Milk production'!AF23))+(Z20*('Milk production'!AB23/'Milk production'!AF23))+(AA20*('Milk production'!AC23/'Milk production'!AF23))+(AB20*('Milk production'!AD23/'Milk production'!AF23))</f>
        <v>3.8799545726507185</v>
      </c>
      <c r="D20" s="4">
        <f t="shared" si="0"/>
        <v>4.0329903045977415</v>
      </c>
      <c r="E20" s="4">
        <v>3.99</v>
      </c>
      <c r="F20" s="4">
        <v>3.883</v>
      </c>
      <c r="G20" s="4">
        <v>3.92</v>
      </c>
      <c r="H20" s="4">
        <v>4.17</v>
      </c>
      <c r="I20" s="4">
        <v>3.67</v>
      </c>
      <c r="J20" s="4">
        <v>3.82</v>
      </c>
      <c r="K20" s="4">
        <v>3.66</v>
      </c>
      <c r="M20" s="4">
        <v>3.613</v>
      </c>
      <c r="N20" s="4">
        <v>4.17</v>
      </c>
      <c r="O20" s="4">
        <v>3.92</v>
      </c>
      <c r="P20" s="4">
        <v>4.07</v>
      </c>
      <c r="Q20" s="4">
        <v>4.1100000000000003</v>
      </c>
      <c r="S20" s="4">
        <v>3.72</v>
      </c>
      <c r="T20" s="4">
        <v>4.1500000000000004</v>
      </c>
      <c r="U20" s="4">
        <v>3.78</v>
      </c>
      <c r="V20" s="4">
        <v>3.7080000000000002</v>
      </c>
      <c r="W20" s="4">
        <v>3.65</v>
      </c>
      <c r="X20" s="4">
        <v>3.66</v>
      </c>
      <c r="Y20" s="4">
        <v>3.78</v>
      </c>
      <c r="Z20" s="4">
        <v>3.91</v>
      </c>
      <c r="AA20" s="4">
        <v>4.05</v>
      </c>
      <c r="AB20" s="4">
        <v>3.63</v>
      </c>
      <c r="AD20" s="4"/>
      <c r="AI20" s="4">
        <v>3.39</v>
      </c>
      <c r="AJ20" s="4">
        <v>3.9</v>
      </c>
      <c r="AK20" s="4">
        <v>4</v>
      </c>
      <c r="AL20" s="4">
        <v>4.0999999999999996</v>
      </c>
      <c r="AM20" s="4">
        <v>3.95</v>
      </c>
      <c r="AN20" s="4">
        <v>4.0199999999999996</v>
      </c>
    </row>
    <row r="21" spans="1:40" x14ac:dyDescent="0.2">
      <c r="A21" s="1">
        <v>39630</v>
      </c>
      <c r="B21" s="2">
        <f>('Dairy commodity prices'!D20)</f>
        <v>2900</v>
      </c>
      <c r="C21" s="4">
        <f>(E21*('Milk production'!G24/'Milk production'!AF24))+(F21*('Milk production'!H24/'Milk production'!AF24))+(G21*('Milk production'!I24/'Milk production'!AF24))+(H21*('Milk production'!J24/'Milk production'!AF24))+(I21*('Milk production'!K24/'Milk production'!AF24))+(J21*('Milk production'!L24/'Milk production'!AF24))+(K21*('Milk production'!M24/'Milk production'!AF24))+(M21*('Milk production'!O24/'Milk production'!AF24))+(N21*('Milk production'!P24/'Milk production'!AF24))+(O21*('Milk production'!Q24/'Milk production'!AF24))+(P21*('Milk production'!R24/'Milk production'!AF24))+(Q21*('Milk production'!S24/'Milk production'!AF24))+(S21*('Milk production'!U24/'Milk production'!AF24))+(T21*('Milk production'!V24/'Milk production'!AF24))+(U21*('Milk production'!W24/'Milk production'!AF24))+(V21*('Milk production'!X24/'Milk production'!AF24))+(W21*('Milk production'!Y24/'Milk production'!AF24))+(X21*('Milk production'!Z24/'Milk production'!AF24))+(Y21*('Milk production'!AA24/'Milk production'!AF24))+(Z21*('Milk production'!AB24/'Milk production'!AF24))+(AA21*('Milk production'!AC24/'Milk production'!AF24))+(AB21*('Milk production'!AD24/'Milk production'!AF24))</f>
        <v>3.8785878466933519</v>
      </c>
      <c r="D21" s="4">
        <f t="shared" si="0"/>
        <v>4.0319977605385295</v>
      </c>
      <c r="E21" s="4">
        <v>3.99</v>
      </c>
      <c r="F21" s="4">
        <v>3.89</v>
      </c>
      <c r="G21" s="4">
        <v>3.87</v>
      </c>
      <c r="H21" s="4">
        <v>4.1900000000000004</v>
      </c>
      <c r="I21" s="4">
        <v>3.68</v>
      </c>
      <c r="J21" s="4">
        <v>3.83</v>
      </c>
      <c r="K21" s="4">
        <v>3.73</v>
      </c>
      <c r="M21" s="4">
        <v>3.6</v>
      </c>
      <c r="N21" s="4">
        <v>4.1500000000000004</v>
      </c>
      <c r="O21" s="4">
        <v>3.92</v>
      </c>
      <c r="P21" s="4">
        <v>4.0599999999999996</v>
      </c>
      <c r="Q21" s="4">
        <v>4.08</v>
      </c>
      <c r="S21" s="4">
        <v>3.72</v>
      </c>
      <c r="T21" s="4">
        <v>4.1100000000000003</v>
      </c>
      <c r="U21" s="4">
        <v>3.76</v>
      </c>
      <c r="V21" s="4">
        <v>3.569</v>
      </c>
      <c r="W21" s="4">
        <v>3.66</v>
      </c>
      <c r="X21" s="4">
        <v>3.62</v>
      </c>
      <c r="Y21" s="4">
        <v>3.7</v>
      </c>
      <c r="Z21" s="4">
        <v>3.84</v>
      </c>
      <c r="AA21" s="4">
        <v>4.01</v>
      </c>
      <c r="AB21" s="4">
        <v>3.61</v>
      </c>
      <c r="AD21" s="4"/>
      <c r="AI21" s="4">
        <v>3.36</v>
      </c>
      <c r="AJ21" s="4">
        <v>4</v>
      </c>
      <c r="AK21" s="4">
        <v>4</v>
      </c>
      <c r="AL21" s="4">
        <v>4.1399999999999997</v>
      </c>
      <c r="AM21" s="4">
        <v>3.97</v>
      </c>
      <c r="AN21" s="4">
        <v>4.01</v>
      </c>
    </row>
    <row r="22" spans="1:40" x14ac:dyDescent="0.2">
      <c r="A22" s="1">
        <v>39661</v>
      </c>
      <c r="B22" s="2">
        <f>('Dairy commodity prices'!D21)</f>
        <v>2808</v>
      </c>
      <c r="C22" s="4">
        <f>(E22*('Milk production'!G25/'Milk production'!AF25))+(F22*('Milk production'!H25/'Milk production'!AF25))+(G22*('Milk production'!I25/'Milk production'!AF25))+(H22*('Milk production'!J25/'Milk production'!AF25))+(I22*('Milk production'!K25/'Milk production'!AF25))+(J22*('Milk production'!L25/'Milk production'!AF25))+(K22*('Milk production'!M25/'Milk production'!AF25))+(M22*('Milk production'!O25/'Milk production'!AF25))+(N22*('Milk production'!P25/'Milk production'!AF25))+(O22*('Milk production'!Q25/'Milk production'!AF25))+(P22*('Milk production'!R25/'Milk production'!AF25))+(Q22*('Milk production'!S25/'Milk production'!AF25))+(S22*('Milk production'!U25/'Milk production'!AF25))+(T22*('Milk production'!V25/'Milk production'!AF25))+(U22*('Milk production'!W25/'Milk production'!AF25))+(V22*('Milk production'!X25/'Milk production'!AF25))+(W22*('Milk production'!Y25/'Milk production'!AF25))+(X22*('Milk production'!Z25/'Milk production'!AF25))+(Y22*('Milk production'!AA25/'Milk production'!AF25))+(Z22*('Milk production'!AB25/'Milk production'!AF25))+(AA22*('Milk production'!AC25/'Milk production'!AF25))+(AB22*('Milk production'!AD25/'Milk production'!AF25))</f>
        <v>3.9159789243115894</v>
      </c>
      <c r="D22" s="4">
        <f t="shared" si="0"/>
        <v>4.0322264482434926</v>
      </c>
      <c r="E22" s="4">
        <v>4</v>
      </c>
      <c r="F22" s="4">
        <v>3.952</v>
      </c>
      <c r="G22" s="4">
        <v>4.0199999999999996</v>
      </c>
      <c r="H22" s="4">
        <v>4.1900000000000004</v>
      </c>
      <c r="I22" s="4">
        <v>3.69</v>
      </c>
      <c r="J22" s="4">
        <v>3.83</v>
      </c>
      <c r="K22" s="4">
        <v>3.85</v>
      </c>
      <c r="M22" s="4">
        <v>3.6280000000000001</v>
      </c>
      <c r="N22" s="4">
        <v>4.17</v>
      </c>
      <c r="O22" s="4">
        <v>3.97</v>
      </c>
      <c r="P22" s="4">
        <v>4.08</v>
      </c>
      <c r="Q22" s="4">
        <v>4.05</v>
      </c>
      <c r="S22" s="4">
        <v>3.78</v>
      </c>
      <c r="T22" s="4">
        <v>4.08</v>
      </c>
      <c r="U22" s="4">
        <v>3.8</v>
      </c>
      <c r="V22" s="4">
        <v>3.5859999999999999</v>
      </c>
      <c r="W22" s="4">
        <v>3.66</v>
      </c>
      <c r="X22" s="4">
        <v>3.62</v>
      </c>
      <c r="Y22" s="4">
        <v>3.74</v>
      </c>
      <c r="Z22" s="4">
        <v>3.83</v>
      </c>
      <c r="AA22" s="4">
        <v>3.98</v>
      </c>
      <c r="AB22" s="4">
        <v>3.61</v>
      </c>
      <c r="AD22" s="4"/>
      <c r="AI22" s="4">
        <v>3.36</v>
      </c>
      <c r="AJ22" s="4">
        <v>3.9</v>
      </c>
      <c r="AK22" s="4">
        <v>4</v>
      </c>
      <c r="AL22" s="4">
        <v>4.16</v>
      </c>
      <c r="AM22" s="4">
        <v>3.97</v>
      </c>
      <c r="AN22" s="4">
        <v>4.0599999999999996</v>
      </c>
    </row>
    <row r="23" spans="1:40" x14ac:dyDescent="0.2">
      <c r="A23" s="1">
        <v>39692</v>
      </c>
      <c r="B23" s="2">
        <f>('Dairy commodity prices'!D22)</f>
        <v>2653</v>
      </c>
      <c r="C23" s="4">
        <f>(E23*('Milk production'!G26/'Milk production'!AF26))+(F23*('Milk production'!H26/'Milk production'!AF26))+(G23*('Milk production'!I26/'Milk production'!AF26))+(H23*('Milk production'!J26/'Milk production'!AF26))+(I23*('Milk production'!K26/'Milk production'!AF26))+(J23*('Milk production'!L26/'Milk production'!AF26))+(K23*('Milk production'!M26/'Milk production'!AF26))+(M23*('Milk production'!O26/'Milk production'!AF26))+(N23*('Milk production'!P26/'Milk production'!AF26))+(O23*('Milk production'!Q26/'Milk production'!AF26))+(P23*('Milk production'!R26/'Milk production'!AF26))+(Q23*('Milk production'!S26/'Milk production'!AF26))+(S23*('Milk production'!U26/'Milk production'!AF26))+(T23*('Milk production'!V26/'Milk production'!AF26))+(U23*('Milk production'!W26/'Milk production'!AF26))+(V23*('Milk production'!X26/'Milk production'!AF26))+(W23*('Milk production'!Y26/'Milk production'!AF26))+(X23*('Milk production'!Z26/'Milk production'!AF26))+(Y23*('Milk production'!AA26/'Milk production'!AF26))+(Z23*('Milk production'!AB26/'Milk production'!AF26))+(AA23*('Milk production'!AC26/'Milk production'!AF26))+(AB23*('Milk production'!AD26/'Milk production'!AF26))</f>
        <v>4.016467678623223</v>
      </c>
      <c r="D23" s="4">
        <f t="shared" si="0"/>
        <v>4.0349537463814533</v>
      </c>
      <c r="E23" s="4">
        <v>4.1100000000000003</v>
      </c>
      <c r="F23" s="4">
        <v>4.0430000000000001</v>
      </c>
      <c r="G23" s="4">
        <v>4.1100000000000003</v>
      </c>
      <c r="H23" s="4">
        <v>4.28</v>
      </c>
      <c r="I23" s="4">
        <v>3.74</v>
      </c>
      <c r="J23" s="4">
        <v>3.96</v>
      </c>
      <c r="K23" s="4">
        <v>4.04</v>
      </c>
      <c r="M23" s="4">
        <v>3.702</v>
      </c>
      <c r="N23" s="4">
        <v>4.29</v>
      </c>
      <c r="O23" s="4">
        <v>4.0599999999999996</v>
      </c>
      <c r="P23" s="4">
        <v>4.1500000000000004</v>
      </c>
      <c r="Q23" s="4">
        <v>4.21</v>
      </c>
      <c r="S23" s="4">
        <v>3.87</v>
      </c>
      <c r="T23" s="4">
        <v>4.1500000000000004</v>
      </c>
      <c r="U23" s="4">
        <v>3.88</v>
      </c>
      <c r="V23" s="4">
        <v>3.63</v>
      </c>
      <c r="W23" s="4">
        <v>3.72</v>
      </c>
      <c r="X23" s="4">
        <v>3.72</v>
      </c>
      <c r="Y23" s="4">
        <v>3.74</v>
      </c>
      <c r="Z23" s="4">
        <v>3.91</v>
      </c>
      <c r="AA23" s="4">
        <v>4.0599999999999996</v>
      </c>
      <c r="AB23" s="4">
        <v>3.61</v>
      </c>
      <c r="AD23" s="4"/>
      <c r="AI23" s="4">
        <v>3.33</v>
      </c>
      <c r="AJ23" s="4">
        <v>4.0999999999999996</v>
      </c>
      <c r="AK23" s="4">
        <v>4</v>
      </c>
      <c r="AL23" s="4">
        <v>4.3499999999999996</v>
      </c>
      <c r="AM23" s="4">
        <v>4.12</v>
      </c>
      <c r="AN23" s="4">
        <v>4.21</v>
      </c>
    </row>
    <row r="24" spans="1:40" x14ac:dyDescent="0.2">
      <c r="A24" s="1">
        <v>39722</v>
      </c>
      <c r="B24" s="2">
        <f>('Dairy commodity prices'!D23)</f>
        <v>2483</v>
      </c>
      <c r="C24" s="4">
        <f>(E24*('Milk production'!G27/'Milk production'!AF27))+(F24*('Milk production'!H27/'Milk production'!AF27))+(G24*('Milk production'!I27/'Milk production'!AF27))+(H24*('Milk production'!J27/'Milk production'!AF27))+(I24*('Milk production'!K27/'Milk production'!AF27))+(J24*('Milk production'!L27/'Milk production'!AF27))+(K24*('Milk production'!M27/'Milk production'!AF27))+(M24*('Milk production'!O27/'Milk production'!AF27))+(N24*('Milk production'!P27/'Milk production'!AF27))+(O24*('Milk production'!Q27/'Milk production'!AF27))+(P24*('Milk production'!R27/'Milk production'!AF27))+(Q24*('Milk production'!S27/'Milk production'!AF27))+(S24*('Milk production'!U27/'Milk production'!AF27))+(T24*('Milk production'!V27/'Milk production'!AF27))+(U24*('Milk production'!W27/'Milk production'!AF27))+(V24*('Milk production'!X27/'Milk production'!AF27))+(W24*('Milk production'!Y27/'Milk production'!AF27))+(X24*('Milk production'!Z27/'Milk production'!AF27))+(Y24*('Milk production'!AA27/'Milk production'!AF27))+(Z24*('Milk production'!AB27/'Milk production'!AF27))+(AA24*('Milk production'!AC27/'Milk production'!AF27))+(AB24*('Milk production'!AD27/'Milk production'!AF27))</f>
        <v>4.1141614772522512</v>
      </c>
      <c r="D24" s="4">
        <f t="shared" si="0"/>
        <v>4.0372680590637069</v>
      </c>
      <c r="E24" s="4">
        <v>4.22</v>
      </c>
      <c r="F24" s="4">
        <v>4.1100000000000003</v>
      </c>
      <c r="G24" s="4">
        <v>4.16</v>
      </c>
      <c r="H24" s="4">
        <v>4.41</v>
      </c>
      <c r="I24" s="4">
        <v>3.77</v>
      </c>
      <c r="J24" s="4">
        <v>4.05</v>
      </c>
      <c r="K24" s="4">
        <v>4.2300000000000004</v>
      </c>
      <c r="M24" s="4">
        <v>3.7639999999999998</v>
      </c>
      <c r="N24" s="4">
        <v>4.4000000000000004</v>
      </c>
      <c r="O24" s="4">
        <v>4.16</v>
      </c>
      <c r="P24" s="4">
        <v>4.22</v>
      </c>
      <c r="Q24" s="4">
        <v>4.32</v>
      </c>
      <c r="S24" s="4">
        <v>3.92</v>
      </c>
      <c r="T24" s="4">
        <v>4.26</v>
      </c>
      <c r="U24" s="4">
        <v>3.97</v>
      </c>
      <c r="V24" s="4">
        <v>3.6659999999999999</v>
      </c>
      <c r="W24" s="4">
        <v>3.77</v>
      </c>
      <c r="X24" s="4">
        <v>3.82</v>
      </c>
      <c r="Y24" s="4">
        <v>4</v>
      </c>
      <c r="Z24" s="4">
        <v>4</v>
      </c>
      <c r="AA24" s="4">
        <v>4.1399999999999997</v>
      </c>
      <c r="AB24" s="4">
        <v>3.66</v>
      </c>
      <c r="AD24" s="4"/>
      <c r="AI24" s="4">
        <v>3.5</v>
      </c>
      <c r="AJ24" s="4">
        <v>4.0999999999999996</v>
      </c>
      <c r="AK24" s="4">
        <v>4</v>
      </c>
      <c r="AL24" s="4">
        <v>4.5199999999999996</v>
      </c>
      <c r="AM24" s="4">
        <v>4.3099999999999996</v>
      </c>
      <c r="AN24" s="4">
        <v>4.3</v>
      </c>
    </row>
    <row r="25" spans="1:40" x14ac:dyDescent="0.2">
      <c r="A25" s="1">
        <v>39753</v>
      </c>
      <c r="B25" s="2">
        <f>('Dairy commodity prices'!D24)</f>
        <v>2316</v>
      </c>
      <c r="C25" s="4">
        <f>(E25*('Milk production'!G28/'Milk production'!AF28))+(F25*('Milk production'!H28/'Milk production'!AF28))+(G25*('Milk production'!I28/'Milk production'!AF28))+(H25*('Milk production'!J28/'Milk production'!AF28))+(I25*('Milk production'!K28/'Milk production'!AF28))+(J25*('Milk production'!L28/'Milk production'!AF28))+(K25*('Milk production'!M28/'Milk production'!AF28))+(M25*('Milk production'!O28/'Milk production'!AF28))+(N25*('Milk production'!P28/'Milk production'!AF28))+(O25*('Milk production'!Q28/'Milk production'!AF28))+(P25*('Milk production'!R28/'Milk production'!AF28))+(Q25*('Milk production'!S28/'Milk production'!AF28))+(S25*('Milk production'!U28/'Milk production'!AF28))+(T25*('Milk production'!V28/'Milk production'!AF28))+(U25*('Milk production'!W28/'Milk production'!AF28))+(V25*('Milk production'!X28/'Milk production'!AF28))+(W25*('Milk production'!Y28/'Milk production'!AF28))+(X25*('Milk production'!Z28/'Milk production'!AF28))+(Y25*('Milk production'!AA28/'Milk production'!AF28))+(Z25*('Milk production'!AB28/'Milk production'!AF28))+(AA25*('Milk production'!AC28/'Milk production'!AF28))+(AB25*('Milk production'!AD28/'Milk production'!AF28))</f>
        <v>4.1707146675941562</v>
      </c>
      <c r="D25" s="4">
        <f t="shared" si="0"/>
        <v>4.037287181559253</v>
      </c>
      <c r="E25" s="4">
        <v>4.2699999999999996</v>
      </c>
      <c r="F25" s="4">
        <v>4.1639999999999997</v>
      </c>
      <c r="G25" s="4">
        <v>4.1900000000000004</v>
      </c>
      <c r="H25" s="4">
        <v>4.4800000000000004</v>
      </c>
      <c r="I25" s="4">
        <v>3.82</v>
      </c>
      <c r="J25" s="4">
        <v>4.1100000000000003</v>
      </c>
      <c r="K25" s="4">
        <v>4.21</v>
      </c>
      <c r="M25" s="4">
        <v>3.8370000000000002</v>
      </c>
      <c r="N25" s="4">
        <v>4.42</v>
      </c>
      <c r="O25" s="4">
        <v>4.2300000000000004</v>
      </c>
      <c r="P25" s="4">
        <v>4.28</v>
      </c>
      <c r="Q25" s="4">
        <v>4.28</v>
      </c>
      <c r="S25" s="4">
        <v>3.95</v>
      </c>
      <c r="T25" s="4">
        <v>4.28</v>
      </c>
      <c r="U25" s="4">
        <v>3.93</v>
      </c>
      <c r="V25" s="4">
        <v>3.7480000000000002</v>
      </c>
      <c r="W25" s="4">
        <v>3.8</v>
      </c>
      <c r="X25" s="4">
        <v>3.87</v>
      </c>
      <c r="Y25" s="4">
        <v>4.05</v>
      </c>
      <c r="Z25" s="4">
        <v>4.01</v>
      </c>
      <c r="AA25" s="4">
        <v>4.2</v>
      </c>
      <c r="AB25" s="4">
        <v>3.67</v>
      </c>
      <c r="AD25" s="4"/>
      <c r="AI25" s="4">
        <v>3.58</v>
      </c>
      <c r="AJ25" s="4">
        <v>4.0999999999999996</v>
      </c>
      <c r="AK25" s="4">
        <v>4</v>
      </c>
      <c r="AL25" s="4">
        <v>4.49</v>
      </c>
      <c r="AM25" s="4">
        <v>4.41</v>
      </c>
      <c r="AN25" s="4">
        <v>4.32</v>
      </c>
    </row>
    <row r="26" spans="1:40" x14ac:dyDescent="0.2">
      <c r="A26" s="1">
        <v>39783</v>
      </c>
      <c r="B26" s="2">
        <f>('Dairy commodity prices'!D25)</f>
        <v>2260</v>
      </c>
      <c r="C26" s="4">
        <f>(E26*('Milk production'!G29/'Milk production'!AF29))+(F26*('Milk production'!H29/'Milk production'!AF29))+(G26*('Milk production'!I29/'Milk production'!AF29))+(H26*('Milk production'!J29/'Milk production'!AF29))+(I26*('Milk production'!K29/'Milk production'!AF29))+(J26*('Milk production'!L29/'Milk production'!AF29))+(K26*('Milk production'!M29/'Milk production'!AF29))+(M26*('Milk production'!O29/'Milk production'!AF29))+(N26*('Milk production'!P29/'Milk production'!AF29))+(O26*('Milk production'!Q29/'Milk production'!AF29))+(P26*('Milk production'!R29/'Milk production'!AF29))+(Q26*('Milk production'!S29/'Milk production'!AF29))+(S26*('Milk production'!U29/'Milk production'!AF29))+(T26*('Milk production'!V29/'Milk production'!AF29))+(U26*('Milk production'!W29/'Milk production'!AF29))+(V26*('Milk production'!X29/'Milk production'!AF29))+(W26*('Milk production'!Y29/'Milk production'!AF29))+(X26*('Milk production'!Z29/'Milk production'!AF29))+(Y26*('Milk production'!AA29/'Milk production'!AF29))+(Z26*('Milk production'!AB29/'Milk production'!AF29))+(AA26*('Milk production'!AC29/'Milk production'!AF29))+(AB26*('Milk production'!AD29/'Milk production'!AF29))</f>
        <v>4.183475978095184</v>
      </c>
      <c r="D26" s="4">
        <f t="shared" si="0"/>
        <v>4.0391026249084598</v>
      </c>
      <c r="E26" s="4">
        <v>4.29</v>
      </c>
      <c r="F26" s="4">
        <v>4.1680000000000001</v>
      </c>
      <c r="G26" s="4">
        <v>4.1900000000000004</v>
      </c>
      <c r="H26" s="4">
        <v>4.5199999999999996</v>
      </c>
      <c r="I26" s="4">
        <v>3.84</v>
      </c>
      <c r="J26" s="4">
        <v>4.12</v>
      </c>
      <c r="K26" s="4">
        <v>4.05</v>
      </c>
      <c r="M26" s="4">
        <v>3.8479999999999999</v>
      </c>
      <c r="N26" s="4">
        <v>4.41</v>
      </c>
      <c r="O26" s="4">
        <v>4.2300000000000004</v>
      </c>
      <c r="P26" s="4">
        <v>4.33</v>
      </c>
      <c r="Q26" s="4">
        <v>4.26</v>
      </c>
      <c r="S26" s="4">
        <v>3.99</v>
      </c>
      <c r="T26" s="4">
        <v>4.2699999999999996</v>
      </c>
      <c r="U26" s="4">
        <v>3.89</v>
      </c>
      <c r="V26" s="4">
        <v>3.7120000000000002</v>
      </c>
      <c r="W26" s="4">
        <v>3.8</v>
      </c>
      <c r="X26" s="4">
        <v>3.83</v>
      </c>
      <c r="Y26" s="4">
        <v>4.13</v>
      </c>
      <c r="Z26" s="4">
        <v>4.04</v>
      </c>
      <c r="AA26" s="4">
        <v>4.2300000000000004</v>
      </c>
      <c r="AB26" s="4">
        <v>3.63</v>
      </c>
      <c r="AD26" s="4"/>
      <c r="AI26" s="4">
        <v>3.65</v>
      </c>
      <c r="AJ26" s="4">
        <v>4.0999999999999996</v>
      </c>
      <c r="AK26" s="4">
        <v>4</v>
      </c>
      <c r="AL26" s="4">
        <v>4.41</v>
      </c>
      <c r="AM26" s="4">
        <v>4.37</v>
      </c>
      <c r="AN26" s="4">
        <v>4.33</v>
      </c>
    </row>
    <row r="27" spans="1:40" x14ac:dyDescent="0.2">
      <c r="A27" s="1">
        <v>39814</v>
      </c>
      <c r="B27" s="2">
        <f>('Dairy commodity prices'!D26)</f>
        <v>2213</v>
      </c>
      <c r="C27" s="4">
        <f>(E27*('Milk production'!G30/'Milk production'!AF30))+(F27*('Milk production'!H30/'Milk production'!AF30))+(G27*('Milk production'!I30/'Milk production'!AF30))+(H27*('Milk production'!J30/'Milk production'!AF30))+(I27*('Milk production'!K30/'Milk production'!AF30))+(J27*('Milk production'!L30/'Milk production'!AF30))+(K27*('Milk production'!M30/'Milk production'!AF30))+(M27*('Milk production'!O30/'Milk production'!AF30))+(N27*('Milk production'!P30/'Milk production'!AF30))+(O27*('Milk production'!Q30/'Milk production'!AF30))+(P27*('Milk production'!R30/'Milk production'!AF30))+(Q27*('Milk production'!S30/'Milk production'!AF30))+(S27*('Milk production'!U30/'Milk production'!AF30))+(T27*('Milk production'!V30/'Milk production'!AF30))+(U27*('Milk production'!W30/'Milk production'!AF30))+(V27*('Milk production'!X30/'Milk production'!AF30))+(W27*('Milk production'!Y30/'Milk production'!AF30))+(X27*('Milk production'!Z30/'Milk production'!AF30))+(Y27*('Milk production'!AA30/'Milk production'!AF30))+(Z27*('Milk production'!AB30/'Milk production'!AF30))+(AA27*('Milk production'!AC30/'Milk production'!AF30))+(AB27*('Milk production'!AD30/'Milk production'!AF30))</f>
        <v>4.1771355768789311</v>
      </c>
      <c r="D27" s="4">
        <f t="shared" si="0"/>
        <v>4.0421366523922551</v>
      </c>
      <c r="E27" s="4">
        <v>4.28</v>
      </c>
      <c r="F27" s="4">
        <v>4.1509999999999998</v>
      </c>
      <c r="G27" s="4">
        <v>4.1399999999999997</v>
      </c>
      <c r="H27" s="4">
        <v>4.55</v>
      </c>
      <c r="I27" s="4">
        <v>3.86</v>
      </c>
      <c r="J27" s="4">
        <v>4.13</v>
      </c>
      <c r="K27" s="4">
        <v>3.94</v>
      </c>
      <c r="M27" s="4">
        <v>3.8159999999999998</v>
      </c>
      <c r="N27" s="4">
        <v>4.3899999999999997</v>
      </c>
      <c r="O27" s="4">
        <v>4.21</v>
      </c>
      <c r="P27" s="4">
        <v>4.34</v>
      </c>
      <c r="Q27" s="4">
        <v>4.25</v>
      </c>
      <c r="S27" s="4">
        <v>4</v>
      </c>
      <c r="T27" s="4">
        <v>4.25</v>
      </c>
      <c r="U27" s="4">
        <v>3.83</v>
      </c>
      <c r="V27" s="4">
        <v>3.7989999999999999</v>
      </c>
      <c r="W27" s="4">
        <v>3.79</v>
      </c>
      <c r="X27" s="4">
        <v>3.82</v>
      </c>
      <c r="Y27" s="4">
        <v>4.13</v>
      </c>
      <c r="Z27" s="4">
        <v>4.09</v>
      </c>
      <c r="AA27" s="4">
        <v>4.25</v>
      </c>
      <c r="AB27" s="4">
        <v>3.69</v>
      </c>
      <c r="AD27" s="4"/>
      <c r="AI27" s="4">
        <v>3.71</v>
      </c>
      <c r="AJ27" s="4">
        <v>4.0999999999999996</v>
      </c>
      <c r="AK27" s="4">
        <v>4</v>
      </c>
      <c r="AL27" s="4">
        <v>4.38</v>
      </c>
      <c r="AM27" s="4">
        <v>4.32</v>
      </c>
      <c r="AN27" s="4">
        <v>4.32</v>
      </c>
    </row>
    <row r="28" spans="1:40" x14ac:dyDescent="0.2">
      <c r="A28" s="1">
        <v>39845</v>
      </c>
      <c r="B28" s="2">
        <f>('Dairy commodity prices'!D27)</f>
        <v>2143</v>
      </c>
      <c r="C28" s="4">
        <f>(E28*('Milk production'!G31/'Milk production'!AF31))+(F28*('Milk production'!H31/'Milk production'!AF31))+(G28*('Milk production'!I31/'Milk production'!AF31))+(H28*('Milk production'!J31/'Milk production'!AF31))+(I28*('Milk production'!K31/'Milk production'!AF31))+(J28*('Milk production'!L31/'Milk production'!AF31))+(K28*('Milk production'!M31/'Milk production'!AF31))+(M28*('Milk production'!O31/'Milk production'!AF31))+(N28*('Milk production'!P31/'Milk production'!AF31))+(O28*('Milk production'!Q31/'Milk production'!AF31))+(P28*('Milk production'!R31/'Milk production'!AF31))+(Q28*('Milk production'!S31/'Milk production'!AF31))+(S28*('Milk production'!U31/'Milk production'!AF31))+(T28*('Milk production'!V31/'Milk production'!AF31))+(U28*('Milk production'!W31/'Milk production'!AF31))+(V28*('Milk production'!X31/'Milk production'!AF31))+(W28*('Milk production'!Y31/'Milk production'!AF31))+(X28*('Milk production'!Z31/'Milk production'!AF31))+(Y28*('Milk production'!AA31/'Milk production'!AF31))+(Z28*('Milk production'!AB31/'Milk production'!AF31))+(AA28*('Milk production'!AC31/'Milk production'!AF31))+(AB28*('Milk production'!AD31/'Milk production'!AF31))</f>
        <v>4.14085239235619</v>
      </c>
      <c r="D28" s="4">
        <f t="shared" si="0"/>
        <v>4.0458803579867357</v>
      </c>
      <c r="E28" s="4">
        <v>4.25</v>
      </c>
      <c r="F28" s="4">
        <v>4.0960000000000001</v>
      </c>
      <c r="G28" s="4">
        <v>4.12</v>
      </c>
      <c r="H28" s="4">
        <v>4.51</v>
      </c>
      <c r="I28" s="4">
        <v>3.82</v>
      </c>
      <c r="J28" s="4">
        <v>4.1100000000000003</v>
      </c>
      <c r="K28" s="4">
        <v>3.94</v>
      </c>
      <c r="M28" s="4">
        <v>3.77</v>
      </c>
      <c r="N28" s="4">
        <v>4.3499999999999996</v>
      </c>
      <c r="O28" s="4">
        <v>4.17</v>
      </c>
      <c r="P28" s="4">
        <v>4.29</v>
      </c>
      <c r="Q28" s="4">
        <v>4.25</v>
      </c>
      <c r="S28" s="4">
        <v>3.97</v>
      </c>
      <c r="T28" s="4">
        <v>4.2300000000000004</v>
      </c>
      <c r="U28" s="4">
        <v>3.83</v>
      </c>
      <c r="V28" s="4">
        <v>3.7639999999999998</v>
      </c>
      <c r="W28" s="4">
        <v>3.73</v>
      </c>
      <c r="X28" s="4">
        <v>3.81</v>
      </c>
      <c r="Y28" s="4">
        <v>4.0599999999999996</v>
      </c>
      <c r="Z28" s="4">
        <v>4.04</v>
      </c>
      <c r="AA28" s="4">
        <v>4.21</v>
      </c>
      <c r="AB28" s="4">
        <v>3.68</v>
      </c>
      <c r="AD28" s="4"/>
      <c r="AI28" s="4">
        <v>3.72</v>
      </c>
      <c r="AJ28" s="4">
        <v>4.0999999999999996</v>
      </c>
      <c r="AK28" s="4">
        <v>4</v>
      </c>
      <c r="AL28" s="4">
        <v>4.37</v>
      </c>
      <c r="AM28" s="4">
        <v>4.28</v>
      </c>
      <c r="AN28" s="4">
        <v>4.2699999999999996</v>
      </c>
    </row>
    <row r="29" spans="1:40" x14ac:dyDescent="0.2">
      <c r="A29" s="1">
        <v>39873</v>
      </c>
      <c r="B29" s="2">
        <f>('Dairy commodity prices'!D28)</f>
        <v>2144</v>
      </c>
      <c r="C29" s="4">
        <f>(E29*('Milk production'!G32/'Milk production'!AF32))+(F29*('Milk production'!H32/'Milk production'!AF32))+(G29*('Milk production'!I32/'Milk production'!AF32))+(H29*('Milk production'!J32/'Milk production'!AF32))+(I29*('Milk production'!K32/'Milk production'!AF32))+(J29*('Milk production'!L32/'Milk production'!AF32))+(K29*('Milk production'!M32/'Milk production'!AF32))+(M29*('Milk production'!O32/'Milk production'!AF32))+(N29*('Milk production'!P32/'Milk production'!AF32))+(O29*('Milk production'!Q32/'Milk production'!AF32))+(P29*('Milk production'!R32/'Milk production'!AF32))+(Q29*('Milk production'!S32/'Milk production'!AF32))+(S29*('Milk production'!U32/'Milk production'!AF32))+(T29*('Milk production'!V32/'Milk production'!AF32))+(U29*('Milk production'!W32/'Milk production'!AF32))+(V29*('Milk production'!X32/'Milk production'!AF32))+(W29*('Milk production'!Y32/'Milk production'!AF32))+(X29*('Milk production'!Z32/'Milk production'!AF32))+(Y29*('Milk production'!AA32/'Milk production'!AF32))+(Z29*('Milk production'!AB32/'Milk production'!AF32))+(AA29*('Milk production'!AC32/'Milk production'!AF32))+(AB29*('Milk production'!AD32/'Milk production'!AF32))</f>
        <v>4.0943974727267998</v>
      </c>
      <c r="D29" s="4">
        <f t="shared" si="0"/>
        <v>4.0459601822303641</v>
      </c>
      <c r="E29" s="4">
        <v>4.21</v>
      </c>
      <c r="F29" s="4">
        <v>4.0250000000000004</v>
      </c>
      <c r="G29" s="4">
        <v>4.0999999999999996</v>
      </c>
      <c r="H29" s="4">
        <v>4.46</v>
      </c>
      <c r="I29" s="4">
        <v>3.77</v>
      </c>
      <c r="J29" s="4">
        <v>4.1100000000000003</v>
      </c>
      <c r="K29" s="4">
        <v>3.81</v>
      </c>
      <c r="M29" s="4">
        <v>3.694</v>
      </c>
      <c r="N29" s="4">
        <v>4.3600000000000003</v>
      </c>
      <c r="O29" s="4">
        <v>4.1399999999999997</v>
      </c>
      <c r="P29" s="4">
        <v>4.25</v>
      </c>
      <c r="Q29" s="4">
        <v>4.2699999999999996</v>
      </c>
      <c r="S29" s="4">
        <v>3.9</v>
      </c>
      <c r="T29" s="4">
        <v>4.24</v>
      </c>
      <c r="U29" s="4">
        <v>3.72</v>
      </c>
      <c r="V29" s="4">
        <v>3.7719999999999998</v>
      </c>
      <c r="W29" s="4">
        <v>3.72</v>
      </c>
      <c r="X29" s="4">
        <v>3.8</v>
      </c>
      <c r="Y29" s="4">
        <v>4.0199999999999996</v>
      </c>
      <c r="Z29" s="4">
        <v>4.03</v>
      </c>
      <c r="AA29" s="4">
        <v>4.18</v>
      </c>
      <c r="AB29" s="4">
        <v>3.68</v>
      </c>
      <c r="AD29" s="4"/>
      <c r="AI29" s="4">
        <v>3.73</v>
      </c>
      <c r="AJ29" s="4">
        <v>4.0999999999999996</v>
      </c>
      <c r="AK29" s="4">
        <v>4</v>
      </c>
      <c r="AL29" s="4">
        <v>4.3600000000000003</v>
      </c>
      <c r="AM29" s="4">
        <v>4.2699999999999996</v>
      </c>
      <c r="AN29" s="4">
        <v>4.24</v>
      </c>
    </row>
    <row r="30" spans="1:40" x14ac:dyDescent="0.2">
      <c r="A30" s="1">
        <v>39904</v>
      </c>
      <c r="B30" s="2">
        <f>('Dairy commodity prices'!D29)</f>
        <v>2178</v>
      </c>
      <c r="C30" s="4">
        <f>(E30*('Milk production'!G33/'Milk production'!AF33))+(F30*('Milk production'!H33/'Milk production'!AF33))+(G30*('Milk production'!I33/'Milk production'!AF33))+(H30*('Milk production'!J33/'Milk production'!AF33))+(I30*('Milk production'!K33/'Milk production'!AF33))+(J30*('Milk production'!L33/'Milk production'!AF33))+(K30*('Milk production'!M33/'Milk production'!AF33))+(M30*('Milk production'!O33/'Milk production'!AF33))+(N30*('Milk production'!P33/'Milk production'!AF33))+(O30*('Milk production'!Q33/'Milk production'!AF33))+(P30*('Milk production'!R33/'Milk production'!AF33))+(Q30*('Milk production'!S33/'Milk production'!AF33))+(S30*('Milk production'!U33/'Milk production'!AF33))+(T30*('Milk production'!V33/'Milk production'!AF33))+(U30*('Milk production'!W33/'Milk production'!AF33))+(V30*('Milk production'!X33/'Milk production'!AF33))+(W30*('Milk production'!Y33/'Milk production'!AF33))+(X30*('Milk production'!Z33/'Milk production'!AF33))+(Y30*('Milk production'!AA33/'Milk production'!AF33))+(Z30*('Milk production'!AB33/'Milk production'!AF33))+(AA30*('Milk production'!AC33/'Milk production'!AF33))+(AB30*('Milk production'!AD33/'Milk production'!AF33))</f>
        <v>4.0174530932997765</v>
      </c>
      <c r="D30" s="4">
        <f t="shared" si="0"/>
        <v>4.0428699108536961</v>
      </c>
      <c r="E30" s="4">
        <v>4.13</v>
      </c>
      <c r="F30" s="4">
        <v>3.9460000000000002</v>
      </c>
      <c r="G30" s="4">
        <v>4.04</v>
      </c>
      <c r="H30" s="4">
        <v>4.38</v>
      </c>
      <c r="I30" s="4">
        <v>3.72</v>
      </c>
      <c r="J30" s="4">
        <v>4.03</v>
      </c>
      <c r="K30" s="4">
        <v>3.67</v>
      </c>
      <c r="M30" s="4">
        <v>3.6720000000000002</v>
      </c>
      <c r="N30" s="4">
        <v>4.28</v>
      </c>
      <c r="O30" s="4">
        <v>4.08</v>
      </c>
      <c r="P30" s="4">
        <v>4.1500000000000004</v>
      </c>
      <c r="Q30" s="4">
        <v>4.24</v>
      </c>
      <c r="S30" s="4">
        <v>3.81</v>
      </c>
      <c r="T30" s="4">
        <v>4.24</v>
      </c>
      <c r="U30" s="4">
        <v>3.73</v>
      </c>
      <c r="V30" s="4">
        <v>3.68</v>
      </c>
      <c r="W30" s="4">
        <v>3.71</v>
      </c>
      <c r="X30" s="4">
        <v>3.72</v>
      </c>
      <c r="Y30" s="4">
        <v>3.92</v>
      </c>
      <c r="Z30" s="4">
        <v>4.09</v>
      </c>
      <c r="AA30" s="4">
        <v>4.1399999999999997</v>
      </c>
      <c r="AB30" s="4">
        <v>3.63</v>
      </c>
      <c r="AD30" s="4"/>
      <c r="AI30" s="4">
        <v>3.69</v>
      </c>
      <c r="AJ30" s="4">
        <v>4.0999999999999996</v>
      </c>
      <c r="AK30" s="4">
        <v>4</v>
      </c>
      <c r="AL30" s="4">
        <v>4.21</v>
      </c>
      <c r="AM30" s="4">
        <v>4.16</v>
      </c>
      <c r="AN30" s="4">
        <v>4.16</v>
      </c>
    </row>
    <row r="31" spans="1:40" x14ac:dyDescent="0.2">
      <c r="A31" s="1">
        <v>39934</v>
      </c>
      <c r="B31" s="2">
        <f>('Dairy commodity prices'!D30)</f>
        <v>2184</v>
      </c>
      <c r="C31" s="4">
        <f>(E31*('Milk production'!G34/'Milk production'!AF34))+(F31*('Milk production'!H34/'Milk production'!AF34))+(G31*('Milk production'!I34/'Milk production'!AF34))+(H31*('Milk production'!J34/'Milk production'!AF34))+(I31*('Milk production'!K34/'Milk production'!AF34))+(J31*('Milk production'!L34/'Milk production'!AF34))+(K31*('Milk production'!M34/'Milk production'!AF34))+(M31*('Milk production'!O34/'Milk production'!AF34))+(N31*('Milk production'!P34/'Milk production'!AF34))+(O31*('Milk production'!Q34/'Milk production'!AF34))+(P31*('Milk production'!R34/'Milk production'!AF34))+(Q31*('Milk production'!S34/'Milk production'!AF34))+(S31*('Milk production'!U34/'Milk production'!AF34))+(T31*('Milk production'!V34/'Milk production'!AF34))+(U31*('Milk production'!W34/'Milk production'!AF34))+(V31*('Milk production'!X34/'Milk production'!AF34))+(W31*('Milk production'!Y34/'Milk production'!AF34))+(X31*('Milk production'!Z34/'Milk production'!AF34))+(Y31*('Milk production'!AA34/'Milk production'!AF34))+(Z31*('Milk production'!AB34/'Milk production'!AF34))+(AA31*('Milk production'!AC34/'Milk production'!AF34))+(AB31*('Milk production'!AD34/'Milk production'!AF34))</f>
        <v>3.9394124795608985</v>
      </c>
      <c r="D31" s="4">
        <f t="shared" si="0"/>
        <v>4.0440493466702554</v>
      </c>
      <c r="E31" s="4">
        <v>4.05</v>
      </c>
      <c r="F31" s="4">
        <v>3.879</v>
      </c>
      <c r="G31" s="4">
        <v>3.93</v>
      </c>
      <c r="H31" s="4">
        <v>4.2699999999999996</v>
      </c>
      <c r="I31" s="4">
        <v>3.71</v>
      </c>
      <c r="J31" s="4">
        <v>3.95</v>
      </c>
      <c r="K31" s="4">
        <v>3.65</v>
      </c>
      <c r="M31" s="4">
        <v>3.597</v>
      </c>
      <c r="N31" s="4">
        <v>4.22</v>
      </c>
      <c r="O31" s="4">
        <v>3.98</v>
      </c>
      <c r="P31" s="4">
        <v>4.1100000000000003</v>
      </c>
      <c r="Q31" s="4">
        <v>4.2300000000000004</v>
      </c>
      <c r="S31" s="4">
        <v>3.79</v>
      </c>
      <c r="T31" s="4">
        <v>4.2</v>
      </c>
      <c r="U31" s="4">
        <v>3.72</v>
      </c>
      <c r="V31" s="4">
        <v>3.6240000000000001</v>
      </c>
      <c r="W31" s="4">
        <v>3.68</v>
      </c>
      <c r="X31" s="4">
        <v>3.6</v>
      </c>
      <c r="Y31" s="4">
        <v>3.82</v>
      </c>
      <c r="Z31" s="4">
        <v>3.91</v>
      </c>
      <c r="AA31" s="4">
        <v>4.07</v>
      </c>
      <c r="AB31" s="4">
        <v>3.6</v>
      </c>
      <c r="AD31" s="4"/>
      <c r="AI31" s="4">
        <v>3.58</v>
      </c>
      <c r="AJ31" s="4">
        <v>4.0999999999999996</v>
      </c>
      <c r="AK31" s="4">
        <v>4</v>
      </c>
      <c r="AL31" s="4">
        <v>4.21</v>
      </c>
      <c r="AM31" s="4">
        <v>4.04</v>
      </c>
      <c r="AN31" s="4">
        <v>4.07</v>
      </c>
    </row>
    <row r="32" spans="1:40" x14ac:dyDescent="0.2">
      <c r="A32" s="1">
        <v>39965</v>
      </c>
      <c r="B32" s="2">
        <f>('Dairy commodity prices'!D31)</f>
        <v>2203</v>
      </c>
      <c r="C32" s="4">
        <f>(E32*('Milk production'!G35/'Milk production'!AF35))+(F32*('Milk production'!H35/'Milk production'!AF35))+(G32*('Milk production'!I35/'Milk production'!AF35))+(H32*('Milk production'!J35/'Milk production'!AF35))+(I32*('Milk production'!K35/'Milk production'!AF35))+(J32*('Milk production'!L35/'Milk production'!AF35))+(K32*('Milk production'!M35/'Milk production'!AF35))+(M32*('Milk production'!O35/'Milk production'!AF35))+(N32*('Milk production'!P35/'Milk production'!AF35))+(O32*('Milk production'!Q35/'Milk production'!AF35))+(P32*('Milk production'!R35/'Milk production'!AF35))+(Q32*('Milk production'!S35/'Milk production'!AF35))+(S32*('Milk production'!U35/'Milk production'!AF35))+(T32*('Milk production'!V35/'Milk production'!AF35))+(U32*('Milk production'!W35/'Milk production'!AF35))+(V32*('Milk production'!X35/'Milk production'!AF35))+(W32*('Milk production'!Y35/'Milk production'!AF35))+(X32*('Milk production'!Z35/'Milk production'!AF35))+(Y32*('Milk production'!AA35/'Milk production'!AF35))+(Z32*('Milk production'!AB35/'Milk production'!AF35))+(AA32*('Milk production'!AC35/'Milk production'!AF35))+(AB32*('Milk production'!AD35/'Milk production'!AF35))</f>
        <v>3.8920156799416565</v>
      </c>
      <c r="D32" s="4">
        <f t="shared" si="0"/>
        <v>4.0450544389445007</v>
      </c>
      <c r="E32" s="4">
        <v>4.0199999999999996</v>
      </c>
      <c r="F32" s="4">
        <v>3.8780000000000001</v>
      </c>
      <c r="G32" s="4">
        <v>3.78</v>
      </c>
      <c r="H32" s="4">
        <v>4.1900000000000004</v>
      </c>
      <c r="I32" s="4">
        <v>3.7</v>
      </c>
      <c r="J32" s="4">
        <v>3.92</v>
      </c>
      <c r="K32" s="4">
        <v>3.65</v>
      </c>
      <c r="M32" s="4">
        <v>3.573</v>
      </c>
      <c r="N32" s="4">
        <v>4.1900000000000004</v>
      </c>
      <c r="O32" s="4">
        <v>3.91</v>
      </c>
      <c r="P32" s="4">
        <v>4.08</v>
      </c>
      <c r="Q32" s="4">
        <v>4.17</v>
      </c>
      <c r="S32" s="4">
        <v>3.77</v>
      </c>
      <c r="T32" s="4">
        <v>4.1399999999999997</v>
      </c>
      <c r="U32" s="4">
        <v>3.73</v>
      </c>
      <c r="V32" s="4">
        <v>3.6160000000000001</v>
      </c>
      <c r="W32" s="4">
        <v>3.65</v>
      </c>
      <c r="X32" s="4">
        <v>3.62</v>
      </c>
      <c r="Y32" s="4">
        <v>3.74</v>
      </c>
      <c r="Z32" s="4">
        <v>3.89</v>
      </c>
      <c r="AA32" s="4">
        <v>4.03</v>
      </c>
      <c r="AB32" s="4">
        <v>3.63</v>
      </c>
      <c r="AD32" s="4"/>
      <c r="AI32" s="4">
        <v>3.53</v>
      </c>
      <c r="AJ32" s="4">
        <v>4</v>
      </c>
      <c r="AK32" s="4">
        <v>4</v>
      </c>
      <c r="AL32" s="4">
        <v>4.18</v>
      </c>
      <c r="AM32" s="4">
        <v>3.97</v>
      </c>
      <c r="AN32" s="4">
        <v>4.0199999999999996</v>
      </c>
    </row>
    <row r="33" spans="1:40" x14ac:dyDescent="0.2">
      <c r="A33" s="1">
        <v>39995</v>
      </c>
      <c r="B33" s="2">
        <f>('Dairy commodity prices'!D32)</f>
        <v>2243</v>
      </c>
      <c r="C33" s="4">
        <f>(E33*('Milk production'!G36/'Milk production'!AF36))+(F33*('Milk production'!H36/'Milk production'!AF36))+(G33*('Milk production'!I36/'Milk production'!AF36))+(H33*('Milk production'!J36/'Milk production'!AF36))+(I33*('Milk production'!K36/'Milk production'!AF36))+(J33*('Milk production'!L36/'Milk production'!AF36))+(K33*('Milk production'!M36/'Milk production'!AF36))+(M33*('Milk production'!O36/'Milk production'!AF36))+(N33*('Milk production'!P36/'Milk production'!AF36))+(O33*('Milk production'!Q36/'Milk production'!AF36))+(P33*('Milk production'!R36/'Milk production'!AF36))+(Q33*('Milk production'!S36/'Milk production'!AF36))+(S33*('Milk production'!U36/'Milk production'!AF36))+(T33*('Milk production'!V36/'Milk production'!AF36))+(U33*('Milk production'!W36/'Milk production'!AF36))+(V33*('Milk production'!X36/'Milk production'!AF36))+(W33*('Milk production'!Y36/'Milk production'!AF36))+(X33*('Milk production'!Z36/'Milk production'!AF36))+(Y33*('Milk production'!AA36/'Milk production'!AF36))+(Z33*('Milk production'!AB36/'Milk production'!AF36))+(AA33*('Milk production'!AC36/'Milk production'!AF36))+(AB33*('Milk production'!AD36/'Milk production'!AF36))</f>
        <v>3.8784310198225009</v>
      </c>
      <c r="D33" s="4">
        <f t="shared" si="0"/>
        <v>4.0450413700385965</v>
      </c>
      <c r="E33" s="4">
        <v>3.98</v>
      </c>
      <c r="F33" s="4">
        <v>3.8879999999999999</v>
      </c>
      <c r="G33" s="4">
        <v>3.83</v>
      </c>
      <c r="H33" s="4">
        <v>4.17</v>
      </c>
      <c r="I33" s="4">
        <v>3.69</v>
      </c>
      <c r="J33" s="4">
        <v>3.85</v>
      </c>
      <c r="K33" s="4">
        <v>3.73</v>
      </c>
      <c r="M33" s="4">
        <v>3.5430000000000001</v>
      </c>
      <c r="N33" s="4">
        <v>4.1500000000000004</v>
      </c>
      <c r="O33" s="4">
        <v>3.9</v>
      </c>
      <c r="P33" s="4">
        <v>4.0599999999999996</v>
      </c>
      <c r="Q33" s="4">
        <v>4.1100000000000003</v>
      </c>
      <c r="S33" s="4">
        <v>3.76</v>
      </c>
      <c r="T33" s="4">
        <v>4.09</v>
      </c>
      <c r="U33" s="4">
        <v>3.72</v>
      </c>
      <c r="V33" s="4">
        <v>3.6080000000000001</v>
      </c>
      <c r="W33" s="4">
        <v>3.66</v>
      </c>
      <c r="X33" s="4">
        <v>3.61</v>
      </c>
      <c r="Y33" s="4">
        <v>3.72</v>
      </c>
      <c r="Z33" s="4">
        <v>3.87</v>
      </c>
      <c r="AA33" s="4">
        <v>3.99</v>
      </c>
      <c r="AB33" s="4">
        <v>3.62</v>
      </c>
      <c r="AD33" s="4"/>
      <c r="AI33" s="4">
        <v>3.53</v>
      </c>
      <c r="AJ33" s="4">
        <v>3.9</v>
      </c>
      <c r="AK33" s="4">
        <v>4</v>
      </c>
      <c r="AL33" s="4">
        <v>4.13</v>
      </c>
      <c r="AM33" s="4">
        <v>3.92</v>
      </c>
      <c r="AN33" s="4">
        <v>3.96</v>
      </c>
    </row>
    <row r="34" spans="1:40" x14ac:dyDescent="0.2">
      <c r="A34" s="1">
        <v>40026</v>
      </c>
      <c r="B34" s="2">
        <f>('Dairy commodity prices'!D33)</f>
        <v>2306</v>
      </c>
      <c r="C34" s="4">
        <f>(E34*('Milk production'!G37/'Milk production'!AF37))+(F34*('Milk production'!H37/'Milk production'!AF37))+(G34*('Milk production'!I37/'Milk production'!AF37))+(H34*('Milk production'!J37/'Milk production'!AF37))+(I34*('Milk production'!K37/'Milk production'!AF37))+(J34*('Milk production'!L37/'Milk production'!AF37))+(K34*('Milk production'!M37/'Milk production'!AF37))+(M34*('Milk production'!O37/'Milk production'!AF37))+(N34*('Milk production'!P37/'Milk production'!AF37))+(O34*('Milk production'!Q37/'Milk production'!AF37))+(P34*('Milk production'!R37/'Milk production'!AF37))+(Q34*('Milk production'!S37/'Milk production'!AF37))+(S34*('Milk production'!U37/'Milk production'!AF37))+(T34*('Milk production'!V37/'Milk production'!AF37))+(U34*('Milk production'!W37/'Milk production'!AF37))+(V34*('Milk production'!X37/'Milk production'!AF37))+(W34*('Milk production'!Y37/'Milk production'!AF37))+(X34*('Milk production'!Z37/'Milk production'!AF37))+(Y34*('Milk production'!AA37/'Milk production'!AF37))+(Z34*('Milk production'!AB37/'Milk production'!AF37))+(AA34*('Milk production'!AC37/'Milk production'!AF37))+(AB34*('Milk production'!AD37/'Milk production'!AF37))</f>
        <v>3.8977560035957368</v>
      </c>
      <c r="D34" s="4">
        <f t="shared" si="0"/>
        <v>4.0435227933122757</v>
      </c>
      <c r="E34" s="4">
        <v>3.98</v>
      </c>
      <c r="F34" s="4">
        <v>3.923</v>
      </c>
      <c r="G34" s="4">
        <v>3.9</v>
      </c>
      <c r="H34" s="4">
        <v>4.17</v>
      </c>
      <c r="I34" s="4">
        <v>3.69</v>
      </c>
      <c r="J34" s="4">
        <v>3.85</v>
      </c>
      <c r="K34" s="4">
        <v>3.85</v>
      </c>
      <c r="M34" s="4">
        <v>3.5760000000000001</v>
      </c>
      <c r="N34" s="4">
        <v>4.2</v>
      </c>
      <c r="O34" s="4">
        <v>3.94</v>
      </c>
      <c r="P34" s="4">
        <v>4.04</v>
      </c>
      <c r="Q34" s="4">
        <v>4.12</v>
      </c>
      <c r="S34" s="4">
        <v>3.75</v>
      </c>
      <c r="T34" s="4">
        <v>4.0599999999999996</v>
      </c>
      <c r="U34" s="4">
        <v>3.76</v>
      </c>
      <c r="V34" s="4">
        <v>3.6019999999999999</v>
      </c>
      <c r="W34" s="4">
        <v>3.71</v>
      </c>
      <c r="X34" s="4">
        <v>3.63</v>
      </c>
      <c r="Y34" s="4">
        <v>3.73</v>
      </c>
      <c r="Z34" s="4">
        <v>3.83</v>
      </c>
      <c r="AA34" s="4">
        <v>3.98</v>
      </c>
      <c r="AB34" s="4">
        <v>3.62</v>
      </c>
      <c r="AD34" s="4"/>
      <c r="AI34" s="4">
        <v>3.51</v>
      </c>
      <c r="AJ34" s="4">
        <v>3.9</v>
      </c>
      <c r="AK34" s="4">
        <v>4</v>
      </c>
      <c r="AL34" s="4">
        <v>4.1500000000000004</v>
      </c>
      <c r="AM34" s="4">
        <v>3.93</v>
      </c>
      <c r="AN34" s="4">
        <v>4.0199999999999996</v>
      </c>
    </row>
    <row r="35" spans="1:40" x14ac:dyDescent="0.2">
      <c r="A35" s="1">
        <v>40057</v>
      </c>
      <c r="B35" s="2">
        <f>('Dairy commodity prices'!D34)</f>
        <v>2408</v>
      </c>
      <c r="C35" s="4">
        <f>(E35*('Milk production'!G38/'Milk production'!AF38))+(F35*('Milk production'!H38/'Milk production'!AF38))+(G35*('Milk production'!I38/'Milk production'!AF38))+(H35*('Milk production'!J38/'Milk production'!AF38))+(I35*('Milk production'!K38/'Milk production'!AF38))+(J35*('Milk production'!L38/'Milk production'!AF38))+(K35*('Milk production'!M38/'Milk production'!AF38))+(M35*('Milk production'!O38/'Milk production'!AF38))+(N35*('Milk production'!P38/'Milk production'!AF38))+(O35*('Milk production'!Q38/'Milk production'!AF38))+(P35*('Milk production'!R38/'Milk production'!AF38))+(Q35*('Milk production'!S38/'Milk production'!AF38))+(S35*('Milk production'!U38/'Milk production'!AF38))+(T35*('Milk production'!V38/'Milk production'!AF38))+(U35*('Milk production'!W38/'Milk production'!AF38))+(V35*('Milk production'!X38/'Milk production'!AF38))+(W35*('Milk production'!Y38/'Milk production'!AF38))+(X35*('Milk production'!Z38/'Milk production'!AF38))+(Y35*('Milk production'!AA38/'Milk production'!AF38))+(Z35*('Milk production'!AB38/'Milk production'!AF38))+(AA35*('Milk production'!AC38/'Milk production'!AF38))+(AB35*('Milk production'!AD38/'Milk production'!AF38))</f>
        <v>4.0014905434686696</v>
      </c>
      <c r="D35" s="4">
        <f t="shared" si="0"/>
        <v>4.0422746987160627</v>
      </c>
      <c r="E35" s="4">
        <v>4.09</v>
      </c>
      <c r="F35" s="4">
        <v>4.0380000000000003</v>
      </c>
      <c r="G35" s="4">
        <v>4</v>
      </c>
      <c r="H35" s="4">
        <v>4.29</v>
      </c>
      <c r="I35" s="4">
        <v>3.75</v>
      </c>
      <c r="J35" s="4">
        <v>3.95</v>
      </c>
      <c r="K35" s="4">
        <v>4.04</v>
      </c>
      <c r="M35" s="4">
        <v>3.645</v>
      </c>
      <c r="N35" s="4">
        <v>4.29</v>
      </c>
      <c r="O35" s="4">
        <v>4.09</v>
      </c>
      <c r="P35" s="4">
        <v>4.1100000000000003</v>
      </c>
      <c r="Q35" s="4">
        <v>4.2300000000000004</v>
      </c>
      <c r="S35" s="4">
        <v>3.78</v>
      </c>
      <c r="T35" s="4">
        <v>4.1100000000000003</v>
      </c>
      <c r="U35" s="4">
        <v>3.85</v>
      </c>
      <c r="V35" s="4">
        <v>3.645</v>
      </c>
      <c r="W35" s="4">
        <v>3.73</v>
      </c>
      <c r="X35" s="4">
        <v>3.68</v>
      </c>
      <c r="Y35" s="4">
        <v>3.82</v>
      </c>
      <c r="Z35" s="4">
        <v>3.9</v>
      </c>
      <c r="AA35" s="4">
        <v>4.04</v>
      </c>
      <c r="AB35" s="4">
        <v>3.64</v>
      </c>
      <c r="AD35" s="4"/>
      <c r="AI35" s="4">
        <v>3.6</v>
      </c>
      <c r="AJ35" s="4">
        <v>4</v>
      </c>
      <c r="AK35" s="4">
        <v>4</v>
      </c>
      <c r="AL35" s="4">
        <v>4.37</v>
      </c>
      <c r="AM35" s="4">
        <v>4.0999999999999996</v>
      </c>
      <c r="AN35" s="4">
        <v>4.17</v>
      </c>
    </row>
    <row r="36" spans="1:40" x14ac:dyDescent="0.2">
      <c r="A36" s="1">
        <v>40087</v>
      </c>
      <c r="B36" s="2">
        <f>('Dairy commodity prices'!D35)</f>
        <v>2645</v>
      </c>
      <c r="C36" s="4">
        <f>(E36*('Milk production'!G39/'Milk production'!AF39))+(F36*('Milk production'!H39/'Milk production'!AF39))+(G36*('Milk production'!I39/'Milk production'!AF39))+(H36*('Milk production'!J39/'Milk production'!AF39))+(I36*('Milk production'!K39/'Milk production'!AF39))+(J36*('Milk production'!L39/'Milk production'!AF39))+(K36*('Milk production'!M39/'Milk production'!AF39))+(M36*('Milk production'!O39/'Milk production'!AF39))+(N36*('Milk production'!P39/'Milk production'!AF39))+(O36*('Milk production'!Q39/'Milk production'!AF39))+(P36*('Milk production'!R39/'Milk production'!AF39))+(Q36*('Milk production'!S39/'Milk production'!AF39))+(S36*('Milk production'!U39/'Milk production'!AF39))+(T36*('Milk production'!V39/'Milk production'!AF39))+(U36*('Milk production'!W39/'Milk production'!AF39))+(V36*('Milk production'!X39/'Milk production'!AF39))+(W36*('Milk production'!Y39/'Milk production'!AF39))+(X36*('Milk production'!Z39/'Milk production'!AF39))+(Y36*('Milk production'!AA39/'Milk production'!AF39))+(Z36*('Milk production'!AB39/'Milk production'!AF39))+(AA36*('Milk production'!AC39/'Milk production'!AF39))+(AB36*('Milk production'!AD39/'Milk production'!AF39))</f>
        <v>4.1198254911356011</v>
      </c>
      <c r="D36" s="4">
        <f t="shared" si="0"/>
        <v>4.0427466998730086</v>
      </c>
      <c r="E36" s="4">
        <v>4.24</v>
      </c>
      <c r="F36" s="4">
        <v>4.1070000000000002</v>
      </c>
      <c r="G36" s="4">
        <v>4.04</v>
      </c>
      <c r="H36" s="4">
        <v>4.42</v>
      </c>
      <c r="I36" s="4">
        <v>3.81</v>
      </c>
      <c r="J36" s="4">
        <v>4.13</v>
      </c>
      <c r="K36" s="4">
        <v>4.16</v>
      </c>
      <c r="M36" s="4">
        <v>3.7130000000000001</v>
      </c>
      <c r="N36" s="4">
        <v>4.42</v>
      </c>
      <c r="O36" s="4">
        <v>4.2</v>
      </c>
      <c r="P36" s="4">
        <v>4.2</v>
      </c>
      <c r="Q36" s="4">
        <v>4.37</v>
      </c>
      <c r="S36" s="4">
        <v>3.88</v>
      </c>
      <c r="T36" s="4">
        <v>4.26</v>
      </c>
      <c r="U36" s="4">
        <v>3.92</v>
      </c>
      <c r="V36" s="4">
        <v>3.7650000000000001</v>
      </c>
      <c r="W36" s="4">
        <v>3.78</v>
      </c>
      <c r="X36" s="4">
        <v>3.8</v>
      </c>
      <c r="Y36" s="4">
        <v>3.93</v>
      </c>
      <c r="Z36" s="4">
        <v>4.04</v>
      </c>
      <c r="AA36" s="4">
        <v>4.1399999999999997</v>
      </c>
      <c r="AB36" s="4">
        <v>3.66</v>
      </c>
      <c r="AD36" s="4"/>
      <c r="AI36" s="4">
        <v>3.66</v>
      </c>
      <c r="AJ36" s="4">
        <v>4.0999999999999996</v>
      </c>
      <c r="AK36" s="4">
        <v>4</v>
      </c>
      <c r="AL36" s="4">
        <v>4.54</v>
      </c>
      <c r="AM36" s="4">
        <v>4.38</v>
      </c>
      <c r="AN36" s="4">
        <v>4.3</v>
      </c>
    </row>
    <row r="37" spans="1:40" x14ac:dyDescent="0.2">
      <c r="A37" s="1">
        <v>40118</v>
      </c>
      <c r="B37" s="2">
        <f>('Dairy commodity prices'!D36)</f>
        <v>2898</v>
      </c>
      <c r="C37" s="4">
        <f>(E37*('Milk production'!G40/'Milk production'!AF40))+(F37*('Milk production'!H40/'Milk production'!AF40))+(G37*('Milk production'!I40/'Milk production'!AF40))+(H37*('Milk production'!J40/'Milk production'!AF40))+(I37*('Milk production'!K40/'Milk production'!AF40))+(J37*('Milk production'!L40/'Milk production'!AF40))+(K37*('Milk production'!M40/'Milk production'!AF40))+(M37*('Milk production'!O40/'Milk production'!AF40))+(N37*('Milk production'!P40/'Milk production'!AF40))+(O37*('Milk production'!Q40/'Milk production'!AF40))+(P37*('Milk production'!R40/'Milk production'!AF40))+(Q37*('Milk production'!S40/'Milk production'!AF40))+(S37*('Milk production'!U40/'Milk production'!AF40))+(T37*('Milk production'!V40/'Milk production'!AF40))+(U37*('Milk production'!W40/'Milk production'!AF40))+(V37*('Milk production'!X40/'Milk production'!AF40))+(W37*('Milk production'!Y40/'Milk production'!AF40))+(X37*('Milk production'!Z40/'Milk production'!AF40))+(Y37*('Milk production'!AA40/'Milk production'!AF40))+(Z37*('Milk production'!AB40/'Milk production'!AF40))+(AA37*('Milk production'!AC40/'Milk production'!AF40))+(AB37*('Milk production'!AD40/'Milk production'!AF40))</f>
        <v>4.1824291636480728</v>
      </c>
      <c r="D37" s="4">
        <f t="shared" si="0"/>
        <v>4.0437229078775019</v>
      </c>
      <c r="E37" s="4">
        <v>4.28</v>
      </c>
      <c r="F37" s="4">
        <v>4.1459999999999999</v>
      </c>
      <c r="G37" s="4">
        <v>4.08</v>
      </c>
      <c r="H37" s="4">
        <v>4.54</v>
      </c>
      <c r="I37" s="4">
        <v>3.87</v>
      </c>
      <c r="J37" s="4">
        <v>4.1900000000000004</v>
      </c>
      <c r="K37" s="4">
        <v>4.28</v>
      </c>
      <c r="M37" s="4">
        <v>3.7559999999999998</v>
      </c>
      <c r="N37" s="4">
        <v>4.4400000000000004</v>
      </c>
      <c r="O37" s="4">
        <v>4.22</v>
      </c>
      <c r="P37" s="4">
        <v>4.3</v>
      </c>
      <c r="Q37" s="4">
        <v>4.34</v>
      </c>
      <c r="S37" s="4">
        <v>3.97</v>
      </c>
      <c r="T37" s="4">
        <v>4.3600000000000003</v>
      </c>
      <c r="U37" s="4">
        <v>3.97</v>
      </c>
      <c r="V37" s="4">
        <v>3.7959999999999998</v>
      </c>
      <c r="W37" s="4">
        <v>3.83</v>
      </c>
      <c r="X37" s="4">
        <v>3.91</v>
      </c>
      <c r="Y37" s="4">
        <v>4.0599999999999996</v>
      </c>
      <c r="Z37" s="4">
        <v>4.09</v>
      </c>
      <c r="AA37" s="4">
        <v>4.21</v>
      </c>
      <c r="AB37" s="4">
        <v>3.68</v>
      </c>
      <c r="AD37" s="4"/>
      <c r="AI37" s="4">
        <v>3.79</v>
      </c>
      <c r="AJ37" s="4">
        <v>4.2</v>
      </c>
      <c r="AK37" s="4">
        <v>4</v>
      </c>
      <c r="AL37" s="4">
        <v>4.51</v>
      </c>
      <c r="AM37" s="4">
        <v>4.45</v>
      </c>
      <c r="AN37" s="4">
        <v>4.32</v>
      </c>
    </row>
    <row r="38" spans="1:40" x14ac:dyDescent="0.2">
      <c r="A38" s="1">
        <v>40148</v>
      </c>
      <c r="B38" s="2">
        <f>('Dairy commodity prices'!D37)</f>
        <v>3040</v>
      </c>
      <c r="C38" s="4">
        <f>(E38*('Milk production'!G41/'Milk production'!AF41))+(F38*('Milk production'!H41/'Milk production'!AF41))+(G38*('Milk production'!I41/'Milk production'!AF41))+(H38*('Milk production'!J41/'Milk production'!AF41))+(I38*('Milk production'!K41/'Milk production'!AF41))+(J38*('Milk production'!L41/'Milk production'!AF41))+(K38*('Milk production'!M41/'Milk production'!AF41))+(M38*('Milk production'!O41/'Milk production'!AF41))+(N38*('Milk production'!P41/'Milk production'!AF41))+(O38*('Milk production'!Q41/'Milk production'!AF41))+(P38*('Milk production'!R41/'Milk production'!AF41))+(Q38*('Milk production'!S41/'Milk production'!AF41))+(S38*('Milk production'!U41/'Milk production'!AF41))+(T38*('Milk production'!V41/'Milk production'!AF41))+(U38*('Milk production'!W41/'Milk production'!AF41))+(V38*('Milk production'!X41/'Milk production'!AF41))+(W38*('Milk production'!Y41/'Milk production'!AF41))+(X38*('Milk production'!Z41/'Milk production'!AF41))+(Y38*('Milk production'!AA41/'Milk production'!AF41))+(Z38*('Milk production'!AB41/'Milk production'!AF41))+(AA38*('Milk production'!AC41/'Milk production'!AF41))+(AB38*('Milk production'!AD41/'Milk production'!AF41))</f>
        <v>4.1724850829360189</v>
      </c>
      <c r="D38" s="4">
        <f t="shared" si="0"/>
        <v>4.0428069999475715</v>
      </c>
      <c r="E38" s="4">
        <v>4.28</v>
      </c>
      <c r="F38" s="4">
        <v>4.1589999999999998</v>
      </c>
      <c r="G38" s="4">
        <v>4.0999999999999996</v>
      </c>
      <c r="H38" s="4">
        <v>4.41</v>
      </c>
      <c r="I38" s="4">
        <v>3.87</v>
      </c>
      <c r="J38" s="4">
        <v>4.16</v>
      </c>
      <c r="K38" s="4">
        <v>4.0999999999999996</v>
      </c>
      <c r="M38" s="4">
        <v>3.7970000000000002</v>
      </c>
      <c r="N38" s="4">
        <v>4.4400000000000004</v>
      </c>
      <c r="O38" s="4">
        <v>4.2300000000000004</v>
      </c>
      <c r="P38" s="4">
        <v>4.3099999999999996</v>
      </c>
      <c r="Q38" s="4">
        <v>4.3</v>
      </c>
      <c r="S38" s="4">
        <v>3.97</v>
      </c>
      <c r="T38" s="4">
        <v>4.3499999999999996</v>
      </c>
      <c r="U38" s="4">
        <v>3.98</v>
      </c>
      <c r="V38" s="4">
        <v>3.7789999999999999</v>
      </c>
      <c r="W38" s="4">
        <v>3.86</v>
      </c>
      <c r="X38" s="4">
        <v>3.86</v>
      </c>
      <c r="Y38" s="4">
        <v>4.01</v>
      </c>
      <c r="Z38" s="4">
        <v>4.08</v>
      </c>
      <c r="AA38" s="4">
        <v>4.22</v>
      </c>
      <c r="AB38" s="4">
        <v>3.68</v>
      </c>
      <c r="AD38" s="4"/>
      <c r="AI38" s="4">
        <v>3.86</v>
      </c>
      <c r="AJ38" s="4">
        <v>4.0999999999999996</v>
      </c>
      <c r="AK38" s="4">
        <v>4</v>
      </c>
      <c r="AL38" s="4">
        <v>4.45</v>
      </c>
      <c r="AM38" s="4">
        <v>4.38</v>
      </c>
      <c r="AN38" s="4">
        <v>4.3099999999999996</v>
      </c>
    </row>
    <row r="39" spans="1:40" x14ac:dyDescent="0.2">
      <c r="A39" s="1">
        <v>40179</v>
      </c>
      <c r="B39" s="2">
        <f>('Dairy commodity prices'!D38)</f>
        <v>2936</v>
      </c>
      <c r="C39" s="4">
        <f>(E39*('Milk production'!G42/'Milk production'!AF42))+(F39*('Milk production'!H42/'Milk production'!AF42))+(G39*('Milk production'!I42/'Milk production'!AF42))+(H39*('Milk production'!J42/'Milk production'!AF42))+(I39*('Milk production'!K42/'Milk production'!AF42))+(J39*('Milk production'!L42/'Milk production'!AF42))+(K39*('Milk production'!M42/'Milk production'!AF42))+(M39*('Milk production'!O42/'Milk production'!AF42))+(N39*('Milk production'!P42/'Milk production'!AF42))+(O39*('Milk production'!Q42/'Milk production'!AF42))+(P39*('Milk production'!R42/'Milk production'!AF42))+(Q39*('Milk production'!S42/'Milk production'!AF42))+(S39*('Milk production'!U42/'Milk production'!AF42))+(T39*('Milk production'!V42/'Milk production'!AF42))+(U39*('Milk production'!W42/'Milk production'!AF42))+(V39*('Milk production'!X42/'Milk production'!AF42))+(W39*('Milk production'!Y42/'Milk production'!AF42))+(X39*('Milk production'!Z42/'Milk production'!AF42))+(Y39*('Milk production'!AA42/'Milk production'!AF42))+(Z39*('Milk production'!AB42/'Milk production'!AF42))+(AA39*('Milk production'!AC42/'Milk production'!AF42))+(AB39*('Milk production'!AD42/'Milk production'!AF42))</f>
        <v>4.1961134766297734</v>
      </c>
      <c r="D39" s="4">
        <f t="shared" si="0"/>
        <v>4.0443884915934749</v>
      </c>
      <c r="E39" s="4">
        <v>4.3</v>
      </c>
      <c r="F39" s="4">
        <v>4.1589999999999998</v>
      </c>
      <c r="G39" s="4">
        <v>4.1100000000000003</v>
      </c>
      <c r="H39" s="4">
        <v>4.57</v>
      </c>
      <c r="I39" s="4">
        <v>3.89</v>
      </c>
      <c r="J39" s="4">
        <v>4.17</v>
      </c>
      <c r="K39" s="4">
        <v>4.01</v>
      </c>
      <c r="M39" s="4">
        <v>3.7869999999999999</v>
      </c>
      <c r="N39" s="4">
        <v>4.43</v>
      </c>
      <c r="O39" s="4">
        <v>4.25</v>
      </c>
      <c r="P39" s="4">
        <v>4.32</v>
      </c>
      <c r="Q39" s="4">
        <v>4.3099999999999996</v>
      </c>
      <c r="S39" s="4">
        <v>4.01</v>
      </c>
      <c r="T39" s="4">
        <v>4.3499999999999996</v>
      </c>
      <c r="U39" s="4">
        <v>3.94</v>
      </c>
      <c r="V39" s="4">
        <v>3.6920000000000002</v>
      </c>
      <c r="W39" s="4">
        <v>3.86</v>
      </c>
      <c r="X39" s="4">
        <v>3.88</v>
      </c>
      <c r="Y39" s="4">
        <v>4.0199999999999996</v>
      </c>
      <c r="Z39" s="4">
        <v>4.09</v>
      </c>
      <c r="AA39" s="4">
        <v>4.22</v>
      </c>
      <c r="AB39" s="4">
        <v>3.7</v>
      </c>
      <c r="AD39" s="4"/>
      <c r="AI39" s="4">
        <v>3.82</v>
      </c>
      <c r="AJ39" s="4">
        <v>4.0999999999999996</v>
      </c>
      <c r="AK39" s="4">
        <v>4</v>
      </c>
      <c r="AL39" s="4">
        <v>4.4400000000000004</v>
      </c>
      <c r="AM39" s="4">
        <v>4.37</v>
      </c>
      <c r="AN39" s="4">
        <v>4.32</v>
      </c>
    </row>
    <row r="40" spans="1:40" x14ac:dyDescent="0.2">
      <c r="A40" s="1">
        <v>40210</v>
      </c>
      <c r="B40" s="2">
        <f>('Dairy commodity prices'!D39)</f>
        <v>2830</v>
      </c>
      <c r="C40" s="4">
        <f>(E40*('Milk production'!G43/'Milk production'!AF43))+(F40*('Milk production'!H43/'Milk production'!AF43))+(G40*('Milk production'!I43/'Milk production'!AF43))+(H40*('Milk production'!J43/'Milk production'!AF43))+(I40*('Milk production'!K43/'Milk production'!AF43))+(J40*('Milk production'!L43/'Milk production'!AF43))+(K40*('Milk production'!M43/'Milk production'!AF43))+(M40*('Milk production'!O43/'Milk production'!AF43))+(N40*('Milk production'!P43/'Milk production'!AF43))+(O40*('Milk production'!Q43/'Milk production'!AF43))+(P40*('Milk production'!R43/'Milk production'!AF43))+(Q40*('Milk production'!S43/'Milk production'!AF43))+(S40*('Milk production'!U43/'Milk production'!AF43))+(T40*('Milk production'!V43/'Milk production'!AF43))+(U40*('Milk production'!W43/'Milk production'!AF43))+(V40*('Milk production'!X43/'Milk production'!AF43))+(W40*('Milk production'!Y43/'Milk production'!AF43))+(X40*('Milk production'!Z43/'Milk production'!AF43))+(Y40*('Milk production'!AA43/'Milk production'!AF43))+(Z40*('Milk production'!AB43/'Milk production'!AF43))+(AA40*('Milk production'!AC43/'Milk production'!AF43))+(AB40*('Milk production'!AD43/'Milk production'!AF43))</f>
        <v>4.1671371712297365</v>
      </c>
      <c r="D40" s="4">
        <f t="shared" si="0"/>
        <v>4.0465788898329365</v>
      </c>
      <c r="E40" s="4">
        <v>4.28</v>
      </c>
      <c r="F40" s="4">
        <v>4.125</v>
      </c>
      <c r="G40" s="4">
        <v>4.07</v>
      </c>
      <c r="H40" s="4">
        <v>4.54</v>
      </c>
      <c r="I40" s="4">
        <v>3.85</v>
      </c>
      <c r="J40" s="4">
        <v>4.1500000000000004</v>
      </c>
      <c r="K40" s="4">
        <v>3.99</v>
      </c>
      <c r="M40" s="4">
        <v>3.76</v>
      </c>
      <c r="N40" s="4">
        <v>4.3899999999999997</v>
      </c>
      <c r="O40" s="4">
        <v>4.2300000000000004</v>
      </c>
      <c r="P40" s="4">
        <v>4.3099999999999996</v>
      </c>
      <c r="Q40" s="4">
        <v>4.28</v>
      </c>
      <c r="S40" s="4">
        <v>3.98</v>
      </c>
      <c r="T40" s="4">
        <v>4.33</v>
      </c>
      <c r="U40" s="4">
        <v>3.86</v>
      </c>
      <c r="V40" s="4">
        <v>3.698</v>
      </c>
      <c r="W40" s="4">
        <v>3.82</v>
      </c>
      <c r="X40" s="4">
        <v>3.92</v>
      </c>
      <c r="Y40" s="4">
        <v>4.0599999999999996</v>
      </c>
      <c r="Z40" s="4">
        <v>4.09</v>
      </c>
      <c r="AA40" s="4">
        <v>4.21</v>
      </c>
      <c r="AB40" s="4">
        <v>3.7</v>
      </c>
      <c r="AD40" s="4"/>
      <c r="AI40" s="4">
        <v>3.84</v>
      </c>
      <c r="AJ40" s="4">
        <v>4.0999999999999996</v>
      </c>
      <c r="AK40" s="4">
        <v>4</v>
      </c>
      <c r="AL40" s="4">
        <v>4.42</v>
      </c>
      <c r="AM40" s="4">
        <v>4.32</v>
      </c>
      <c r="AN40" s="4">
        <v>4.3</v>
      </c>
    </row>
    <row r="41" spans="1:40" x14ac:dyDescent="0.2">
      <c r="A41" s="1">
        <v>40238</v>
      </c>
      <c r="B41" s="2">
        <f>('Dairy commodity prices'!D40)</f>
        <v>2798</v>
      </c>
      <c r="C41" s="4">
        <f>(E41*('Milk production'!G44/'Milk production'!AF44))+(F41*('Milk production'!H44/'Milk production'!AF44))+(G41*('Milk production'!I44/'Milk production'!AF44))+(H41*('Milk production'!J44/'Milk production'!AF44))+(I41*('Milk production'!K44/'Milk production'!AF44))+(J41*('Milk production'!L44/'Milk production'!AF44))+(K41*('Milk production'!M44/'Milk production'!AF44))+(M41*('Milk production'!O44/'Milk production'!AF44))+(N41*('Milk production'!P44/'Milk production'!AF44))+(O41*('Milk production'!Q44/'Milk production'!AF44))+(P41*('Milk production'!R44/'Milk production'!AF44))+(Q41*('Milk production'!S44/'Milk production'!AF44))+(S41*('Milk production'!U44/'Milk production'!AF44))+(T41*('Milk production'!V44/'Milk production'!AF44))+(U41*('Milk production'!W44/'Milk production'!AF44))+(V41*('Milk production'!X44/'Milk production'!AF44))+(W41*('Milk production'!Y44/'Milk production'!AF44))+(X41*('Milk production'!Z44/'Milk production'!AF44))+(Y41*('Milk production'!AA44/'Milk production'!AF44))+(Z41*('Milk production'!AB44/'Milk production'!AF44))+(AA41*('Milk production'!AC44/'Milk production'!AF44))+(AB41*('Milk production'!AD44/'Milk production'!AF44))</f>
        <v>4.124703355984999</v>
      </c>
      <c r="D41" s="4">
        <f t="shared" si="0"/>
        <v>4.0491043801044535</v>
      </c>
      <c r="E41" s="4">
        <v>4.2300000000000004</v>
      </c>
      <c r="F41" s="4">
        <v>4.0860000000000003</v>
      </c>
      <c r="G41" s="4">
        <v>4.04</v>
      </c>
      <c r="H41" s="4">
        <v>4.55</v>
      </c>
      <c r="I41" s="4">
        <v>3.8</v>
      </c>
      <c r="J41" s="4">
        <v>4.1100000000000003</v>
      </c>
      <c r="K41" s="4">
        <v>3.89</v>
      </c>
      <c r="M41" s="4">
        <v>3.7320000000000002</v>
      </c>
      <c r="N41" s="4">
        <v>4.33</v>
      </c>
      <c r="O41" s="4">
        <v>4.18</v>
      </c>
      <c r="P41" s="4">
        <v>4.25</v>
      </c>
      <c r="Q41" s="4">
        <v>4.26</v>
      </c>
      <c r="S41" s="4">
        <v>3.97</v>
      </c>
      <c r="T41" s="4">
        <v>4.32</v>
      </c>
      <c r="U41" s="4">
        <v>3.8</v>
      </c>
      <c r="V41" s="4">
        <v>3.68</v>
      </c>
      <c r="W41" s="4">
        <v>3.77</v>
      </c>
      <c r="X41" s="4">
        <v>3.86</v>
      </c>
      <c r="Y41" s="4">
        <v>4</v>
      </c>
      <c r="Z41" s="4">
        <v>4.05</v>
      </c>
      <c r="AA41" s="4">
        <v>4.1900000000000004</v>
      </c>
      <c r="AB41" s="4">
        <v>3.68</v>
      </c>
      <c r="AD41" s="4"/>
      <c r="AI41" s="4">
        <v>3.77</v>
      </c>
      <c r="AJ41" s="4">
        <v>4.0999999999999996</v>
      </c>
      <c r="AK41" s="4">
        <v>4</v>
      </c>
      <c r="AL41" s="4">
        <v>4.38</v>
      </c>
      <c r="AM41" s="4">
        <v>4.26</v>
      </c>
      <c r="AN41" s="4">
        <v>4.29</v>
      </c>
    </row>
    <row r="42" spans="1:40" x14ac:dyDescent="0.2">
      <c r="A42" s="1">
        <v>40269</v>
      </c>
      <c r="B42" s="2">
        <f>('Dairy commodity prices'!D41)</f>
        <v>2903</v>
      </c>
      <c r="C42" s="4">
        <f>(E42*('Milk production'!G45/'Milk production'!AF45))+(F42*('Milk production'!H45/'Milk production'!AF45))+(G42*('Milk production'!I45/'Milk production'!AF45))+(H42*('Milk production'!J45/'Milk production'!AF45))+(I42*('Milk production'!K45/'Milk production'!AF45))+(J42*('Milk production'!L45/'Milk production'!AF45))+(K42*('Milk production'!M45/'Milk production'!AF45))+(M42*('Milk production'!O45/'Milk production'!AF45))+(N42*('Milk production'!P45/'Milk production'!AF45))+(O42*('Milk production'!Q45/'Milk production'!AF45))+(P42*('Milk production'!R45/'Milk production'!AF45))+(Q42*('Milk production'!S45/'Milk production'!AF45))+(S42*('Milk production'!U45/'Milk production'!AF45))+(T42*('Milk production'!V45/'Milk production'!AF45))+(U42*('Milk production'!W45/'Milk production'!AF45))+(V42*('Milk production'!X45/'Milk production'!AF45))+(W42*('Milk production'!Y45/'Milk production'!AF45))+(X42*('Milk production'!Z45/'Milk production'!AF45))+(Y42*('Milk production'!AA45/'Milk production'!AF45))+(Z42*('Milk production'!AB45/'Milk production'!AF45))+(AA42*('Milk production'!AC45/'Milk production'!AF45))+(AB42*('Milk production'!AD45/'Milk production'!AF45))</f>
        <v>4.0282859374329503</v>
      </c>
      <c r="D42" s="4">
        <f t="shared" si="0"/>
        <v>4.0500071171155509</v>
      </c>
      <c r="E42" s="4">
        <v>4.16</v>
      </c>
      <c r="F42" s="4">
        <v>3.9529999999999998</v>
      </c>
      <c r="G42" s="4">
        <v>3.94</v>
      </c>
      <c r="H42" s="4">
        <v>4.45</v>
      </c>
      <c r="I42" s="4">
        <v>3.79</v>
      </c>
      <c r="J42" s="4">
        <v>4.04</v>
      </c>
      <c r="K42" s="4">
        <v>3.67</v>
      </c>
      <c r="M42" s="4">
        <v>3.637</v>
      </c>
      <c r="N42" s="4">
        <v>4.3</v>
      </c>
      <c r="O42" s="4">
        <v>4.0999999999999996</v>
      </c>
      <c r="P42" s="4">
        <v>4.16</v>
      </c>
      <c r="Q42" s="4">
        <v>4.24</v>
      </c>
      <c r="S42" s="4">
        <v>3.87</v>
      </c>
      <c r="T42" s="4">
        <v>4.3</v>
      </c>
      <c r="U42" s="4">
        <v>3.68</v>
      </c>
      <c r="V42" s="4">
        <v>3.6349999999999998</v>
      </c>
      <c r="W42" s="4">
        <v>3.73</v>
      </c>
      <c r="X42" s="4">
        <v>3.78</v>
      </c>
      <c r="Y42" s="4">
        <v>3.87</v>
      </c>
      <c r="Z42" s="4">
        <v>4</v>
      </c>
      <c r="AA42" s="4">
        <v>4.1500000000000004</v>
      </c>
      <c r="AB42" s="4">
        <v>3.65</v>
      </c>
      <c r="AD42" s="4"/>
      <c r="AI42" s="4">
        <v>3.61</v>
      </c>
      <c r="AJ42" s="4">
        <v>4</v>
      </c>
      <c r="AK42" s="4">
        <v>4</v>
      </c>
      <c r="AL42" s="4">
        <v>4.2699999999999996</v>
      </c>
      <c r="AM42" s="4">
        <v>4.1500000000000004</v>
      </c>
      <c r="AN42" s="4">
        <v>4.22</v>
      </c>
    </row>
    <row r="43" spans="1:40" x14ac:dyDescent="0.2">
      <c r="A43" s="1">
        <v>40299</v>
      </c>
      <c r="B43" s="2">
        <f>('Dairy commodity prices'!D42)</f>
        <v>3256</v>
      </c>
      <c r="C43" s="4">
        <f>(E43*('Milk production'!G46/'Milk production'!AF46))+(F43*('Milk production'!H46/'Milk production'!AF46))+(G43*('Milk production'!I46/'Milk production'!AF46))+(H43*('Milk production'!J46/'Milk production'!AF46))+(I43*('Milk production'!K46/'Milk production'!AF46))+(J43*('Milk production'!L46/'Milk production'!AF46))+(K43*('Milk production'!M46/'Milk production'!AF46))+(M43*('Milk production'!O46/'Milk production'!AF46))+(N43*('Milk production'!P46/'Milk production'!AF46))+(O43*('Milk production'!Q46/'Milk production'!AF46))+(P43*('Milk production'!R46/'Milk production'!AF46))+(Q43*('Milk production'!S46/'Milk production'!AF46))+(S43*('Milk production'!U46/'Milk production'!AF46))+(T43*('Milk production'!V46/'Milk production'!AF46))+(U43*('Milk production'!W46/'Milk production'!AF46))+(V43*('Milk production'!X46/'Milk production'!AF46))+(W43*('Milk production'!Y46/'Milk production'!AF46))+(X43*('Milk production'!Z46/'Milk production'!AF46))+(Y43*('Milk production'!AA46/'Milk production'!AF46))+(Z43*('Milk production'!AB46/'Milk production'!AF46))+(AA43*('Milk production'!AC46/'Milk production'!AF46))+(AB43*('Milk production'!AD46/'Milk production'!AF46))</f>
        <v>3.9340914989428151</v>
      </c>
      <c r="D43" s="4">
        <f t="shared" si="0"/>
        <v>4.0495637020640443</v>
      </c>
      <c r="E43" s="4">
        <v>4.0999999999999996</v>
      </c>
      <c r="F43" s="4">
        <v>3.863</v>
      </c>
      <c r="G43" s="4">
        <v>3.8</v>
      </c>
      <c r="H43" s="4">
        <v>4.33</v>
      </c>
      <c r="I43" s="4">
        <v>3.69</v>
      </c>
      <c r="J43" s="4">
        <v>3.98</v>
      </c>
      <c r="K43" s="4">
        <v>3.57</v>
      </c>
      <c r="M43" s="4">
        <v>3.601</v>
      </c>
      <c r="N43" s="4">
        <v>4.22</v>
      </c>
      <c r="O43" s="4">
        <v>4.01</v>
      </c>
      <c r="P43" s="4">
        <v>4.12</v>
      </c>
      <c r="Q43" s="4">
        <v>4.2300000000000004</v>
      </c>
      <c r="S43" s="4">
        <v>3.84</v>
      </c>
      <c r="T43" s="4">
        <v>4.25</v>
      </c>
      <c r="U43" s="4">
        <v>3.65</v>
      </c>
      <c r="V43" s="4">
        <v>3.528</v>
      </c>
      <c r="W43" s="4">
        <v>3.71</v>
      </c>
      <c r="X43" s="4">
        <v>3.75</v>
      </c>
      <c r="Y43" s="4">
        <v>3.8</v>
      </c>
      <c r="Z43" s="4">
        <v>3.95</v>
      </c>
      <c r="AA43" s="4">
        <v>4.09</v>
      </c>
      <c r="AB43" s="4">
        <v>3.64</v>
      </c>
      <c r="AD43" s="4"/>
      <c r="AI43" s="4">
        <v>3.54</v>
      </c>
      <c r="AJ43" s="4">
        <v>4</v>
      </c>
      <c r="AK43" s="4">
        <v>4</v>
      </c>
      <c r="AL43" s="4">
        <v>4.24</v>
      </c>
      <c r="AM43" s="4">
        <v>4.07</v>
      </c>
      <c r="AN43" s="4">
        <v>4.1100000000000003</v>
      </c>
    </row>
    <row r="44" spans="1:40" x14ac:dyDescent="0.2">
      <c r="A44" s="1">
        <v>40330</v>
      </c>
      <c r="B44" s="2">
        <f>('Dairy commodity prices'!D43)</f>
        <v>3478</v>
      </c>
      <c r="C44" s="4">
        <f>(E44*('Milk production'!G47/'Milk production'!AF47))+(F44*('Milk production'!H47/'Milk production'!AF47))+(G44*('Milk production'!I47/'Milk production'!AF47))+(H44*('Milk production'!J47/'Milk production'!AF47))+(I44*('Milk production'!K47/'Milk production'!AF47))+(J44*('Milk production'!L47/'Milk production'!AF47))+(K44*('Milk production'!M47/'Milk production'!AF47))+(M44*('Milk production'!O47/'Milk production'!AF47))+(N44*('Milk production'!P47/'Milk production'!AF47))+(O44*('Milk production'!Q47/'Milk production'!AF47))+(P44*('Milk production'!R47/'Milk production'!AF47))+(Q44*('Milk production'!S47/'Milk production'!AF47))+(S44*('Milk production'!U47/'Milk production'!AF47))+(T44*('Milk production'!V47/'Milk production'!AF47))+(U44*('Milk production'!W47/'Milk production'!AF47))+(V44*('Milk production'!X47/'Milk production'!AF47))+(W44*('Milk production'!Y47/'Milk production'!AF47))+(X44*('Milk production'!Z47/'Milk production'!AF47))+(Y44*('Milk production'!AA47/'Milk production'!AF47))+(Z44*('Milk production'!AB47/'Milk production'!AF47))+(AA44*('Milk production'!AC47/'Milk production'!AF47))+(AB44*('Milk production'!AD47/'Milk production'!AF47))</f>
        <v>3.8807597624755772</v>
      </c>
      <c r="D44" s="4">
        <f t="shared" si="0"/>
        <v>4.0486257089418709</v>
      </c>
      <c r="E44" s="4">
        <v>4</v>
      </c>
      <c r="F44" s="4">
        <v>3.883</v>
      </c>
      <c r="G44" s="4">
        <v>3.76</v>
      </c>
      <c r="H44" s="4">
        <v>4.2300000000000004</v>
      </c>
      <c r="I44" s="4">
        <v>3.71</v>
      </c>
      <c r="J44" s="4">
        <v>3.89</v>
      </c>
      <c r="K44" s="4">
        <v>3.65</v>
      </c>
      <c r="M44" s="4">
        <v>3.5659999999999998</v>
      </c>
      <c r="N44" s="4">
        <v>4.13</v>
      </c>
      <c r="O44" s="4">
        <v>3.91</v>
      </c>
      <c r="P44" s="4">
        <v>4.08</v>
      </c>
      <c r="Q44" s="4">
        <v>4.13</v>
      </c>
      <c r="S44" s="4">
        <v>3.79</v>
      </c>
      <c r="T44" s="4">
        <v>4.2</v>
      </c>
      <c r="U44" s="4">
        <v>3.66</v>
      </c>
      <c r="V44" s="4">
        <v>3.5310000000000001</v>
      </c>
      <c r="W44" s="4">
        <v>3.68</v>
      </c>
      <c r="X44" s="4">
        <v>3.67</v>
      </c>
      <c r="Y44" s="4">
        <v>3.7</v>
      </c>
      <c r="Z44" s="4">
        <v>3.92</v>
      </c>
      <c r="AA44" s="4">
        <v>4.05</v>
      </c>
      <c r="AB44" s="4">
        <v>3.63</v>
      </c>
      <c r="AD44" s="4"/>
      <c r="AI44" s="4">
        <v>3.51</v>
      </c>
      <c r="AJ44" s="4">
        <v>4</v>
      </c>
      <c r="AK44" s="4">
        <v>4</v>
      </c>
      <c r="AL44" s="4">
        <v>4.08</v>
      </c>
      <c r="AM44" s="4">
        <v>3.95</v>
      </c>
      <c r="AN44" s="4">
        <v>3.98</v>
      </c>
    </row>
    <row r="45" spans="1:40" x14ac:dyDescent="0.2">
      <c r="A45" s="1">
        <v>40360</v>
      </c>
      <c r="B45" s="2">
        <f>('Dairy commodity prices'!D44)</f>
        <v>3633</v>
      </c>
      <c r="C45" s="4">
        <f>(E45*('Milk production'!G48/'Milk production'!AF48))+(F45*('Milk production'!H48/'Milk production'!AF48))+(G45*('Milk production'!I48/'Milk production'!AF48))+(H45*('Milk production'!J48/'Milk production'!AF48))+(I45*('Milk production'!K48/'Milk production'!AF48))+(J45*('Milk production'!L48/'Milk production'!AF48))+(K45*('Milk production'!M48/'Milk production'!AF48))+(M45*('Milk production'!O48/'Milk production'!AF48))+(N45*('Milk production'!P48/'Milk production'!AF48))+(O45*('Milk production'!Q48/'Milk production'!AF48))+(P45*('Milk production'!R48/'Milk production'!AF48))+(Q45*('Milk production'!S48/'Milk production'!AF48))+(S45*('Milk production'!U48/'Milk production'!AF48))+(T45*('Milk production'!V48/'Milk production'!AF48))+(U45*('Milk production'!W48/'Milk production'!AF48))+(V45*('Milk production'!X48/'Milk production'!AF48))+(W45*('Milk production'!Y48/'Milk production'!AF48))+(X45*('Milk production'!Z48/'Milk production'!AF48))+(Y45*('Milk production'!AA48/'Milk production'!AF48))+(Z45*('Milk production'!AB48/'Milk production'!AF48))+(AA45*('Milk production'!AC48/'Milk production'!AF48))+(AB45*('Milk production'!AD48/'Milk production'!AF48))</f>
        <v>3.8517872883058351</v>
      </c>
      <c r="D45" s="4">
        <f t="shared" si="0"/>
        <v>4.0464053979821486</v>
      </c>
      <c r="E45" s="4">
        <v>3.92</v>
      </c>
      <c r="F45" s="4">
        <v>3.8730000000000002</v>
      </c>
      <c r="G45" s="4">
        <v>3.82</v>
      </c>
      <c r="H45" s="4">
        <v>4.1399999999999997</v>
      </c>
      <c r="I45" s="4">
        <v>3.68</v>
      </c>
      <c r="J45" s="4">
        <v>3.83</v>
      </c>
      <c r="K45" s="4">
        <v>3.75</v>
      </c>
      <c r="M45" s="4">
        <v>3.5539999999999998</v>
      </c>
      <c r="N45" s="4">
        <v>4.08</v>
      </c>
      <c r="O45" s="4">
        <v>3.85</v>
      </c>
      <c r="P45" s="4">
        <v>4.03</v>
      </c>
      <c r="Q45" s="4">
        <v>4.05</v>
      </c>
      <c r="S45" s="4">
        <v>3.72</v>
      </c>
      <c r="T45" s="4">
        <v>4.13</v>
      </c>
      <c r="U45" s="4">
        <v>3.66</v>
      </c>
      <c r="V45" s="4">
        <v>3.5339999999999998</v>
      </c>
      <c r="W45" s="4">
        <v>3.69</v>
      </c>
      <c r="X45" s="4">
        <v>3.63</v>
      </c>
      <c r="Y45" s="4">
        <v>3.7</v>
      </c>
      <c r="Z45" s="4">
        <v>3.85</v>
      </c>
      <c r="AA45" s="4">
        <v>3.99</v>
      </c>
      <c r="AB45" s="4">
        <v>3.61</v>
      </c>
      <c r="AD45" s="4"/>
      <c r="AI45" s="4">
        <v>3.55</v>
      </c>
      <c r="AJ45" s="4">
        <v>3.9</v>
      </c>
      <c r="AK45" s="4">
        <v>4</v>
      </c>
      <c r="AL45" s="4">
        <v>4.04</v>
      </c>
      <c r="AM45" s="4">
        <v>3.86</v>
      </c>
      <c r="AN45" s="4">
        <v>3.91</v>
      </c>
    </row>
    <row r="46" spans="1:40" x14ac:dyDescent="0.2">
      <c r="A46" s="1">
        <v>40391</v>
      </c>
      <c r="B46" s="2">
        <f>('Dairy commodity prices'!D45)</f>
        <v>3636</v>
      </c>
      <c r="C46" s="4">
        <f>(E46*('Milk production'!G49/'Milk production'!AF49))+(F46*('Milk production'!H49/'Milk production'!AF49))+(G46*('Milk production'!I49/'Milk production'!AF49))+(H46*('Milk production'!J49/'Milk production'!AF49))+(I46*('Milk production'!K49/'Milk production'!AF49))+(J46*('Milk production'!L49/'Milk production'!AF49))+(K46*('Milk production'!M49/'Milk production'!AF49))+(M46*('Milk production'!O49/'Milk production'!AF49))+(N46*('Milk production'!P49/'Milk production'!AF49))+(O46*('Milk production'!Q49/'Milk production'!AF49))+(P46*('Milk production'!R49/'Milk production'!AF49))+(Q46*('Milk production'!S49/'Milk production'!AF49))+(S46*('Milk production'!U49/'Milk production'!AF49))+(T46*('Milk production'!V49/'Milk production'!AF49))+(U46*('Milk production'!W49/'Milk production'!AF49))+(V46*('Milk production'!X49/'Milk production'!AF49))+(W46*('Milk production'!Y49/'Milk production'!AF49))+(X46*('Milk production'!Z49/'Milk production'!AF49))+(Y46*('Milk production'!AA49/'Milk production'!AF49))+(Z46*('Milk production'!AB49/'Milk production'!AF49))+(AA46*('Milk production'!AC49/'Milk production'!AF49))+(AB46*('Milk production'!AD49/'Milk production'!AF49))</f>
        <v>3.8995484499240596</v>
      </c>
      <c r="D46" s="4">
        <f t="shared" si="0"/>
        <v>4.0465547685095089</v>
      </c>
      <c r="E46" s="4">
        <v>3.99</v>
      </c>
      <c r="F46" s="4">
        <v>3.9580000000000002</v>
      </c>
      <c r="G46" s="4">
        <v>3.85</v>
      </c>
      <c r="H46" s="4">
        <v>4.21</v>
      </c>
      <c r="I46" s="4">
        <v>3.69</v>
      </c>
      <c r="J46" s="4">
        <v>3.84</v>
      </c>
      <c r="K46" s="4">
        <v>3.83</v>
      </c>
      <c r="M46" s="4">
        <v>3.5790000000000002</v>
      </c>
      <c r="N46" s="4">
        <v>4.1500000000000004</v>
      </c>
      <c r="O46" s="4">
        <v>3.95</v>
      </c>
      <c r="P46" s="4">
        <v>4.07</v>
      </c>
      <c r="Q46" s="4">
        <v>4.07</v>
      </c>
      <c r="S46" s="4">
        <v>3.77</v>
      </c>
      <c r="T46" s="4">
        <v>4.07</v>
      </c>
      <c r="U46" s="4">
        <v>3.72</v>
      </c>
      <c r="V46" s="4">
        <v>3.55</v>
      </c>
      <c r="W46" s="4">
        <v>3.68</v>
      </c>
      <c r="X46" s="4">
        <v>3.68</v>
      </c>
      <c r="Y46" s="4">
        <v>3.7</v>
      </c>
      <c r="Z46" s="4">
        <v>3.84</v>
      </c>
      <c r="AA46" s="4">
        <v>4.03</v>
      </c>
      <c r="AB46" s="4">
        <v>3.63</v>
      </c>
      <c r="AD46" s="4"/>
      <c r="AI46" s="4">
        <v>3.48</v>
      </c>
      <c r="AJ46" s="4">
        <v>3.9</v>
      </c>
      <c r="AK46" s="4">
        <v>4</v>
      </c>
      <c r="AL46" s="4">
        <v>4.08</v>
      </c>
      <c r="AM46" s="4">
        <v>3.87</v>
      </c>
      <c r="AN46" s="4">
        <v>4.03</v>
      </c>
    </row>
    <row r="47" spans="1:40" x14ac:dyDescent="0.2">
      <c r="A47" s="1">
        <v>40422</v>
      </c>
      <c r="B47" s="2">
        <f>('Dairy commodity prices'!D46)</f>
        <v>3578</v>
      </c>
      <c r="C47" s="4">
        <f>(E47*('Milk production'!G50/'Milk production'!AF50))+(F47*('Milk production'!H50/'Milk production'!AF50))+(G47*('Milk production'!I50/'Milk production'!AF50))+(H47*('Milk production'!J50/'Milk production'!AF50))+(I47*('Milk production'!K50/'Milk production'!AF50))+(J47*('Milk production'!L50/'Milk production'!AF50))+(K47*('Milk production'!M50/'Milk production'!AF50))+(M47*('Milk production'!O50/'Milk production'!AF50))+(N47*('Milk production'!P50/'Milk production'!AF50))+(O47*('Milk production'!Q50/'Milk production'!AF50))+(P47*('Milk production'!R50/'Milk production'!AF50))+(Q47*('Milk production'!S50/'Milk production'!AF50))+(S47*('Milk production'!U50/'Milk production'!AF50))+(T47*('Milk production'!V50/'Milk production'!AF50))+(U47*('Milk production'!W50/'Milk production'!AF50))+(V47*('Milk production'!X50/'Milk production'!AF50))+(W47*('Milk production'!Y50/'Milk production'!AF50))+(X47*('Milk production'!Z50/'Milk production'!AF50))+(Y47*('Milk production'!AA50/'Milk production'!AF50))+(Z47*('Milk production'!AB50/'Milk production'!AF50))+(AA47*('Milk production'!AC50/'Milk production'!AF50))+(AB47*('Milk production'!AD50/'Milk production'!AF50))</f>
        <v>4.0152189146445316</v>
      </c>
      <c r="D47" s="4">
        <f t="shared" si="0"/>
        <v>4.0476987994408313</v>
      </c>
      <c r="E47" s="4">
        <v>4.13</v>
      </c>
      <c r="F47" s="4">
        <v>4.056</v>
      </c>
      <c r="G47" s="4">
        <v>3.92</v>
      </c>
      <c r="H47" s="4">
        <v>4.34</v>
      </c>
      <c r="I47" s="4">
        <v>3.77</v>
      </c>
      <c r="J47" s="4">
        <v>4.01</v>
      </c>
      <c r="K47" s="4">
        <v>4.01</v>
      </c>
      <c r="M47" s="4">
        <v>3.6549999999999998</v>
      </c>
      <c r="N47" s="4">
        <v>4.29</v>
      </c>
      <c r="O47" s="4">
        <v>4.0599999999999996</v>
      </c>
      <c r="P47" s="4">
        <v>4.16</v>
      </c>
      <c r="Q47" s="4">
        <v>4.21</v>
      </c>
      <c r="S47" s="4">
        <v>3.89</v>
      </c>
      <c r="T47" s="4">
        <v>4.17</v>
      </c>
      <c r="U47" s="4">
        <v>3.79</v>
      </c>
      <c r="V47" s="4">
        <v>3.6480000000000001</v>
      </c>
      <c r="W47" s="4">
        <v>3.76</v>
      </c>
      <c r="X47" s="4">
        <v>3.8</v>
      </c>
      <c r="Y47" s="4">
        <v>3.7</v>
      </c>
      <c r="Z47" s="4">
        <v>3.93</v>
      </c>
      <c r="AA47" s="4">
        <v>4.1100000000000003</v>
      </c>
      <c r="AB47" s="4">
        <v>3.66</v>
      </c>
      <c r="AD47" s="4"/>
      <c r="AI47" s="4">
        <v>3.53</v>
      </c>
      <c r="AJ47" s="4">
        <v>4</v>
      </c>
      <c r="AK47" s="4">
        <v>4</v>
      </c>
      <c r="AL47" s="4">
        <v>4.34</v>
      </c>
      <c r="AM47" s="4">
        <v>4.13</v>
      </c>
      <c r="AN47" s="4">
        <v>4.16</v>
      </c>
    </row>
    <row r="48" spans="1:40" x14ac:dyDescent="0.2">
      <c r="A48" s="1">
        <v>40452</v>
      </c>
      <c r="B48" s="2">
        <f>('Dairy commodity prices'!D47)</f>
        <v>3606</v>
      </c>
      <c r="C48" s="4">
        <f>(E48*('Milk production'!G51/'Milk production'!AF51))+(F48*('Milk production'!H51/'Milk production'!AF51))+(G48*('Milk production'!I51/'Milk production'!AF51))+(H48*('Milk production'!J51/'Milk production'!AF51))+(I48*('Milk production'!K51/'Milk production'!AF51))+(J48*('Milk production'!L51/'Milk production'!AF51))+(K48*('Milk production'!M51/'Milk production'!AF51))+(M48*('Milk production'!O51/'Milk production'!AF51))+(N48*('Milk production'!P51/'Milk production'!AF51))+(O48*('Milk production'!Q51/'Milk production'!AF51))+(P48*('Milk production'!R51/'Milk production'!AF51))+(Q48*('Milk production'!S51/'Milk production'!AF51))+(S48*('Milk production'!U51/'Milk production'!AF51))+(T48*('Milk production'!V51/'Milk production'!AF51))+(U48*('Milk production'!W51/'Milk production'!AF51))+(V48*('Milk production'!X51/'Milk production'!AF51))+(W48*('Milk production'!Y51/'Milk production'!AF51))+(X48*('Milk production'!Z51/'Milk production'!AF51))+(Y48*('Milk production'!AA51/'Milk production'!AF51))+(Z48*('Milk production'!AB51/'Milk production'!AF51))+(AA48*('Milk production'!AC51/'Milk production'!AF51))+(AB48*('Milk production'!AD51/'Milk production'!AF51))</f>
        <v>4.1246027003548722</v>
      </c>
      <c r="D48" s="4">
        <f t="shared" si="0"/>
        <v>4.0480969002091038</v>
      </c>
      <c r="E48" s="4">
        <v>4.2300000000000004</v>
      </c>
      <c r="F48" s="4">
        <v>4.1280000000000001</v>
      </c>
      <c r="G48" s="4">
        <v>4.03</v>
      </c>
      <c r="H48" s="4">
        <v>4.45</v>
      </c>
      <c r="I48" s="4">
        <v>3.84</v>
      </c>
      <c r="J48" s="4">
        <v>4.1399999999999997</v>
      </c>
      <c r="K48" s="4">
        <v>4.18</v>
      </c>
      <c r="M48" s="4">
        <v>3.7429999999999999</v>
      </c>
      <c r="N48" s="4">
        <v>4.38</v>
      </c>
      <c r="O48" s="4">
        <v>4.12</v>
      </c>
      <c r="P48" s="4">
        <v>4.2300000000000004</v>
      </c>
      <c r="Q48" s="4">
        <v>4.3099999999999996</v>
      </c>
      <c r="S48" s="4">
        <v>3.98</v>
      </c>
      <c r="T48" s="4">
        <v>4.32</v>
      </c>
      <c r="U48" s="4">
        <v>3.96</v>
      </c>
      <c r="V48" s="4">
        <v>3.7389999999999999</v>
      </c>
      <c r="W48" s="4">
        <v>3.83</v>
      </c>
      <c r="X48" s="4">
        <v>3.91</v>
      </c>
      <c r="Y48" s="4">
        <v>4</v>
      </c>
      <c r="Z48" s="4">
        <v>4.07</v>
      </c>
      <c r="AA48" s="4">
        <v>4.18</v>
      </c>
      <c r="AB48" s="4">
        <v>3.68</v>
      </c>
      <c r="AD48" s="4"/>
      <c r="AI48" s="4">
        <v>3.72</v>
      </c>
      <c r="AJ48" s="4">
        <v>4.0999999999999996</v>
      </c>
      <c r="AK48" s="4">
        <v>4</v>
      </c>
      <c r="AL48" s="4">
        <v>4.49</v>
      </c>
      <c r="AM48" s="4">
        <v>4.38</v>
      </c>
      <c r="AN48" s="4">
        <v>4.2300000000000004</v>
      </c>
    </row>
    <row r="49" spans="1:40" x14ac:dyDescent="0.2">
      <c r="A49" s="1">
        <v>40483</v>
      </c>
      <c r="B49" s="2">
        <f>('Dairy commodity prices'!D48)</f>
        <v>3570</v>
      </c>
      <c r="C49" s="4">
        <f>(E49*('Milk production'!G52/'Milk production'!AF52))+(F49*('Milk production'!H52/'Milk production'!AF52))+(G49*('Milk production'!I52/'Milk production'!AF52))+(H49*('Milk production'!J52/'Milk production'!AF52))+(I49*('Milk production'!K52/'Milk production'!AF52))+(J49*('Milk production'!L52/'Milk production'!AF52))+(K49*('Milk production'!M52/'Milk production'!AF52))+(M49*('Milk production'!O52/'Milk production'!AF52))+(N49*('Milk production'!P52/'Milk production'!AF52))+(O49*('Milk production'!Q52/'Milk production'!AF52))+(P49*('Milk production'!R52/'Milk production'!AF52))+(Q49*('Milk production'!S52/'Milk production'!AF52))+(S49*('Milk production'!U52/'Milk production'!AF52))+(T49*('Milk production'!V52/'Milk production'!AF52))+(U49*('Milk production'!W52/'Milk production'!AF52))+(V49*('Milk production'!X52/'Milk production'!AF52))+(W49*('Milk production'!Y52/'Milk production'!AF52))+(X49*('Milk production'!Z52/'Milk production'!AF52))+(Y49*('Milk production'!AA52/'Milk production'!AF52))+(Z49*('Milk production'!AB52/'Milk production'!AF52))+(AA49*('Milk production'!AC52/'Milk production'!AF52))+(AB49*('Milk production'!AD52/'Milk production'!AF52))</f>
        <v>4.1810934606593548</v>
      </c>
      <c r="D49" s="4">
        <f t="shared" si="0"/>
        <v>4.04798559162671</v>
      </c>
      <c r="E49" s="4">
        <v>4.2699999999999996</v>
      </c>
      <c r="F49" s="4">
        <v>4.1879999999999997</v>
      </c>
      <c r="G49" s="4">
        <v>4.1100000000000003</v>
      </c>
      <c r="H49" s="4">
        <v>4.55</v>
      </c>
      <c r="I49" s="4">
        <v>3.79</v>
      </c>
      <c r="J49" s="4">
        <v>4.16</v>
      </c>
      <c r="K49" s="4">
        <v>4.3499999999999996</v>
      </c>
      <c r="M49" s="4">
        <v>3.7930000000000001</v>
      </c>
      <c r="N49" s="4">
        <v>4.43</v>
      </c>
      <c r="O49" s="4">
        <v>4.2300000000000004</v>
      </c>
      <c r="P49" s="4">
        <v>4.29</v>
      </c>
      <c r="Q49" s="4">
        <v>4.3099999999999996</v>
      </c>
      <c r="S49" s="4">
        <v>4</v>
      </c>
      <c r="T49" s="4">
        <v>4.37</v>
      </c>
      <c r="U49" s="4">
        <v>3.96</v>
      </c>
      <c r="V49" s="4">
        <v>3.7290000000000001</v>
      </c>
      <c r="W49" s="4">
        <v>3.84</v>
      </c>
      <c r="X49" s="4">
        <v>3.82</v>
      </c>
      <c r="Y49" s="4">
        <v>4</v>
      </c>
      <c r="Z49" s="4">
        <v>4.05</v>
      </c>
      <c r="AA49" s="4">
        <v>4.2</v>
      </c>
      <c r="AB49" s="4">
        <v>3.68</v>
      </c>
      <c r="AD49" s="4"/>
      <c r="AI49" s="4">
        <v>3.85</v>
      </c>
      <c r="AJ49" s="4">
        <v>4.2</v>
      </c>
      <c r="AK49" s="4">
        <v>4</v>
      </c>
      <c r="AL49" s="4">
        <v>4.45</v>
      </c>
      <c r="AM49" s="4">
        <v>4.38</v>
      </c>
      <c r="AN49" s="4">
        <v>4.3</v>
      </c>
    </row>
    <row r="50" spans="1:40" x14ac:dyDescent="0.2">
      <c r="A50" s="1">
        <v>40513</v>
      </c>
      <c r="B50" s="2">
        <f>('Dairy commodity prices'!D49)</f>
        <v>3538</v>
      </c>
      <c r="C50" s="4">
        <f>(E50*('Milk production'!G53/'Milk production'!AF53))+(F50*('Milk production'!H53/'Milk production'!AF53))+(G50*('Milk production'!I53/'Milk production'!AF53))+(H50*('Milk production'!J53/'Milk production'!AF53))+(I50*('Milk production'!K53/'Milk production'!AF53))+(J50*('Milk production'!L53/'Milk production'!AF53))+(K50*('Milk production'!M53/'Milk production'!AF53))+(M50*('Milk production'!O53/'Milk production'!AF53))+(N50*('Milk production'!P53/'Milk production'!AF53))+(O50*('Milk production'!Q53/'Milk production'!AF53))+(P50*('Milk production'!R53/'Milk production'!AF53))+(Q50*('Milk production'!S53/'Milk production'!AF53))+(S50*('Milk production'!U53/'Milk production'!AF53))+(T50*('Milk production'!V53/'Milk production'!AF53))+(U50*('Milk production'!W53/'Milk production'!AF53))+(V50*('Milk production'!X53/'Milk production'!AF53))+(W50*('Milk production'!Y53/'Milk production'!AF53))+(X50*('Milk production'!Z53/'Milk production'!AF53))+(Y50*('Milk production'!AA53/'Milk production'!AF53))+(Z50*('Milk production'!AB53/'Milk production'!AF53))+(AA50*('Milk production'!AC53/'Milk production'!AF53))+(AB50*('Milk production'!AD53/'Milk production'!AF53))</f>
        <v>4.2395819821503666</v>
      </c>
      <c r="D50" s="4">
        <f t="shared" si="0"/>
        <v>4.053576999894573</v>
      </c>
      <c r="E50" s="4">
        <v>4.34</v>
      </c>
      <c r="F50" s="4">
        <v>4.2530000000000001</v>
      </c>
      <c r="G50" s="4">
        <v>4.1500000000000004</v>
      </c>
      <c r="H50" s="4">
        <v>4.67</v>
      </c>
      <c r="I50" s="4">
        <v>3.87</v>
      </c>
      <c r="J50" s="4">
        <v>4.1900000000000004</v>
      </c>
      <c r="K50" s="4">
        <v>4.2300000000000004</v>
      </c>
      <c r="M50" s="4">
        <v>3.8069999999999999</v>
      </c>
      <c r="N50" s="4">
        <v>4.49</v>
      </c>
      <c r="O50" s="4">
        <v>4.3</v>
      </c>
      <c r="P50" s="4">
        <v>4.3600000000000003</v>
      </c>
      <c r="Q50" s="4">
        <v>4.32</v>
      </c>
      <c r="S50" s="4">
        <v>4.01</v>
      </c>
      <c r="T50" s="4">
        <v>4.38</v>
      </c>
      <c r="U50" s="4">
        <v>3.98</v>
      </c>
      <c r="V50" s="4">
        <v>3.738</v>
      </c>
      <c r="W50" s="4">
        <v>3.86</v>
      </c>
      <c r="X50" s="4">
        <v>3.94</v>
      </c>
      <c r="Y50" s="4">
        <v>4.0999999999999996</v>
      </c>
      <c r="Z50" s="4">
        <v>4.08</v>
      </c>
      <c r="AA50" s="4">
        <v>4.24</v>
      </c>
      <c r="AB50" s="4">
        <v>3.7</v>
      </c>
      <c r="AD50" s="4"/>
      <c r="AI50" s="4">
        <v>3.86</v>
      </c>
      <c r="AJ50" s="4">
        <v>4.2</v>
      </c>
      <c r="AK50" s="4" t="s">
        <v>79</v>
      </c>
      <c r="AL50" s="4">
        <v>4.43</v>
      </c>
      <c r="AM50" s="4">
        <v>4.4000000000000004</v>
      </c>
      <c r="AN50" s="4">
        <v>4.3600000000000003</v>
      </c>
    </row>
    <row r="51" spans="1:40" x14ac:dyDescent="0.2">
      <c r="A51" s="1">
        <v>40544</v>
      </c>
      <c r="B51" s="2">
        <f>('Dairy commodity prices'!D50)</f>
        <v>3518</v>
      </c>
      <c r="C51" s="4">
        <f>(E51*('Milk production'!G54/'Milk production'!AF54))+(F51*('Milk production'!H54/'Milk production'!AF54))+(G51*('Milk production'!I54/'Milk production'!AF54))+(H51*('Milk production'!J54/'Milk production'!AF54))+(I51*('Milk production'!K54/'Milk production'!AF54))+(J51*('Milk production'!L54/'Milk production'!AF54))+(K51*('Milk production'!M54/'Milk production'!AF54))+(M51*('Milk production'!O54/'Milk production'!AF54))+(N51*('Milk production'!P54/'Milk production'!AF54))+(O51*('Milk production'!Q54/'Milk production'!AF54))+(P51*('Milk production'!R54/'Milk production'!AF54))+(Q51*('Milk production'!S54/'Milk production'!AF54))+(S51*('Milk production'!U54/'Milk production'!AF54))+(T51*('Milk production'!V54/'Milk production'!AF54))+(U51*('Milk production'!W54/'Milk production'!AF54))+(V51*('Milk production'!X54/'Milk production'!AF54))+(W51*('Milk production'!Y54/'Milk production'!AF54))+(X51*('Milk production'!Z54/'Milk production'!AF54))+(Y51*('Milk production'!AA54/'Milk production'!AF54))+(Z51*('Milk production'!AB54/'Milk production'!AF54))+(AA51*('Milk production'!AC54/'Milk production'!AF54))+(AB51*('Milk production'!AD54/'Milk production'!AF54))</f>
        <v>4.1545325068525063</v>
      </c>
      <c r="D51" s="4">
        <f t="shared" si="0"/>
        <v>4.0501119190798009</v>
      </c>
      <c r="E51" s="4">
        <v>4.25</v>
      </c>
      <c r="F51" s="4">
        <v>4.1509999999999998</v>
      </c>
      <c r="G51" s="4">
        <v>4.03</v>
      </c>
      <c r="H51" s="4">
        <v>4.5599999999999996</v>
      </c>
      <c r="I51" s="4">
        <v>3.85</v>
      </c>
      <c r="J51" s="4">
        <v>4.13</v>
      </c>
      <c r="K51" s="4">
        <v>3.99</v>
      </c>
      <c r="M51" s="4">
        <v>3.7490000000000001</v>
      </c>
      <c r="N51" s="4">
        <v>4.37</v>
      </c>
      <c r="O51" s="4">
        <v>4.2</v>
      </c>
      <c r="P51" s="4">
        <v>4.3</v>
      </c>
      <c r="Q51" s="4">
        <v>4.25</v>
      </c>
      <c r="S51" s="4">
        <v>4.04</v>
      </c>
      <c r="T51" s="4">
        <v>4.3499999999999996</v>
      </c>
      <c r="U51" s="4">
        <v>3.88</v>
      </c>
      <c r="V51" s="4">
        <v>3.7349999999999999</v>
      </c>
      <c r="W51" s="4">
        <v>3.84</v>
      </c>
      <c r="X51" s="4">
        <v>3.87</v>
      </c>
      <c r="Y51" s="4">
        <v>4.07</v>
      </c>
      <c r="Z51" s="4">
        <v>4.05</v>
      </c>
      <c r="AA51" s="4">
        <v>4.22</v>
      </c>
      <c r="AB51" s="4">
        <v>3.7</v>
      </c>
      <c r="AD51" s="4"/>
      <c r="AI51" s="4">
        <v>3.87</v>
      </c>
      <c r="AJ51" s="4">
        <v>4.2</v>
      </c>
      <c r="AK51" s="4">
        <v>4</v>
      </c>
      <c r="AL51" s="4">
        <v>4.32</v>
      </c>
      <c r="AM51" s="4">
        <v>4.2699999999999996</v>
      </c>
      <c r="AN51" s="4">
        <v>4.2699999999999996</v>
      </c>
    </row>
    <row r="52" spans="1:40" x14ac:dyDescent="0.2">
      <c r="A52" s="1">
        <v>40575</v>
      </c>
      <c r="B52" s="2">
        <f>('Dairy commodity prices'!D51)</f>
        <v>3708</v>
      </c>
      <c r="C52" s="4">
        <f>(E52*('Milk production'!G55/'Milk production'!AF55))+(F52*('Milk production'!H55/'Milk production'!AF55))+(G52*('Milk production'!I55/'Milk production'!AF55))+(H52*('Milk production'!J55/'Milk production'!AF55))+(I52*('Milk production'!K55/'Milk production'!AF55))+(J52*('Milk production'!L55/'Milk production'!AF55))+(K52*('Milk production'!M55/'Milk production'!AF55))+(M52*('Milk production'!O55/'Milk production'!AF55))+(N52*('Milk production'!P55/'Milk production'!AF55))+(O52*('Milk production'!Q55/'Milk production'!AF55))+(P52*('Milk production'!R55/'Milk production'!AF55))+(Q52*('Milk production'!S55/'Milk production'!AF55))+(S52*('Milk production'!U55/'Milk production'!AF55))+(T52*('Milk production'!V55/'Milk production'!AF55))+(U52*('Milk production'!W55/'Milk production'!AF55))+(V52*('Milk production'!X55/'Milk production'!AF55))+(W52*('Milk production'!Y55/'Milk production'!AF55))+(X52*('Milk production'!Z55/'Milk production'!AF55))+(Y52*('Milk production'!AA55/'Milk production'!AF55))+(Z52*('Milk production'!AB55/'Milk production'!AF55))+(AA52*('Milk production'!AC55/'Milk production'!AF55))+(AB52*('Milk production'!AD55/'Milk production'!AF55))</f>
        <v>4.1195297615611111</v>
      </c>
      <c r="D52" s="4">
        <f t="shared" si="0"/>
        <v>4.0461446349407479</v>
      </c>
      <c r="E52" s="4">
        <v>4.22</v>
      </c>
      <c r="F52" s="4">
        <v>4.0960000000000001</v>
      </c>
      <c r="G52" s="4">
        <v>3.99</v>
      </c>
      <c r="H52" s="4">
        <v>4.5199999999999996</v>
      </c>
      <c r="I52" s="4">
        <v>3.8</v>
      </c>
      <c r="J52" s="4">
        <v>4.13</v>
      </c>
      <c r="K52" s="4">
        <v>3.96</v>
      </c>
      <c r="M52" s="4">
        <v>3.7349999999999999</v>
      </c>
      <c r="N52" s="4">
        <v>4.3499999999999996</v>
      </c>
      <c r="O52" s="4">
        <v>4.1500000000000004</v>
      </c>
      <c r="P52" s="4">
        <v>4.2699999999999996</v>
      </c>
      <c r="Q52" s="4">
        <v>4.24</v>
      </c>
      <c r="S52" s="4">
        <v>4.0199999999999996</v>
      </c>
      <c r="T52" s="4">
        <v>4.33</v>
      </c>
      <c r="U52" s="4">
        <v>3.84</v>
      </c>
      <c r="V52" s="4">
        <v>3.7149999999999999</v>
      </c>
      <c r="W52" s="4">
        <v>3.78</v>
      </c>
      <c r="X52" s="4">
        <v>3.87</v>
      </c>
      <c r="Y52" s="4">
        <v>4.03</v>
      </c>
      <c r="Z52" s="4">
        <v>4.0599999999999996</v>
      </c>
      <c r="AA52" s="4">
        <v>4.22</v>
      </c>
      <c r="AB52" s="4">
        <v>3.71</v>
      </c>
      <c r="AD52" s="4"/>
      <c r="AI52" s="4">
        <v>3.91</v>
      </c>
      <c r="AJ52" s="4">
        <v>4.0999999999999996</v>
      </c>
      <c r="AK52" s="4">
        <v>4</v>
      </c>
      <c r="AL52" s="4">
        <v>4.34</v>
      </c>
      <c r="AM52" s="4">
        <v>4.28</v>
      </c>
      <c r="AN52" s="4">
        <v>4.2300000000000004</v>
      </c>
    </row>
    <row r="53" spans="1:40" x14ac:dyDescent="0.2">
      <c r="A53" s="1">
        <v>40603</v>
      </c>
      <c r="B53" s="2">
        <f>('Dairy commodity prices'!D52)</f>
        <v>3833</v>
      </c>
      <c r="C53" s="4">
        <f>(E53*('Milk production'!G56/'Milk production'!AF56))+(F53*('Milk production'!H56/'Milk production'!AF56))+(G53*('Milk production'!I56/'Milk production'!AF56))+(H53*('Milk production'!J56/'Milk production'!AF56))+(I53*('Milk production'!K56/'Milk production'!AF56))+(J53*('Milk production'!L56/'Milk production'!AF56))+(K53*('Milk production'!M56/'Milk production'!AF56))+(M53*('Milk production'!O56/'Milk production'!AF56))+(N53*('Milk production'!P56/'Milk production'!AF56))+(O53*('Milk production'!Q56/'Milk production'!AF56))+(P53*('Milk production'!R56/'Milk production'!AF56))+(Q53*('Milk production'!S56/'Milk production'!AF56))+(S53*('Milk production'!U56/'Milk production'!AF56))+(T53*('Milk production'!V56/'Milk production'!AF56))+(U53*('Milk production'!W56/'Milk production'!AF56))+(V53*('Milk production'!X56/'Milk production'!AF56))+(W53*('Milk production'!Y56/'Milk production'!AF56))+(X53*('Milk production'!Z56/'Milk production'!AF56))+(Y53*('Milk production'!AA56/'Milk production'!AF56))+(Z53*('Milk production'!AB56/'Milk production'!AF56))+(AA53*('Milk production'!AC56/'Milk production'!AF56))+(AB53*('Milk production'!AD56/'Milk production'!AF56))</f>
        <v>4.0970562435934061</v>
      </c>
      <c r="D53" s="4">
        <f t="shared" si="0"/>
        <v>4.0438407089081156</v>
      </c>
      <c r="E53" s="4">
        <v>4.2</v>
      </c>
      <c r="F53" s="4">
        <v>4.0259999999999998</v>
      </c>
      <c r="G53" s="4">
        <v>4.08</v>
      </c>
      <c r="H53" s="4">
        <v>4.5199999999999996</v>
      </c>
      <c r="I53" s="4">
        <v>3.77</v>
      </c>
      <c r="J53" s="4">
        <v>4.1100000000000003</v>
      </c>
      <c r="K53" s="4">
        <v>3.91</v>
      </c>
      <c r="M53" s="4">
        <v>3.7</v>
      </c>
      <c r="N53" s="4">
        <v>4.34</v>
      </c>
      <c r="O53" s="4">
        <v>4.1500000000000004</v>
      </c>
      <c r="P53" s="4">
        <v>4.22</v>
      </c>
      <c r="Q53" s="4">
        <v>4.25</v>
      </c>
      <c r="S53" s="4">
        <v>3.98</v>
      </c>
      <c r="T53" s="4">
        <v>4.34</v>
      </c>
      <c r="U53" s="4">
        <v>3.76</v>
      </c>
      <c r="V53" s="4">
        <v>3.6579999999999999</v>
      </c>
      <c r="W53" s="4">
        <v>3.76</v>
      </c>
      <c r="X53" s="4">
        <v>3.87</v>
      </c>
      <c r="Y53" s="4">
        <v>3.98</v>
      </c>
      <c r="Z53" s="4">
        <v>4.0199999999999996</v>
      </c>
      <c r="AA53" s="4">
        <v>4.21</v>
      </c>
      <c r="AB53" s="4">
        <v>3.71</v>
      </c>
      <c r="AD53" s="4"/>
      <c r="AI53" s="4">
        <v>3.83</v>
      </c>
      <c r="AJ53" s="4">
        <v>4.0999999999999996</v>
      </c>
      <c r="AK53" s="4">
        <v>4</v>
      </c>
      <c r="AL53" s="4">
        <v>4.3499999999999996</v>
      </c>
      <c r="AM53" s="4">
        <v>4.24</v>
      </c>
      <c r="AN53" s="4">
        <v>4.24</v>
      </c>
    </row>
    <row r="54" spans="1:40" x14ac:dyDescent="0.2">
      <c r="A54" s="1">
        <v>40634</v>
      </c>
      <c r="B54" s="2">
        <f>('Dairy commodity prices'!D53)</f>
        <v>3785</v>
      </c>
      <c r="C54" s="4">
        <f>(E54*('Milk production'!G57/'Milk production'!AF57))+(F54*('Milk production'!H57/'Milk production'!AF57))+(G54*('Milk production'!I57/'Milk production'!AF57))+(H54*('Milk production'!J57/'Milk production'!AF57))+(I54*('Milk production'!K57/'Milk production'!AF57))+(J54*('Milk production'!L57/'Milk production'!AF57))+(K54*('Milk production'!M57/'Milk production'!AF57))+(M54*('Milk production'!O57/'Milk production'!AF57))+(N54*('Milk production'!P57/'Milk production'!AF57))+(O54*('Milk production'!Q57/'Milk production'!AF57))+(P54*('Milk production'!R57/'Milk production'!AF57))+(Q54*('Milk production'!S57/'Milk production'!AF57))+(S54*('Milk production'!U57/'Milk production'!AF57))+(T54*('Milk production'!V57/'Milk production'!AF57))+(U54*('Milk production'!W57/'Milk production'!AF57))+(V54*('Milk production'!X57/'Milk production'!AF57))+(W54*('Milk production'!Y57/'Milk production'!AF57))+(X54*('Milk production'!Z57/'Milk production'!AF57))+(Y54*('Milk production'!AA57/'Milk production'!AF57))+(Z54*('Milk production'!AB57/'Milk production'!AF57))+(AA54*('Milk production'!AC57/'Milk production'!AF57))+(AB54*('Milk production'!AD57/'Milk production'!AF57))</f>
        <v>3.9939396531695985</v>
      </c>
      <c r="D54" s="4">
        <f t="shared" si="0"/>
        <v>4.0409785185528362</v>
      </c>
      <c r="E54" s="4">
        <v>4.1100000000000003</v>
      </c>
      <c r="F54" s="4">
        <v>3.9020000000000001</v>
      </c>
      <c r="G54" s="4">
        <v>4.0199999999999996</v>
      </c>
      <c r="H54" s="4">
        <v>4.3899999999999997</v>
      </c>
      <c r="I54" s="4">
        <v>3.69</v>
      </c>
      <c r="J54" s="4">
        <v>4.0199999999999996</v>
      </c>
      <c r="K54" s="4">
        <v>3.72</v>
      </c>
      <c r="M54" s="4">
        <v>3.633</v>
      </c>
      <c r="N54" s="4">
        <v>4.25</v>
      </c>
      <c r="O54" s="4">
        <v>4.05</v>
      </c>
      <c r="P54" s="4">
        <v>4.13</v>
      </c>
      <c r="Q54" s="4">
        <v>4.2</v>
      </c>
      <c r="S54" s="4">
        <v>3.9</v>
      </c>
      <c r="T54" s="4">
        <v>4.3</v>
      </c>
      <c r="U54" s="4">
        <v>3.68</v>
      </c>
      <c r="V54" s="4">
        <v>3.5790000000000002</v>
      </c>
      <c r="W54" s="4">
        <v>3.72</v>
      </c>
      <c r="X54" s="4">
        <v>3.83</v>
      </c>
      <c r="Y54" s="4">
        <v>3.9</v>
      </c>
      <c r="Z54" s="4">
        <v>3.93</v>
      </c>
      <c r="AA54" s="4">
        <v>4.16</v>
      </c>
      <c r="AB54" s="4">
        <v>3.661</v>
      </c>
      <c r="AD54" s="4"/>
      <c r="AI54" s="4">
        <v>3.77</v>
      </c>
      <c r="AJ54" s="4">
        <v>4</v>
      </c>
      <c r="AK54" s="4">
        <v>4</v>
      </c>
      <c r="AL54" s="4">
        <v>4.2699999999999996</v>
      </c>
      <c r="AM54" s="4">
        <v>4.1500000000000004</v>
      </c>
      <c r="AN54" s="4">
        <v>4.1500000000000004</v>
      </c>
    </row>
    <row r="55" spans="1:40" x14ac:dyDescent="0.2">
      <c r="A55" s="1">
        <v>40664</v>
      </c>
      <c r="B55" s="2">
        <f>('Dairy commodity prices'!D54)</f>
        <v>3804</v>
      </c>
      <c r="C55" s="4">
        <f>(E55*('Milk production'!G58/'Milk production'!AF58))+(F55*('Milk production'!H58/'Milk production'!AF58))+(G55*('Milk production'!I58/'Milk production'!AF58))+(H55*('Milk production'!J58/'Milk production'!AF58))+(I55*('Milk production'!K58/'Milk production'!AF58))+(J55*('Milk production'!L58/'Milk production'!AF58))+(K55*('Milk production'!M58/'Milk production'!AF58))+(M55*('Milk production'!O58/'Milk production'!AF58))+(N55*('Milk production'!P58/'Milk production'!AF58))+(O55*('Milk production'!Q58/'Milk production'!AF58))+(P55*('Milk production'!R58/'Milk production'!AF58))+(Q55*('Milk production'!S58/'Milk production'!AF58))+(S55*('Milk production'!U58/'Milk production'!AF58))+(T55*('Milk production'!V58/'Milk production'!AF58))+(U55*('Milk production'!W58/'Milk production'!AF58))+(V55*('Milk production'!X58/'Milk production'!AF58))+(W55*('Milk production'!Y58/'Milk production'!AF58))+(X55*('Milk production'!Z58/'Milk production'!AF58))+(Y55*('Milk production'!AA58/'Milk production'!AF58))+(Z55*('Milk production'!AB58/'Milk production'!AF58))+(AA55*('Milk production'!AC58/'Milk production'!AF58))+(AB55*('Milk production'!AD58/'Milk production'!AF58))</f>
        <v>3.9182252461837539</v>
      </c>
      <c r="D55" s="4">
        <f t="shared" si="0"/>
        <v>4.0396563308229139</v>
      </c>
      <c r="E55" s="4">
        <v>4.03</v>
      </c>
      <c r="F55" s="4">
        <v>3.8559999999999999</v>
      </c>
      <c r="G55" s="4">
        <v>3.9</v>
      </c>
      <c r="H55" s="4">
        <v>4.28</v>
      </c>
      <c r="I55" s="4">
        <v>3.66</v>
      </c>
      <c r="J55" s="4">
        <v>3.94</v>
      </c>
      <c r="K55" s="4">
        <v>3.69</v>
      </c>
      <c r="M55" s="4">
        <v>3.59</v>
      </c>
      <c r="N55" s="4">
        <v>4.17</v>
      </c>
      <c r="O55" s="4">
        <v>3.93</v>
      </c>
      <c r="P55" s="4">
        <v>4.08</v>
      </c>
      <c r="Q55" s="4">
        <v>4.21</v>
      </c>
      <c r="S55" s="4">
        <v>3.81</v>
      </c>
      <c r="T55" s="4">
        <v>4.25</v>
      </c>
      <c r="U55" s="4">
        <v>3.66</v>
      </c>
      <c r="V55" s="4">
        <v>3.5089999999999999</v>
      </c>
      <c r="W55" s="4">
        <v>3.71</v>
      </c>
      <c r="X55" s="4">
        <v>3.72</v>
      </c>
      <c r="Y55" s="4">
        <v>3.82</v>
      </c>
      <c r="Z55" s="4">
        <v>3.89</v>
      </c>
      <c r="AA55" s="4">
        <v>4.0999999999999996</v>
      </c>
      <c r="AB55" s="4">
        <v>3.64</v>
      </c>
      <c r="AD55" s="4"/>
      <c r="AI55" s="4">
        <v>3.63</v>
      </c>
      <c r="AJ55" s="4">
        <v>4</v>
      </c>
      <c r="AK55" s="4">
        <v>4</v>
      </c>
      <c r="AL55" s="4">
        <v>4.1500000000000004</v>
      </c>
      <c r="AM55" s="4">
        <v>4.09</v>
      </c>
      <c r="AN55" s="4">
        <v>4.01</v>
      </c>
    </row>
    <row r="56" spans="1:40" x14ac:dyDescent="0.2">
      <c r="A56" s="1">
        <v>40695</v>
      </c>
      <c r="B56" s="2">
        <f>('Dairy commodity prices'!D55)</f>
        <v>3913</v>
      </c>
      <c r="C56" s="4">
        <f>(E56*('Milk production'!G59/'Milk production'!AF59))+(F56*('Milk production'!H59/'Milk production'!AF59))+(G56*('Milk production'!I59/'Milk production'!AF59))+(H56*('Milk production'!J59/'Milk production'!AF59))+(I56*('Milk production'!K59/'Milk production'!AF59))+(J56*('Milk production'!L59/'Milk production'!AF59))+(K56*('Milk production'!M59/'Milk production'!AF59))+(M56*('Milk production'!O59/'Milk production'!AF59))+(N56*('Milk production'!P59/'Milk production'!AF59))+(O56*('Milk production'!Q59/'Milk production'!AF59))+(P56*('Milk production'!R59/'Milk production'!AF59))+(Q56*('Milk production'!S59/'Milk production'!AF59))+(S56*('Milk production'!U59/'Milk production'!AF59))+(T56*('Milk production'!V59/'Milk production'!AF59))+(U56*('Milk production'!W59/'Milk production'!AF59))+(V56*('Milk production'!X59/'Milk production'!AF59))+(W56*('Milk production'!Y59/'Milk production'!AF59))+(X56*('Milk production'!Z59/'Milk production'!AF59))+(Y56*('Milk production'!AA59/'Milk production'!AF59))+(Z56*('Milk production'!AB59/'Milk production'!AF59))+(AA56*('Milk production'!AC59/'Milk production'!AF59))+(AB56*('Milk production'!AD59/'Milk production'!AF59))</f>
        <v>3.9002320406597955</v>
      </c>
      <c r="D56" s="4">
        <f t="shared" si="0"/>
        <v>4.0412790206715989</v>
      </c>
      <c r="E56" s="4">
        <v>3.98</v>
      </c>
      <c r="F56" s="4">
        <v>3.9159999999999999</v>
      </c>
      <c r="G56" s="4">
        <v>3.94</v>
      </c>
      <c r="H56" s="4">
        <v>4.25</v>
      </c>
      <c r="I56" s="4">
        <v>3.67</v>
      </c>
      <c r="J56" s="4">
        <v>3.86</v>
      </c>
      <c r="K56" s="4">
        <v>3.72</v>
      </c>
      <c r="M56" s="4">
        <v>3.5870000000000002</v>
      </c>
      <c r="N56" s="4">
        <v>4.13</v>
      </c>
      <c r="O56" s="4">
        <v>3.92</v>
      </c>
      <c r="P56" s="4">
        <v>4.0599999999999996</v>
      </c>
      <c r="Q56" s="4">
        <v>4.12</v>
      </c>
      <c r="S56" s="4">
        <v>3.73</v>
      </c>
      <c r="T56" s="4">
        <v>4.1900000000000004</v>
      </c>
      <c r="U56" s="4">
        <v>3.68</v>
      </c>
      <c r="V56" s="4">
        <v>3.47</v>
      </c>
      <c r="W56" s="4">
        <v>3.68</v>
      </c>
      <c r="X56" s="4">
        <v>3.63</v>
      </c>
      <c r="Y56" s="4">
        <v>3.8</v>
      </c>
      <c r="Z56" s="4">
        <v>3.8</v>
      </c>
      <c r="AA56" s="4">
        <v>4.0599999999999996</v>
      </c>
      <c r="AB56" s="4">
        <v>3.63</v>
      </c>
      <c r="AD56" s="4"/>
      <c r="AI56" s="4">
        <v>3.53</v>
      </c>
      <c r="AJ56" s="4">
        <v>3.9</v>
      </c>
      <c r="AK56" s="4">
        <v>4</v>
      </c>
      <c r="AL56" s="4">
        <v>4.0199999999999996</v>
      </c>
      <c r="AM56" s="4">
        <v>3.95</v>
      </c>
      <c r="AN56" s="4">
        <v>3.99</v>
      </c>
    </row>
    <row r="57" spans="1:40" x14ac:dyDescent="0.2">
      <c r="A57" s="1">
        <v>40725</v>
      </c>
      <c r="B57" s="2">
        <f>('Dairy commodity prices'!D56)</f>
        <v>3950</v>
      </c>
      <c r="C57" s="4">
        <f>(E57*('Milk production'!G60/'Milk production'!AF60))+(F57*('Milk production'!H60/'Milk production'!AF60))+(G57*('Milk production'!I60/'Milk production'!AF60))+(H57*('Milk production'!J60/'Milk production'!AF60))+(I57*('Milk production'!K60/'Milk production'!AF60))+(J57*('Milk production'!L60/'Milk production'!AF60))+(K57*('Milk production'!M60/'Milk production'!AF60))+(M57*('Milk production'!O60/'Milk production'!AF60))+(N57*('Milk production'!P60/'Milk production'!AF60))+(O57*('Milk production'!Q60/'Milk production'!AF60))+(P57*('Milk production'!R60/'Milk production'!AF60))+(Q57*('Milk production'!S60/'Milk production'!AF60))+(S57*('Milk production'!U60/'Milk production'!AF60))+(T57*('Milk production'!V60/'Milk production'!AF60))+(U57*('Milk production'!W60/'Milk production'!AF60))+(V57*('Milk production'!X60/'Milk production'!AF60))+(W57*('Milk production'!Y60/'Milk production'!AF60))+(X57*('Milk production'!Z60/'Milk production'!AF60))+(Y57*('Milk production'!AA60/'Milk production'!AF60))+(Z57*('Milk production'!AB60/'Milk production'!AF60))+(AA57*('Milk production'!AC60/'Milk production'!AF60))+(AB57*('Milk production'!AD60/'Milk production'!AF60))</f>
        <v>3.8954469703983636</v>
      </c>
      <c r="D57" s="4">
        <f t="shared" si="0"/>
        <v>4.0449173275126427</v>
      </c>
      <c r="E57" s="4">
        <v>3.98</v>
      </c>
      <c r="F57" s="4">
        <v>3.9239999999999999</v>
      </c>
      <c r="G57" s="4">
        <v>3.92</v>
      </c>
      <c r="H57" s="4">
        <v>4.22</v>
      </c>
      <c r="I57" s="4">
        <v>3.63</v>
      </c>
      <c r="J57" s="4">
        <v>3.88</v>
      </c>
      <c r="K57" s="4">
        <v>3.77</v>
      </c>
      <c r="M57" s="4">
        <v>3.5430000000000001</v>
      </c>
      <c r="N57" s="4">
        <v>4.13</v>
      </c>
      <c r="O57" s="4">
        <v>3.91</v>
      </c>
      <c r="P57" s="4">
        <v>4.0599999999999996</v>
      </c>
      <c r="Q57" s="4">
        <v>4.04</v>
      </c>
      <c r="S57" s="4">
        <v>3.73</v>
      </c>
      <c r="T57" s="4">
        <v>4.13</v>
      </c>
      <c r="U57" s="4">
        <v>3.71</v>
      </c>
      <c r="V57" s="4">
        <v>3.5030000000000001</v>
      </c>
      <c r="W57" s="4">
        <v>3.66</v>
      </c>
      <c r="X57" s="4">
        <v>3.59</v>
      </c>
      <c r="Y57" s="4">
        <v>3.69</v>
      </c>
      <c r="Z57" s="4">
        <v>3.76</v>
      </c>
      <c r="AA57" s="4">
        <v>4.0199999999999996</v>
      </c>
      <c r="AB57" s="4">
        <v>3.64</v>
      </c>
      <c r="AD57" s="4"/>
      <c r="AI57" s="4">
        <v>3.48</v>
      </c>
      <c r="AJ57" s="4">
        <v>3.9</v>
      </c>
      <c r="AK57" s="4">
        <v>4</v>
      </c>
      <c r="AL57" s="4">
        <v>4.0199999999999996</v>
      </c>
      <c r="AM57" s="4">
        <v>3.92</v>
      </c>
      <c r="AN57" s="4">
        <v>3.97</v>
      </c>
    </row>
    <row r="58" spans="1:40" x14ac:dyDescent="0.2">
      <c r="A58" s="1">
        <v>40756</v>
      </c>
      <c r="B58" s="2">
        <f>('Dairy commodity prices'!D57)</f>
        <v>3903</v>
      </c>
      <c r="C58" s="4">
        <f>(E58*('Milk production'!G61/'Milk production'!AF61))+(F58*('Milk production'!H61/'Milk production'!AF61))+(G58*('Milk production'!I61/'Milk production'!AF61))+(H58*('Milk production'!J61/'Milk production'!AF61))+(I58*('Milk production'!K61/'Milk production'!AF61))+(J58*('Milk production'!L61/'Milk production'!AF61))+(K58*('Milk production'!M61/'Milk production'!AF61))+(M58*('Milk production'!O61/'Milk production'!AF61))+(N58*('Milk production'!P61/'Milk production'!AF61))+(O58*('Milk production'!Q61/'Milk production'!AF61))+(P58*('Milk production'!R61/'Milk production'!AF61))+(Q58*('Milk production'!S61/'Milk production'!AF61))+(S58*('Milk production'!U61/'Milk production'!AF61))+(T58*('Milk production'!V61/'Milk production'!AF61))+(U58*('Milk production'!W61/'Milk production'!AF61))+(V58*('Milk production'!X61/'Milk production'!AF61))+(W58*('Milk production'!Y61/'Milk production'!AF61))+(X58*('Milk production'!Z61/'Milk production'!AF61))+(Y58*('Milk production'!AA61/'Milk production'!AF61))+(Z58*('Milk production'!AB61/'Milk production'!AF61))+(AA58*('Milk production'!AC61/'Milk production'!AF61))+(AB58*('Milk production'!AD61/'Milk production'!AF61))</f>
        <v>3.9248956595122722</v>
      </c>
      <c r="D58" s="4">
        <f t="shared" si="0"/>
        <v>4.0470295949783273</v>
      </c>
      <c r="E58" s="4">
        <v>4</v>
      </c>
      <c r="F58" s="4">
        <v>3.944</v>
      </c>
      <c r="G58" s="4">
        <v>4</v>
      </c>
      <c r="H58" s="4">
        <v>4.26</v>
      </c>
      <c r="I58" s="4">
        <v>3.7</v>
      </c>
      <c r="J58" s="4">
        <v>3.88</v>
      </c>
      <c r="K58" s="4">
        <v>3.89</v>
      </c>
      <c r="M58" s="4">
        <v>3.5640000000000001</v>
      </c>
      <c r="N58" s="4">
        <v>4.1900000000000004</v>
      </c>
      <c r="O58" s="4">
        <v>3.94</v>
      </c>
      <c r="P58" s="4">
        <v>4.08</v>
      </c>
      <c r="Q58" s="4">
        <v>4.08</v>
      </c>
      <c r="S58" s="4">
        <v>3.75</v>
      </c>
      <c r="T58" s="4">
        <v>4.0999999999999996</v>
      </c>
      <c r="U58" s="4">
        <v>3.77</v>
      </c>
      <c r="V58" s="4">
        <v>3.52</v>
      </c>
      <c r="W58" s="4">
        <v>3.67</v>
      </c>
      <c r="X58" s="4">
        <v>3.68</v>
      </c>
      <c r="Y58" s="4">
        <v>3.7</v>
      </c>
      <c r="Z58" s="4">
        <v>3.79</v>
      </c>
      <c r="AA58" s="4">
        <v>4.03</v>
      </c>
      <c r="AB58" s="4">
        <v>3.6419999999999999</v>
      </c>
      <c r="AD58" s="4"/>
      <c r="AI58" s="4">
        <v>3.45</v>
      </c>
      <c r="AJ58" s="4">
        <v>3.9</v>
      </c>
      <c r="AK58" s="4">
        <v>4</v>
      </c>
      <c r="AL58" s="4">
        <v>4.07</v>
      </c>
      <c r="AM58" s="4">
        <v>3.93</v>
      </c>
      <c r="AN58" s="4">
        <v>4.05</v>
      </c>
    </row>
    <row r="59" spans="1:40" x14ac:dyDescent="0.2">
      <c r="A59" s="1">
        <v>40787</v>
      </c>
      <c r="B59" s="2">
        <f>('Dairy commodity prices'!D58)</f>
        <v>3905</v>
      </c>
      <c r="C59" s="4">
        <f>(E59*('Milk production'!G62/'Milk production'!AF62))+(F59*('Milk production'!H62/'Milk production'!AF62))+(G59*('Milk production'!I62/'Milk production'!AF62))+(H59*('Milk production'!J62/'Milk production'!AF62))+(I59*('Milk production'!K62/'Milk production'!AF62))+(J59*('Milk production'!L62/'Milk production'!AF62))+(K59*('Milk production'!M62/'Milk production'!AF62))+(M59*('Milk production'!O62/'Milk production'!AF62))+(N59*('Milk production'!P62/'Milk production'!AF62))+(O59*('Milk production'!Q62/'Milk production'!AF62))+(P59*('Milk production'!R62/'Milk production'!AF62))+(Q59*('Milk production'!S62/'Milk production'!AF62))+(S59*('Milk production'!U62/'Milk production'!AF62))+(T59*('Milk production'!V62/'Milk production'!AF62))+(U59*('Milk production'!W62/'Milk production'!AF62))+(V59*('Milk production'!X62/'Milk production'!AF62))+(W59*('Milk production'!Y62/'Milk production'!AF62))+(X59*('Milk production'!Z62/'Milk production'!AF62))+(Y59*('Milk production'!AA62/'Milk production'!AF62))+(Z59*('Milk production'!AB62/'Milk production'!AF62))+(AA59*('Milk production'!AC62/'Milk production'!AF62))+(AB59*('Milk production'!AD62/'Milk production'!AF62))</f>
        <v>3.993510278691236</v>
      </c>
      <c r="D59" s="4">
        <f t="shared" si="0"/>
        <v>4.0452205419822187</v>
      </c>
      <c r="E59" s="4">
        <v>4.0599999999999996</v>
      </c>
      <c r="F59" s="4">
        <v>3.996</v>
      </c>
      <c r="G59" s="4">
        <v>4.0999999999999996</v>
      </c>
      <c r="H59" s="4">
        <v>4.3099999999999996</v>
      </c>
      <c r="I59" s="4">
        <v>3.73</v>
      </c>
      <c r="J59" s="4">
        <v>3.95</v>
      </c>
      <c r="K59" s="4">
        <v>4.12</v>
      </c>
      <c r="M59" s="4">
        <v>3.629</v>
      </c>
      <c r="N59" s="4">
        <v>4.28</v>
      </c>
      <c r="O59" s="4">
        <v>4.01</v>
      </c>
      <c r="P59" s="4">
        <v>4.09</v>
      </c>
      <c r="Q59" s="4">
        <v>4.2</v>
      </c>
      <c r="S59" s="4">
        <v>3.77</v>
      </c>
      <c r="T59" s="4">
        <v>4.1500000000000004</v>
      </c>
      <c r="U59" s="4">
        <v>3.86</v>
      </c>
      <c r="V59" s="4">
        <v>3.536</v>
      </c>
      <c r="W59" s="4">
        <v>3.7</v>
      </c>
      <c r="X59" s="4">
        <v>3.68</v>
      </c>
      <c r="Y59" s="4">
        <v>3.79</v>
      </c>
      <c r="Z59" s="4">
        <v>3.79</v>
      </c>
      <c r="AA59" s="4">
        <v>4.05</v>
      </c>
      <c r="AB59" s="4">
        <v>3.66</v>
      </c>
      <c r="AD59" s="4"/>
      <c r="AI59" s="4">
        <v>3.53</v>
      </c>
      <c r="AJ59" s="4">
        <v>4</v>
      </c>
      <c r="AK59" s="4">
        <v>4</v>
      </c>
      <c r="AL59" s="4">
        <v>4.21</v>
      </c>
      <c r="AM59" s="4">
        <v>4.1100000000000003</v>
      </c>
      <c r="AN59" s="4">
        <v>4.12</v>
      </c>
    </row>
    <row r="60" spans="1:40" x14ac:dyDescent="0.2">
      <c r="A60" s="1">
        <v>40817</v>
      </c>
      <c r="B60" s="2">
        <f>('Dairy commodity prices'!D59)</f>
        <v>3880</v>
      </c>
      <c r="C60" s="4">
        <f>(E60*('Milk production'!G63/'Milk production'!AF63))+(F60*('Milk production'!H63/'Milk production'!AF63))+(G60*('Milk production'!I63/'Milk production'!AF63))+(H60*('Milk production'!J63/'Milk production'!AF63))+(I60*('Milk production'!K63/'Milk production'!AF63))+(J60*('Milk production'!L63/'Milk production'!AF63))+(K60*('Milk production'!M63/'Milk production'!AF63))+(M60*('Milk production'!O63/'Milk production'!AF63))+(N60*('Milk production'!P63/'Milk production'!AF63))+(O60*('Milk production'!Q63/'Milk production'!AF63))+(P60*('Milk production'!R63/'Milk production'!AF63))+(Q60*('Milk production'!S63/'Milk production'!AF63))+(S60*('Milk production'!U63/'Milk production'!AF63))+(T60*('Milk production'!V63/'Milk production'!AF63))+(U60*('Milk production'!W63/'Milk production'!AF63))+(V60*('Milk production'!X63/'Milk production'!AF63))+(W60*('Milk production'!Y63/'Milk production'!AF63))+(X60*('Milk production'!Z63/'Milk production'!AF63))+(Y60*('Milk production'!AA63/'Milk production'!AF63))+(Z60*('Milk production'!AB63/'Milk production'!AF63))+(AA60*('Milk production'!AC63/'Milk production'!AF63))+(AB60*('Milk production'!AD63/'Milk production'!AF63))</f>
        <v>4.0932803354909293</v>
      </c>
      <c r="D60" s="4">
        <f t="shared" si="0"/>
        <v>4.0426103449102238</v>
      </c>
      <c r="E60" s="4">
        <v>4.1900000000000004</v>
      </c>
      <c r="F60" s="4">
        <v>4.0419999999999998</v>
      </c>
      <c r="G60" s="4">
        <v>4.13</v>
      </c>
      <c r="H60" s="4">
        <v>4.41</v>
      </c>
      <c r="I60" s="4">
        <v>3.81</v>
      </c>
      <c r="J60" s="4">
        <v>4.07</v>
      </c>
      <c r="K60" s="4">
        <v>4.33</v>
      </c>
      <c r="M60" s="4">
        <v>3.7120000000000002</v>
      </c>
      <c r="N60" s="4">
        <v>4.3600000000000003</v>
      </c>
      <c r="O60" s="4">
        <v>4.12</v>
      </c>
      <c r="P60" s="4">
        <v>4.2</v>
      </c>
      <c r="Q60" s="4">
        <v>4.29</v>
      </c>
      <c r="S60" s="4">
        <v>3.89</v>
      </c>
      <c r="T60" s="4">
        <v>4.2699999999999996</v>
      </c>
      <c r="U60" s="4">
        <v>3.88</v>
      </c>
      <c r="V60" s="4">
        <v>3.6259999999999999</v>
      </c>
      <c r="W60" s="4">
        <v>3.81</v>
      </c>
      <c r="X60" s="4">
        <v>3.82</v>
      </c>
      <c r="Y60" s="4">
        <v>3.99</v>
      </c>
      <c r="Z60" s="4">
        <v>3.98</v>
      </c>
      <c r="AA60" s="4">
        <v>4.2</v>
      </c>
      <c r="AB60" s="4">
        <v>3.7</v>
      </c>
      <c r="AD60" s="4"/>
      <c r="AI60" s="4">
        <v>3.67</v>
      </c>
      <c r="AJ60" s="4">
        <v>4</v>
      </c>
      <c r="AK60" s="4">
        <v>4</v>
      </c>
      <c r="AL60" s="4">
        <v>4.37</v>
      </c>
      <c r="AM60" s="4">
        <v>4.29</v>
      </c>
      <c r="AN60" s="4">
        <v>4.2300000000000004</v>
      </c>
    </row>
    <row r="61" spans="1:40" x14ac:dyDescent="0.2">
      <c r="A61" s="1">
        <v>40848</v>
      </c>
      <c r="B61" s="2">
        <f>('Dairy commodity prices'!D60)</f>
        <v>3790</v>
      </c>
      <c r="C61" s="4">
        <f>(E61*('Milk production'!G64/'Milk production'!AF64))+(F61*('Milk production'!H64/'Milk production'!AF64))+(G61*('Milk production'!I64/'Milk production'!AF64))+(H61*('Milk production'!J64/'Milk production'!AF64))+(I61*('Milk production'!K64/'Milk production'!AF64))+(J61*('Milk production'!L64/'Milk production'!AF64))+(K61*('Milk production'!M64/'Milk production'!AF64))+(M61*('Milk production'!O64/'Milk production'!AF64))+(N61*('Milk production'!P64/'Milk production'!AF64))+(O61*('Milk production'!Q64/'Milk production'!AF64))+(P61*('Milk production'!R64/'Milk production'!AF64))+(Q61*('Milk production'!S64/'Milk production'!AF64))+(S61*('Milk production'!U64/'Milk production'!AF64))+(T61*('Milk production'!V64/'Milk production'!AF64))+(U61*('Milk production'!W64/'Milk production'!AF64))+(V61*('Milk production'!X64/'Milk production'!AF64))+(W61*('Milk production'!Y64/'Milk production'!AF64))+(X61*('Milk production'!Z64/'Milk production'!AF64))+(Y61*('Milk production'!AA64/'Milk production'!AF64))+(Z61*('Milk production'!AB64/'Milk production'!AF64))+(AA61*('Milk production'!AC64/'Milk production'!AF64))+(AB61*('Milk production'!AD64/'Milk production'!AF64))</f>
        <v>4.1718376506309891</v>
      </c>
      <c r="D61" s="4">
        <f t="shared" si="0"/>
        <v>4.0418390274078604</v>
      </c>
      <c r="E61" s="4">
        <v>4.29</v>
      </c>
      <c r="F61" s="4">
        <v>4.0949999999999998</v>
      </c>
      <c r="G61" s="4">
        <v>4.18</v>
      </c>
      <c r="H61" s="4">
        <v>4.53</v>
      </c>
      <c r="I61" s="4">
        <v>3.88</v>
      </c>
      <c r="J61" s="4">
        <v>4.16</v>
      </c>
      <c r="K61" s="4">
        <v>4.33</v>
      </c>
      <c r="M61" s="4">
        <v>3.74</v>
      </c>
      <c r="N61" s="4">
        <v>4.3899999999999997</v>
      </c>
      <c r="O61" s="4">
        <v>4.22</v>
      </c>
      <c r="P61" s="4">
        <v>4.33</v>
      </c>
      <c r="Q61" s="4">
        <v>4.2699999999999996</v>
      </c>
      <c r="S61" s="4">
        <v>3.99</v>
      </c>
      <c r="T61" s="4">
        <v>4.34</v>
      </c>
      <c r="U61" s="4">
        <v>3.92</v>
      </c>
      <c r="V61" s="4">
        <v>3.702</v>
      </c>
      <c r="W61" s="4">
        <v>3.87</v>
      </c>
      <c r="X61" s="4">
        <v>3.98</v>
      </c>
      <c r="Y61" s="4">
        <v>4.12</v>
      </c>
      <c r="Z61" s="4">
        <v>4.07</v>
      </c>
      <c r="AA61" s="4">
        <v>4.25</v>
      </c>
      <c r="AB61" s="4">
        <v>3.76</v>
      </c>
      <c r="AD61" s="4"/>
      <c r="AI61" s="4">
        <v>3.86</v>
      </c>
      <c r="AJ61" s="4">
        <v>4</v>
      </c>
      <c r="AK61" s="4">
        <v>4</v>
      </c>
      <c r="AL61" s="4">
        <v>4.37</v>
      </c>
      <c r="AM61" s="4">
        <v>4.4000000000000004</v>
      </c>
      <c r="AN61" s="4">
        <v>4.3</v>
      </c>
    </row>
    <row r="62" spans="1:40" x14ac:dyDescent="0.2">
      <c r="A62" s="1">
        <v>40878</v>
      </c>
      <c r="B62" s="2">
        <f>('Dairy commodity prices'!D61)</f>
        <v>3590</v>
      </c>
      <c r="C62" s="4">
        <f>(E62*('Milk production'!G65/'Milk production'!AF65))+(F62*('Milk production'!H65/'Milk production'!AF65))+(G62*('Milk production'!I65/'Milk production'!AF65))+(H62*('Milk production'!J65/'Milk production'!AF65))+(I62*('Milk production'!K65/'Milk production'!AF65))+(J62*('Milk production'!L65/'Milk production'!AF65))+(K62*('Milk production'!M65/'Milk production'!AF65))+(M62*('Milk production'!O65/'Milk production'!AF65))+(N62*('Milk production'!P65/'Milk production'!AF65))+(O62*('Milk production'!Q65/'Milk production'!AF65))+(P62*('Milk production'!R65/'Milk production'!AF65))+(Q62*('Milk production'!S65/'Milk production'!AF65))+(S62*('Milk production'!U65/'Milk production'!AF65))+(T62*('Milk production'!V65/'Milk production'!AF65))+(U62*('Milk production'!W65/'Milk production'!AF65))+(V62*('Milk production'!X65/'Milk production'!AF65))+(W62*('Milk production'!Y65/'Milk production'!AF65))+(X62*('Milk production'!Z65/'Milk production'!AF65))+(Y62*('Milk production'!AA65/'Milk production'!AF65))+(Z62*('Milk production'!AB65/'Milk production'!AF65))+(AA62*('Milk production'!AC65/'Milk production'!AF65))+(AB62*('Milk production'!AD65/'Milk production'!AF65))</f>
        <v>4.1658128529174521</v>
      </c>
      <c r="D62" s="4">
        <f t="shared" si="0"/>
        <v>4.0356915999717842</v>
      </c>
      <c r="E62" s="4">
        <v>4.2699999999999996</v>
      </c>
      <c r="F62" s="4">
        <v>4.0999999999999996</v>
      </c>
      <c r="G62" s="4">
        <v>4.2</v>
      </c>
      <c r="H62" s="4">
        <v>4.53</v>
      </c>
      <c r="I62" s="4">
        <v>3.88</v>
      </c>
      <c r="J62" s="4">
        <v>4.1399999999999997</v>
      </c>
      <c r="K62" s="4">
        <v>4.1500000000000004</v>
      </c>
      <c r="M62" s="4">
        <v>3.7810000000000001</v>
      </c>
      <c r="N62" s="4">
        <v>4.34</v>
      </c>
      <c r="O62" s="4">
        <v>4.22</v>
      </c>
      <c r="P62" s="4">
        <v>4.34</v>
      </c>
      <c r="Q62" s="4">
        <v>4.22</v>
      </c>
      <c r="S62" s="4">
        <v>4</v>
      </c>
      <c r="T62" s="4">
        <v>4.32</v>
      </c>
      <c r="U62" s="4">
        <v>3.86</v>
      </c>
      <c r="V62" s="4">
        <v>3.6869999999999998</v>
      </c>
      <c r="W62" s="4">
        <v>3.84</v>
      </c>
      <c r="X62" s="4">
        <v>3.95</v>
      </c>
      <c r="Y62" s="4">
        <v>4.07</v>
      </c>
      <c r="Z62" s="4">
        <v>4.0599999999999996</v>
      </c>
      <c r="AA62" s="4">
        <v>4.26</v>
      </c>
      <c r="AB62" s="4">
        <v>3.75</v>
      </c>
      <c r="AD62" s="4"/>
      <c r="AI62" s="4">
        <v>3.89</v>
      </c>
      <c r="AJ62" s="4">
        <v>4.0999999999999996</v>
      </c>
      <c r="AK62" s="4">
        <v>4</v>
      </c>
      <c r="AL62" s="4">
        <v>4.26</v>
      </c>
      <c r="AM62" s="4">
        <v>4.34</v>
      </c>
      <c r="AN62" s="4">
        <v>4.2699999999999996</v>
      </c>
    </row>
    <row r="63" spans="1:40" x14ac:dyDescent="0.2">
      <c r="A63" s="1">
        <v>40909</v>
      </c>
      <c r="B63" s="2">
        <f>('Dairy commodity prices'!D62)</f>
        <v>3500</v>
      </c>
      <c r="C63" s="4">
        <f>(E63*('Milk production'!G66/'Milk production'!AF66))+(F63*('Milk production'!H66/'Milk production'!AF66))+(G63*('Milk production'!I66/'Milk production'!AF66))+(H63*('Milk production'!J66/'Milk production'!AF66))+(I63*('Milk production'!K66/'Milk production'!AF66))+(J63*('Milk production'!L66/'Milk production'!AF66))+(K63*('Milk production'!M66/'Milk production'!AF66))+(M63*('Milk production'!O66/'Milk production'!AF66))+(N63*('Milk production'!P66/'Milk production'!AF66))+(O63*('Milk production'!Q66/'Milk production'!AF66))+(P63*('Milk production'!R66/'Milk production'!AF66))+(Q63*('Milk production'!S66/'Milk production'!AF66))+(S63*('Milk production'!U66/'Milk production'!AF66))+(T63*('Milk production'!V66/'Milk production'!AF66))+(U63*('Milk production'!W66/'Milk production'!AF66))+(V63*('Milk production'!X66/'Milk production'!AF66))+(W63*('Milk production'!Y66/'Milk production'!AF66))+(X63*('Milk production'!Z66/'Milk production'!AF66))+(Y63*('Milk production'!AA66/'Milk production'!AF66))+(Z63*('Milk production'!AB66/'Milk production'!AF66))+(AA63*('Milk production'!AC66/'Milk production'!AF66))+(AB63*('Milk production'!AD66/'Milk production'!AF66))</f>
        <v>4.1240190785650643</v>
      </c>
      <c r="D63" s="4">
        <f t="shared" si="0"/>
        <v>4.0331488142811649</v>
      </c>
      <c r="E63" s="4">
        <v>4.22</v>
      </c>
      <c r="F63" s="4">
        <v>4.0490000000000004</v>
      </c>
      <c r="G63" s="4">
        <v>4.1399999999999997</v>
      </c>
      <c r="H63" s="4">
        <v>4.4800000000000004</v>
      </c>
      <c r="I63" s="4">
        <v>3.86</v>
      </c>
      <c r="J63" s="4">
        <v>4.0999999999999996</v>
      </c>
      <c r="K63" s="4">
        <v>3.98</v>
      </c>
      <c r="M63" s="4">
        <v>3.76</v>
      </c>
      <c r="N63" s="4">
        <v>4.33</v>
      </c>
      <c r="O63" s="4">
        <v>4.17</v>
      </c>
      <c r="P63" s="4">
        <v>4.2699999999999996</v>
      </c>
      <c r="Q63" s="4">
        <v>4.22</v>
      </c>
      <c r="S63" s="4">
        <v>3.96</v>
      </c>
      <c r="T63" s="4">
        <v>4.32</v>
      </c>
      <c r="U63" s="4">
        <v>3.81</v>
      </c>
      <c r="V63" s="4">
        <v>3.65</v>
      </c>
      <c r="W63" s="4">
        <v>3.84</v>
      </c>
      <c r="X63" s="4">
        <v>3.89</v>
      </c>
      <c r="Y63" s="4">
        <v>4.09</v>
      </c>
      <c r="Z63" s="4">
        <v>4.04</v>
      </c>
      <c r="AA63" s="4">
        <v>4.2699999999999996</v>
      </c>
      <c r="AB63" s="4">
        <v>3.74</v>
      </c>
      <c r="AD63" s="4"/>
      <c r="AI63" s="4">
        <v>3.92</v>
      </c>
      <c r="AJ63" s="4">
        <v>4</v>
      </c>
      <c r="AK63" s="4">
        <v>4</v>
      </c>
      <c r="AL63" s="4">
        <v>4.24</v>
      </c>
      <c r="AM63" s="4">
        <v>4.25</v>
      </c>
      <c r="AN63" s="4">
        <v>4.22</v>
      </c>
    </row>
    <row r="64" spans="1:40" x14ac:dyDescent="0.2">
      <c r="A64" s="1">
        <v>40940</v>
      </c>
      <c r="B64" s="2">
        <f>('Dairy commodity prices'!D63)</f>
        <v>3365</v>
      </c>
      <c r="C64" s="4">
        <f>(E64*('Milk production'!G67/'Milk production'!AF67))+(F64*('Milk production'!H67/'Milk production'!AF67))+(G64*('Milk production'!I67/'Milk production'!AF67))+(H64*('Milk production'!J67/'Milk production'!AF67))+(I64*('Milk production'!K67/'Milk production'!AF67))+(J64*('Milk production'!L67/'Milk production'!AF67))+(K64*('Milk production'!M67/'Milk production'!AF67))+(M64*('Milk production'!O67/'Milk production'!AF67))+(N64*('Milk production'!P67/'Milk production'!AF67))+(O64*('Milk production'!Q67/'Milk production'!AF67))+(P64*('Milk production'!R67/'Milk production'!AF67))+(Q64*('Milk production'!S67/'Milk production'!AF67))+(S64*('Milk production'!U67/'Milk production'!AF67))+(T64*('Milk production'!V67/'Milk production'!AF67))+(U64*('Milk production'!W67/'Milk production'!AF67))+(V64*('Milk production'!X67/'Milk production'!AF67))+(W64*('Milk production'!Y67/'Milk production'!AF67))+(X64*('Milk production'!Z67/'Milk production'!AF67))+(Y64*('Milk production'!AA67/'Milk production'!AF67))+(Z64*('Milk production'!AB67/'Milk production'!AF67))+(AA64*('Milk production'!AC67/'Milk production'!AF67))+(AB64*('Milk production'!AD67/'Milk production'!AF67))</f>
        <v>4.1664528997598795</v>
      </c>
      <c r="D64" s="4">
        <f t="shared" si="0"/>
        <v>4.0370590757977292</v>
      </c>
      <c r="E64" s="4">
        <v>4.28</v>
      </c>
      <c r="F64" s="4">
        <v>4.1120000000000001</v>
      </c>
      <c r="G64" s="4">
        <v>4.13</v>
      </c>
      <c r="H64" s="4">
        <v>4.59</v>
      </c>
      <c r="I64" s="4">
        <v>3.82</v>
      </c>
      <c r="J64" s="4">
        <v>4.1500000000000004</v>
      </c>
      <c r="K64" s="4">
        <v>4.0599999999999996</v>
      </c>
      <c r="M64" s="4">
        <v>3.7530000000000001</v>
      </c>
      <c r="N64" s="4">
        <v>4.37</v>
      </c>
      <c r="O64" s="4">
        <v>4.2699999999999996</v>
      </c>
      <c r="P64" s="4">
        <v>4.34</v>
      </c>
      <c r="Q64" s="4">
        <v>4.28</v>
      </c>
      <c r="S64" s="4">
        <v>4.0199999999999996</v>
      </c>
      <c r="T64" s="4">
        <v>4.33</v>
      </c>
      <c r="U64" s="4">
        <v>3.8</v>
      </c>
      <c r="V64" s="4">
        <v>3.6960000000000002</v>
      </c>
      <c r="W64" s="4">
        <v>3.87</v>
      </c>
      <c r="X64" s="4">
        <v>3.9</v>
      </c>
      <c r="Y64" s="4">
        <v>4.09</v>
      </c>
      <c r="Z64" s="4">
        <v>4.05</v>
      </c>
      <c r="AA64" s="4">
        <v>4.29</v>
      </c>
      <c r="AB64" s="4">
        <v>3.77</v>
      </c>
      <c r="AD64" s="4"/>
      <c r="AI64" s="4">
        <v>3.89</v>
      </c>
      <c r="AJ64" s="4">
        <v>4</v>
      </c>
      <c r="AK64" s="4">
        <v>4</v>
      </c>
      <c r="AL64" s="4">
        <v>4.29</v>
      </c>
      <c r="AM64" s="4">
        <v>4.3</v>
      </c>
      <c r="AN64" s="4">
        <v>4.32</v>
      </c>
    </row>
    <row r="65" spans="1:40" x14ac:dyDescent="0.2">
      <c r="A65" s="1">
        <v>40969</v>
      </c>
      <c r="B65" s="2">
        <f>('Dairy commodity prices'!D64)</f>
        <v>3173</v>
      </c>
      <c r="C65" s="4">
        <f>(E65*('Milk production'!G68/'Milk production'!AF68))+(F65*('Milk production'!H68/'Milk production'!AF68))+(G65*('Milk production'!I68/'Milk production'!AF68))+(H65*('Milk production'!J68/'Milk production'!AF68))+(I65*('Milk production'!K68/'Milk production'!AF68))+(J65*('Milk production'!L68/'Milk production'!AF68))+(K65*('Milk production'!M68/'Milk production'!AF68))+(M65*('Milk production'!O68/'Milk production'!AF68))+(N65*('Milk production'!P68/'Milk production'!AF68))+(O65*('Milk production'!Q68/'Milk production'!AF68))+(P65*('Milk production'!R68/'Milk production'!AF68))+(Q65*('Milk production'!S68/'Milk production'!AF68))+(S65*('Milk production'!U68/'Milk production'!AF68))+(T65*('Milk production'!V68/'Milk production'!AF68))+(U65*('Milk production'!W68/'Milk production'!AF68))+(V65*('Milk production'!X68/'Milk production'!AF68))+(W65*('Milk production'!Y68/'Milk production'!AF68))+(X65*('Milk production'!Z68/'Milk production'!AF68))+(Y65*('Milk production'!AA68/'Milk production'!AF68))+(Z65*('Milk production'!AB68/'Milk production'!AF68))+(AA65*('Milk production'!AC68/'Milk production'!AF68))+(AB65*('Milk production'!AD68/'Milk production'!AF68))</f>
        <v>4.0789994034097976</v>
      </c>
      <c r="D65" s="4">
        <f t="shared" si="0"/>
        <v>4.0355543391157616</v>
      </c>
      <c r="E65" s="4">
        <v>4.17</v>
      </c>
      <c r="F65" s="4">
        <v>3.9969999999999999</v>
      </c>
      <c r="G65" s="4">
        <v>4.0999999999999996</v>
      </c>
      <c r="H65" s="4">
        <v>4.46</v>
      </c>
      <c r="I65" s="4">
        <v>3.78</v>
      </c>
      <c r="J65" s="4">
        <v>4.0999999999999996</v>
      </c>
      <c r="K65" s="4">
        <v>3.99</v>
      </c>
      <c r="M65" s="4">
        <v>3.673</v>
      </c>
      <c r="N65" s="4">
        <v>4.3</v>
      </c>
      <c r="O65" s="4">
        <v>4.1500000000000004</v>
      </c>
      <c r="P65" s="4">
        <v>4.22</v>
      </c>
      <c r="Q65" s="4">
        <v>4.22</v>
      </c>
      <c r="S65" s="4">
        <v>3.92</v>
      </c>
      <c r="T65" s="4">
        <v>4.32</v>
      </c>
      <c r="U65" s="4">
        <v>3.77</v>
      </c>
      <c r="V65" s="4">
        <v>3.6320000000000001</v>
      </c>
      <c r="W65" s="4">
        <v>3.84</v>
      </c>
      <c r="X65" s="4">
        <v>3.86</v>
      </c>
      <c r="Y65" s="4">
        <v>3.99</v>
      </c>
      <c r="Z65" s="4">
        <v>3.96</v>
      </c>
      <c r="AA65" s="4">
        <v>4.21</v>
      </c>
      <c r="AB65" s="4">
        <v>3.71</v>
      </c>
      <c r="AD65" s="4"/>
      <c r="AI65" s="4">
        <v>3.84</v>
      </c>
      <c r="AJ65" s="4">
        <v>4.0999999999999996</v>
      </c>
      <c r="AK65" s="4">
        <v>4</v>
      </c>
      <c r="AL65" s="4">
        <v>4.21</v>
      </c>
      <c r="AM65" s="4">
        <v>4.21</v>
      </c>
      <c r="AN65" s="4">
        <v>4.2</v>
      </c>
    </row>
    <row r="66" spans="1:40" x14ac:dyDescent="0.2">
      <c r="A66" s="1">
        <v>41000</v>
      </c>
      <c r="B66" s="2">
        <f>('Dairy commodity prices'!D65)</f>
        <v>2858</v>
      </c>
      <c r="C66" s="4">
        <f>(E66*('Milk production'!G69/'Milk production'!AF69))+(F66*('Milk production'!H69/'Milk production'!AF69))+(G66*('Milk production'!I69/'Milk production'!AF69))+(H66*('Milk production'!J69/'Milk production'!AF69))+(I66*('Milk production'!K69/'Milk production'!AF69))+(J66*('Milk production'!L69/'Milk production'!AF69))+(K66*('Milk production'!M69/'Milk production'!AF69))+(M66*('Milk production'!O69/'Milk production'!AF69))+(N66*('Milk production'!P69/'Milk production'!AF69))+(O66*('Milk production'!Q69/'Milk production'!AF69))+(P66*('Milk production'!R69/'Milk production'!AF69))+(Q66*('Milk production'!S69/'Milk production'!AF69))+(S66*('Milk production'!U69/'Milk production'!AF69))+(T66*('Milk production'!V69/'Milk production'!AF69))+(U66*('Milk production'!W69/'Milk production'!AF69))+(V66*('Milk production'!X69/'Milk production'!AF69))+(W66*('Milk production'!Y69/'Milk production'!AF69))+(X66*('Milk production'!Z69/'Milk production'!AF69))+(Y66*('Milk production'!AA69/'Milk production'!AF69))+(Z66*('Milk production'!AB69/'Milk production'!AF69))+(AA66*('Milk production'!AC69/'Milk production'!AF69))+(AB66*('Milk production'!AD69/'Milk production'!AF69))</f>
        <v>4.0325353543085454</v>
      </c>
      <c r="D66" s="4">
        <f t="shared" si="0"/>
        <v>4.0387706475440064</v>
      </c>
      <c r="E66" s="4">
        <v>4.1500000000000004</v>
      </c>
      <c r="F66" s="4">
        <v>3.931</v>
      </c>
      <c r="G66" s="4">
        <v>4.0599999999999996</v>
      </c>
      <c r="H66" s="4">
        <v>4.43</v>
      </c>
      <c r="I66" s="4">
        <v>3.76</v>
      </c>
      <c r="J66" s="4">
        <v>4.0599999999999996</v>
      </c>
      <c r="K66" s="4">
        <v>3.81</v>
      </c>
      <c r="M66" s="4">
        <v>3.673</v>
      </c>
      <c r="N66" s="4">
        <v>4.28</v>
      </c>
      <c r="O66" s="4">
        <v>4.12</v>
      </c>
      <c r="P66" s="4">
        <v>4.1900000000000004</v>
      </c>
      <c r="Q66" s="4">
        <v>4.2300000000000004</v>
      </c>
      <c r="S66" s="4">
        <v>3.87</v>
      </c>
      <c r="T66" s="4">
        <v>4.3</v>
      </c>
      <c r="U66" s="4">
        <v>3.75</v>
      </c>
      <c r="V66" s="4">
        <v>3.597</v>
      </c>
      <c r="W66" s="4">
        <v>3.77</v>
      </c>
      <c r="X66" s="4">
        <v>3.73</v>
      </c>
      <c r="Y66" s="4">
        <v>3.89</v>
      </c>
      <c r="Z66" s="4">
        <v>3.94</v>
      </c>
      <c r="AA66" s="4">
        <v>4.21</v>
      </c>
      <c r="AB66" s="4">
        <v>3.65</v>
      </c>
      <c r="AD66" s="4"/>
      <c r="AI66" s="4">
        <v>3.65</v>
      </c>
      <c r="AJ66" s="4">
        <v>4.0999999999999996</v>
      </c>
      <c r="AK66" s="4">
        <v>4</v>
      </c>
      <c r="AL66" s="4">
        <v>4.12</v>
      </c>
      <c r="AM66" s="4">
        <v>4.16</v>
      </c>
      <c r="AN66" s="4">
        <v>4.18</v>
      </c>
    </row>
    <row r="67" spans="1:40" x14ac:dyDescent="0.2">
      <c r="A67" s="1">
        <v>41030</v>
      </c>
      <c r="B67" s="2">
        <f>('Dairy commodity prices'!D66)</f>
        <v>2605</v>
      </c>
      <c r="C67" s="4">
        <f>(E67*('Milk production'!G70/'Milk production'!AF70))+(F67*('Milk production'!H70/'Milk production'!AF70))+(G67*('Milk production'!I70/'Milk production'!AF70))+(H67*('Milk production'!J70/'Milk production'!AF70))+(I67*('Milk production'!K70/'Milk production'!AF70))+(J67*('Milk production'!L70/'Milk production'!AF70))+(K67*('Milk production'!M70/'Milk production'!AF70))+(M67*('Milk production'!O70/'Milk production'!AF70))+(N67*('Milk production'!P70/'Milk production'!AF70))+(O67*('Milk production'!Q70/'Milk production'!AF70))+(P67*('Milk production'!R70/'Milk production'!AF70))+(Q67*('Milk production'!S70/'Milk production'!AF70))+(S67*('Milk production'!U70/'Milk production'!AF70))+(T67*('Milk production'!V70/'Milk production'!AF70))+(U67*('Milk production'!W70/'Milk production'!AF70))+(V67*('Milk production'!X70/'Milk production'!AF70))+(W67*('Milk production'!Y70/'Milk production'!AF70))+(X67*('Milk production'!Z70/'Milk production'!AF70))+(Y67*('Milk production'!AA70/'Milk production'!AF70))+(Z67*('Milk production'!AB70/'Milk production'!AF70))+(AA67*('Milk production'!AC70/'Milk production'!AF70))+(AB67*('Milk production'!AD70/'Milk production'!AF70))</f>
        <v>3.9467624143200197</v>
      </c>
      <c r="D67" s="4">
        <f t="shared" si="0"/>
        <v>4.0411487448886954</v>
      </c>
      <c r="E67" s="4">
        <v>4.04</v>
      </c>
      <c r="F67" s="4">
        <v>3.891</v>
      </c>
      <c r="G67" s="4">
        <v>3.97</v>
      </c>
      <c r="H67" s="4">
        <v>4.32</v>
      </c>
      <c r="I67" s="4">
        <v>3.72</v>
      </c>
      <c r="J67" s="4">
        <v>3.94</v>
      </c>
      <c r="K67" s="4">
        <v>3.75</v>
      </c>
      <c r="M67" s="4">
        <v>3.6269999999999998</v>
      </c>
      <c r="N67" s="4">
        <v>4.2</v>
      </c>
      <c r="O67" s="4">
        <v>4.03</v>
      </c>
      <c r="P67" s="4">
        <v>4.1100000000000003</v>
      </c>
      <c r="Q67" s="4">
        <v>4.2</v>
      </c>
      <c r="S67" s="4">
        <v>3.76</v>
      </c>
      <c r="T67" s="4">
        <v>4.2699999999999996</v>
      </c>
      <c r="U67" s="4">
        <v>3.74</v>
      </c>
      <c r="V67" s="4">
        <v>3.5739999999999998</v>
      </c>
      <c r="W67" s="4">
        <v>3.72</v>
      </c>
      <c r="X67" s="4">
        <v>3.62</v>
      </c>
      <c r="Y67" s="4">
        <v>3.82</v>
      </c>
      <c r="Z67" s="4">
        <v>3.87</v>
      </c>
      <c r="AA67" s="4">
        <v>4.16</v>
      </c>
      <c r="AB67" s="4">
        <v>3.64</v>
      </c>
      <c r="AD67" s="4"/>
      <c r="AI67" s="4">
        <v>3.56</v>
      </c>
      <c r="AJ67" s="4">
        <v>4</v>
      </c>
      <c r="AK67" s="4">
        <v>4</v>
      </c>
      <c r="AL67" s="4">
        <v>4.0599999999999996</v>
      </c>
      <c r="AM67" s="4">
        <v>4.0199999999999996</v>
      </c>
      <c r="AN67" s="4">
        <v>4.08</v>
      </c>
    </row>
    <row r="68" spans="1:40" x14ac:dyDescent="0.2">
      <c r="A68" s="1">
        <v>41061</v>
      </c>
      <c r="B68" s="2">
        <f>('Dairy commodity prices'!D67)</f>
        <v>2702</v>
      </c>
      <c r="C68" s="4">
        <f>(E68*('Milk production'!G71/'Milk production'!AF71))+(F68*('Milk production'!H71/'Milk production'!AF71))+(G68*('Milk production'!I71/'Milk production'!AF71))+(H68*('Milk production'!J71/'Milk production'!AF71))+(I68*('Milk production'!K71/'Milk production'!AF71))+(J68*('Milk production'!L71/'Milk production'!AF71))+(K68*('Milk production'!M71/'Milk production'!AF71))+(M68*('Milk production'!O71/'Milk production'!AF71))+(N68*('Milk production'!P71/'Milk production'!AF71))+(O68*('Milk production'!Q71/'Milk production'!AF71))+(P68*('Milk production'!R71/'Milk production'!AF71))+(Q68*('Milk production'!S71/'Milk production'!AF71))+(S68*('Milk production'!U71/'Milk production'!AF71))+(T68*('Milk production'!V71/'Milk production'!AF71))+(U68*('Milk production'!W71/'Milk production'!AF71))+(V68*('Milk production'!X71/'Milk production'!AF71))+(W68*('Milk production'!Y71/'Milk production'!AF71))+(X68*('Milk production'!Z71/'Milk production'!AF71))+(Y68*('Milk production'!AA71/'Milk production'!AF71))+(Z68*('Milk production'!AB71/'Milk production'!AF71))+(AA68*('Milk production'!AC71/'Milk production'!AF71))+(AB68*('Milk production'!AD71/'Milk production'!AF71))</f>
        <v>3.8966326573761312</v>
      </c>
      <c r="D68" s="4">
        <f t="shared" si="0"/>
        <v>4.0408487962817228</v>
      </c>
      <c r="E68" s="4">
        <v>3.99</v>
      </c>
      <c r="F68" s="4">
        <v>3.851</v>
      </c>
      <c r="G68" s="4">
        <v>3.93</v>
      </c>
      <c r="H68" s="4">
        <v>4.25</v>
      </c>
      <c r="I68" s="4">
        <v>3.65</v>
      </c>
      <c r="J68" s="4">
        <v>3.91</v>
      </c>
      <c r="K68" s="4">
        <v>3.76</v>
      </c>
      <c r="M68" s="4">
        <v>3.5979999999999999</v>
      </c>
      <c r="N68" s="4">
        <v>4.1399999999999997</v>
      </c>
      <c r="O68" s="4">
        <v>3.95</v>
      </c>
      <c r="P68" s="4">
        <v>4.09</v>
      </c>
      <c r="Q68" s="4">
        <v>4.1399999999999997</v>
      </c>
      <c r="S68" s="4">
        <v>3.71</v>
      </c>
      <c r="T68" s="4">
        <v>4.21</v>
      </c>
      <c r="U68" s="4">
        <v>3.72</v>
      </c>
      <c r="V68" s="4">
        <v>3.4969999999999999</v>
      </c>
      <c r="W68" s="4">
        <v>3.7</v>
      </c>
      <c r="X68" s="4">
        <v>3.67</v>
      </c>
      <c r="Y68" s="4">
        <v>3.75</v>
      </c>
      <c r="Z68" s="4">
        <v>3.81</v>
      </c>
      <c r="AA68" s="4">
        <v>4.09</v>
      </c>
      <c r="AB68" s="4">
        <v>3.62</v>
      </c>
      <c r="AD68" s="4"/>
      <c r="AI68" s="4">
        <v>3.5</v>
      </c>
      <c r="AJ68" s="4">
        <v>3.9</v>
      </c>
      <c r="AK68" s="4">
        <v>4</v>
      </c>
      <c r="AL68" s="4">
        <v>4.0199999999999996</v>
      </c>
      <c r="AM68" s="4">
        <v>3.97</v>
      </c>
      <c r="AN68" s="4">
        <v>4</v>
      </c>
    </row>
    <row r="69" spans="1:40" x14ac:dyDescent="0.2">
      <c r="A69" s="1">
        <v>41091</v>
      </c>
      <c r="B69" s="2">
        <f>('Dairy commodity prices'!D68)</f>
        <v>2749</v>
      </c>
      <c r="C69" s="4">
        <f>(E69*('Milk production'!G72/'Milk production'!AF72))+(F69*('Milk production'!H72/'Milk production'!AF72))+(G69*('Milk production'!I72/'Milk production'!AF72))+(H69*('Milk production'!J72/'Milk production'!AF72))+(I69*('Milk production'!K72/'Milk production'!AF72))+(J69*('Milk production'!L72/'Milk production'!AF72))+(K69*('Milk production'!M72/'Milk production'!AF72))+(M69*('Milk production'!O72/'Milk production'!AF72))+(N69*('Milk production'!P72/'Milk production'!AF72))+(O69*('Milk production'!Q72/'Milk production'!AF72))+(P69*('Milk production'!R72/'Milk production'!AF72))+(Q69*('Milk production'!S72/'Milk production'!AF72))+(S69*('Milk production'!U72/'Milk production'!AF72))+(T69*('Milk production'!V72/'Milk production'!AF72))+(U69*('Milk production'!W72/'Milk production'!AF72))+(V69*('Milk production'!X72/'Milk production'!AF72))+(W69*('Milk production'!Y72/'Milk production'!AF72))+(X69*('Milk production'!Z72/'Milk production'!AF72))+(Y69*('Milk production'!AA72/'Milk production'!AF72))+(Z69*('Milk production'!AB72/'Milk production'!AF72))+(AA69*('Milk production'!AC72/'Milk production'!AF72))+(AB69*('Milk production'!AD72/'Milk production'!AF72))</f>
        <v>3.8845717274411675</v>
      </c>
      <c r="D69" s="4">
        <f t="shared" si="0"/>
        <v>4.0399425260352908</v>
      </c>
      <c r="E69" s="4">
        <v>3.96</v>
      </c>
      <c r="F69" s="4">
        <v>3.8559999999999999</v>
      </c>
      <c r="G69" s="4">
        <v>3.94</v>
      </c>
      <c r="H69" s="4">
        <v>4.2</v>
      </c>
      <c r="I69" s="4">
        <v>3.69</v>
      </c>
      <c r="J69" s="4">
        <v>3.87</v>
      </c>
      <c r="K69" s="4">
        <v>3.85</v>
      </c>
      <c r="M69" s="4">
        <v>3.585</v>
      </c>
      <c r="N69" s="4">
        <v>4.12</v>
      </c>
      <c r="O69" s="4">
        <v>3.92</v>
      </c>
      <c r="P69" s="4">
        <v>4.05</v>
      </c>
      <c r="Q69" s="4">
        <v>4.0999999999999996</v>
      </c>
      <c r="S69" s="4">
        <v>3.69</v>
      </c>
      <c r="T69" s="4">
        <v>4.16</v>
      </c>
      <c r="U69" s="4">
        <v>3.7</v>
      </c>
      <c r="V69" s="4">
        <v>3.5459999999999998</v>
      </c>
      <c r="W69" s="4">
        <v>3.64</v>
      </c>
      <c r="X69" s="4">
        <v>3.62</v>
      </c>
      <c r="Y69" s="4">
        <v>3.66</v>
      </c>
      <c r="Z69" s="4">
        <v>3.73</v>
      </c>
      <c r="AA69" s="4">
        <v>4.0199999999999996</v>
      </c>
      <c r="AB69" s="4">
        <v>3.62</v>
      </c>
      <c r="AD69" s="4"/>
      <c r="AI69" s="4">
        <v>3.49</v>
      </c>
      <c r="AJ69" s="4">
        <v>3.9</v>
      </c>
      <c r="AK69" s="4">
        <v>4</v>
      </c>
      <c r="AL69" s="4">
        <v>4.0199999999999996</v>
      </c>
      <c r="AM69" s="4">
        <v>3.97</v>
      </c>
      <c r="AN69" s="4">
        <v>3.98</v>
      </c>
    </row>
    <row r="70" spans="1:40" x14ac:dyDescent="0.2">
      <c r="A70" s="1">
        <v>41122</v>
      </c>
      <c r="B70" s="2">
        <f>('Dairy commodity prices'!D69)</f>
        <v>2878</v>
      </c>
      <c r="C70" s="4">
        <f>(E70*('Milk production'!G73/'Milk production'!AF73))+(F70*('Milk production'!H73/'Milk production'!AF73))+(G70*('Milk production'!I73/'Milk production'!AF73))+(H70*('Milk production'!J73/'Milk production'!AF73))+(I70*('Milk production'!K73/'Milk production'!AF73))+(J70*('Milk production'!L73/'Milk production'!AF73))+(K70*('Milk production'!M73/'Milk production'!AF73))+(M70*('Milk production'!O73/'Milk production'!AF73))+(N70*('Milk production'!P73/'Milk production'!AF73))+(O70*('Milk production'!Q73/'Milk production'!AF73))+(P70*('Milk production'!R73/'Milk production'!AF73))+(Q70*('Milk production'!S73/'Milk production'!AF73))+(S70*('Milk production'!U73/'Milk production'!AF73))+(T70*('Milk production'!V73/'Milk production'!AF73))+(U70*('Milk production'!W73/'Milk production'!AF73))+(V70*('Milk production'!X73/'Milk production'!AF73))+(W70*('Milk production'!Y73/'Milk production'!AF73))+(X70*('Milk production'!Z73/'Milk production'!AF73))+(Y70*('Milk production'!AA73/'Milk production'!AF73))+(Z70*('Milk production'!AB73/'Milk production'!AF73))+(AA70*('Milk production'!AC73/'Milk production'!AF73))+(AB70*('Milk production'!AD73/'Milk production'!AF73))</f>
        <v>3.8994853604013011</v>
      </c>
      <c r="D70" s="4">
        <f t="shared" si="0"/>
        <v>4.0378250011093764</v>
      </c>
      <c r="E70" s="4">
        <v>3.97</v>
      </c>
      <c r="F70" s="4">
        <v>3.855</v>
      </c>
      <c r="G70" s="4">
        <v>4</v>
      </c>
      <c r="H70" s="4">
        <v>4.21</v>
      </c>
      <c r="I70" s="4">
        <v>3.72</v>
      </c>
      <c r="J70" s="4">
        <v>3.88</v>
      </c>
      <c r="K70" s="4">
        <v>3.94</v>
      </c>
      <c r="M70" s="4">
        <v>3.5760000000000001</v>
      </c>
      <c r="N70" s="4">
        <v>4.16</v>
      </c>
      <c r="O70" s="4">
        <v>3.92</v>
      </c>
      <c r="P70" s="4">
        <v>4.08</v>
      </c>
      <c r="Q70" s="4">
        <v>4.1100000000000003</v>
      </c>
      <c r="S70" s="4">
        <v>3.71</v>
      </c>
      <c r="T70" s="4">
        <v>4.13</v>
      </c>
      <c r="U70" s="4">
        <v>3.73</v>
      </c>
      <c r="V70" s="4">
        <v>3.5640000000000001</v>
      </c>
      <c r="W70" s="4">
        <v>3.68</v>
      </c>
      <c r="X70" s="4">
        <v>3.66</v>
      </c>
      <c r="Y70" s="4">
        <v>3.72</v>
      </c>
      <c r="Z70" s="4">
        <v>3.76</v>
      </c>
      <c r="AA70" s="4">
        <v>4.05</v>
      </c>
      <c r="AB70" s="4">
        <v>3.61</v>
      </c>
      <c r="AD70" s="4"/>
      <c r="AI70" s="4">
        <v>3.51</v>
      </c>
      <c r="AJ70" s="4">
        <v>3.9</v>
      </c>
      <c r="AK70" s="4">
        <v>4</v>
      </c>
      <c r="AL70" s="4">
        <v>4.0599999999999996</v>
      </c>
      <c r="AM70" s="4">
        <v>3.97</v>
      </c>
      <c r="AN70" s="4">
        <v>4.01</v>
      </c>
    </row>
    <row r="71" spans="1:40" x14ac:dyDescent="0.2">
      <c r="A71" s="1">
        <v>41153</v>
      </c>
      <c r="B71" s="2">
        <f>('Dairy commodity prices'!D70)</f>
        <v>3114</v>
      </c>
      <c r="C71" s="4">
        <f>(E71*('Milk production'!G74/'Milk production'!AF74))+(F71*('Milk production'!H74/'Milk production'!AF74))+(G71*('Milk production'!I74/'Milk production'!AF74))+(H71*('Milk production'!J74/'Milk production'!AF74))+(I71*('Milk production'!K74/'Milk production'!AF74))+(J71*('Milk production'!L74/'Milk production'!AF74))+(K71*('Milk production'!M74/'Milk production'!AF74))+(M71*('Milk production'!O74/'Milk production'!AF74))+(N71*('Milk production'!P74/'Milk production'!AF74))+(O71*('Milk production'!Q74/'Milk production'!AF74))+(P71*('Milk production'!R74/'Milk production'!AF74))+(Q71*('Milk production'!S74/'Milk production'!AF74))+(S71*('Milk production'!U74/'Milk production'!AF74))+(T71*('Milk production'!V74/'Milk production'!AF74))+(U71*('Milk production'!W74/'Milk production'!AF74))+(V71*('Milk production'!X74/'Milk production'!AF74))+(W71*('Milk production'!Y74/'Milk production'!AF74))+(X71*('Milk production'!Z74/'Milk production'!AF74))+(Y71*('Milk production'!AA74/'Milk production'!AF74))+(Z71*('Milk production'!AB74/'Milk production'!AF74))+(AA71*('Milk production'!AC74/'Milk production'!AF74))+(AB71*('Milk production'!AD74/'Milk production'!AF74))</f>
        <v>3.9994354561705636</v>
      </c>
      <c r="D71" s="4">
        <f t="shared" si="0"/>
        <v>4.0383187658993203</v>
      </c>
      <c r="E71" s="4">
        <v>4.07</v>
      </c>
      <c r="F71" s="4">
        <v>3.9710000000000001</v>
      </c>
      <c r="G71" s="4">
        <v>4.1100000000000003</v>
      </c>
      <c r="H71" s="4">
        <v>4.32</v>
      </c>
      <c r="I71" s="4">
        <v>3.77</v>
      </c>
      <c r="J71" s="4">
        <v>3.97</v>
      </c>
      <c r="K71" s="4">
        <v>4.13</v>
      </c>
      <c r="M71" s="4">
        <v>3.621</v>
      </c>
      <c r="N71" s="4">
        <v>4.28</v>
      </c>
      <c r="O71" s="4">
        <v>4.08</v>
      </c>
      <c r="P71" s="4">
        <v>4.13</v>
      </c>
      <c r="Q71" s="4">
        <v>4.25</v>
      </c>
      <c r="S71" s="4">
        <v>3.8</v>
      </c>
      <c r="T71" s="4">
        <v>4.1900000000000004</v>
      </c>
      <c r="U71" s="4">
        <v>3.78</v>
      </c>
      <c r="V71" s="4">
        <v>3.6280000000000001</v>
      </c>
      <c r="W71" s="4">
        <v>3.75</v>
      </c>
      <c r="X71" s="4">
        <v>3.72</v>
      </c>
      <c r="Y71" s="4">
        <v>3.83</v>
      </c>
      <c r="Z71" s="4">
        <v>3.91</v>
      </c>
      <c r="AA71" s="4">
        <v>4.1100000000000003</v>
      </c>
      <c r="AB71" s="4">
        <v>3.66</v>
      </c>
      <c r="AD71" s="4"/>
      <c r="AI71" s="4">
        <v>3.61</v>
      </c>
      <c r="AJ71" s="4">
        <v>3.9</v>
      </c>
      <c r="AK71" s="4">
        <v>4</v>
      </c>
      <c r="AL71" s="4">
        <v>4.22</v>
      </c>
      <c r="AM71" s="4">
        <v>4.13</v>
      </c>
      <c r="AN71" s="4">
        <v>4.1500000000000004</v>
      </c>
    </row>
    <row r="72" spans="1:40" x14ac:dyDescent="0.2">
      <c r="A72" s="1">
        <v>41183</v>
      </c>
      <c r="B72" s="2">
        <f>('Dairy commodity prices'!D71)</f>
        <v>3180</v>
      </c>
      <c r="C72" s="4">
        <f>(E72*('Milk production'!G75/'Milk production'!AF75))+(F72*('Milk production'!H75/'Milk production'!AF75))+(G72*('Milk production'!I75/'Milk production'!AF75))+(H72*('Milk production'!J75/'Milk production'!AF75))+(I72*('Milk production'!K75/'Milk production'!AF75))+(J72*('Milk production'!L75/'Milk production'!AF75))+(K72*('Milk production'!M75/'Milk production'!AF75))+(M72*('Milk production'!O75/'Milk production'!AF75))+(N72*('Milk production'!P75/'Milk production'!AF75))+(O72*('Milk production'!Q75/'Milk production'!AF75))+(P72*('Milk production'!R75/'Milk production'!AF75))+(Q72*('Milk production'!S75/'Milk production'!AF75))+(S72*('Milk production'!U75/'Milk production'!AF75))+(T72*('Milk production'!V75/'Milk production'!AF75))+(U72*('Milk production'!W75/'Milk production'!AF75))+(V72*('Milk production'!X75/'Milk production'!AF75))+(W72*('Milk production'!Y75/'Milk production'!AF75))+(X72*('Milk production'!Z75/'Milk production'!AF75))+(Y72*('Milk production'!AA75/'Milk production'!AF75))+(Z72*('Milk production'!AB75/'Milk production'!AF75))+(AA72*('Milk production'!AC75/'Milk production'!AF75))+(AB72*('Milk production'!AD75/'Milk production'!AF75))</f>
        <v>4.1235446181920965</v>
      </c>
      <c r="D72" s="4">
        <f t="shared" si="0"/>
        <v>4.0408407894577518</v>
      </c>
      <c r="E72" s="4">
        <v>4.22</v>
      </c>
      <c r="F72" s="4">
        <v>4.07</v>
      </c>
      <c r="G72" s="4">
        <v>4.1900000000000004</v>
      </c>
      <c r="H72" s="4">
        <v>4.49</v>
      </c>
      <c r="I72" s="4">
        <v>3.83</v>
      </c>
      <c r="J72" s="4">
        <v>4.0999999999999996</v>
      </c>
      <c r="K72" s="4">
        <v>4.34</v>
      </c>
      <c r="M72" s="4">
        <v>3.7120000000000002</v>
      </c>
      <c r="N72" s="4">
        <v>4.37</v>
      </c>
      <c r="O72" s="4">
        <v>4.2</v>
      </c>
      <c r="P72" s="4">
        <v>4.21</v>
      </c>
      <c r="Q72" s="4">
        <v>4.3099999999999996</v>
      </c>
      <c r="S72" s="4">
        <v>3.9</v>
      </c>
      <c r="T72" s="4">
        <v>4.3099999999999996</v>
      </c>
      <c r="U72" s="4">
        <v>3.88</v>
      </c>
      <c r="V72" s="4">
        <v>3.6949999999999998</v>
      </c>
      <c r="W72" s="4">
        <v>3.82</v>
      </c>
      <c r="X72" s="4">
        <v>3.87</v>
      </c>
      <c r="Y72" s="4">
        <v>3.92</v>
      </c>
      <c r="Z72" s="4">
        <v>4.01</v>
      </c>
      <c r="AA72" s="4">
        <v>4.18</v>
      </c>
      <c r="AB72" s="4">
        <v>3.71</v>
      </c>
      <c r="AD72" s="4"/>
      <c r="AI72" s="4">
        <v>3.74</v>
      </c>
      <c r="AJ72" s="4">
        <v>4</v>
      </c>
      <c r="AK72" s="4">
        <v>4</v>
      </c>
      <c r="AL72" s="4">
        <v>4.3099999999999996</v>
      </c>
      <c r="AM72" s="4">
        <v>4.33</v>
      </c>
      <c r="AN72" s="4">
        <v>4.26</v>
      </c>
    </row>
    <row r="73" spans="1:40" x14ac:dyDescent="0.2">
      <c r="A73" s="1">
        <v>41214</v>
      </c>
      <c r="B73" s="2">
        <f>('Dairy commodity prices'!D72)</f>
        <v>3268</v>
      </c>
      <c r="C73" s="4">
        <f>(E73*('Milk production'!G76/'Milk production'!AF76))+(F73*('Milk production'!H76/'Milk production'!AF76))+(G73*('Milk production'!I76/'Milk production'!AF76))+(H73*('Milk production'!J76/'Milk production'!AF76))+(I73*('Milk production'!K76/'Milk production'!AF76))+(J73*('Milk production'!L76/'Milk production'!AF76))+(K73*('Milk production'!M76/'Milk production'!AF76))+(M73*('Milk production'!O76/'Milk production'!AF76))+(N73*('Milk production'!P76/'Milk production'!AF76))+(O73*('Milk production'!Q76/'Milk production'!AF76))+(P73*('Milk production'!R76/'Milk production'!AF76))+(Q73*('Milk production'!S76/'Milk production'!AF76))+(S73*('Milk production'!U76/'Milk production'!AF76))+(T73*('Milk production'!V76/'Milk production'!AF76))+(U73*('Milk production'!W76/'Milk production'!AF76))+(V73*('Milk production'!X76/'Milk production'!AF76))+(W73*('Milk production'!Y76/'Milk production'!AF76))+(X73*('Milk production'!Z76/'Milk production'!AF76))+(Y73*('Milk production'!AA76/'Milk production'!AF76))+(Z73*('Milk production'!AB76/'Milk production'!AF76))+(AA73*('Milk production'!AC76/'Milk production'!AF76))+(AB73*('Milk production'!AD76/'Milk production'!AF76))</f>
        <v>4.1756837905413322</v>
      </c>
      <c r="D73" s="4">
        <f t="shared" si="0"/>
        <v>4.0411613011169463</v>
      </c>
      <c r="E73" s="4">
        <v>4.2699999999999996</v>
      </c>
      <c r="F73" s="4">
        <v>4.1109999999999998</v>
      </c>
      <c r="G73" s="4">
        <v>4.2</v>
      </c>
      <c r="H73" s="4">
        <v>4.53</v>
      </c>
      <c r="I73" s="4">
        <v>3.89</v>
      </c>
      <c r="J73" s="4">
        <v>4.16</v>
      </c>
      <c r="K73" s="4">
        <v>4.38</v>
      </c>
      <c r="M73" s="4">
        <v>3.7589999999999999</v>
      </c>
      <c r="N73" s="4">
        <v>4.3899999999999997</v>
      </c>
      <c r="O73" s="4">
        <v>4.25</v>
      </c>
      <c r="P73" s="4">
        <v>4.32</v>
      </c>
      <c r="Q73" s="4">
        <v>4.3099999999999996</v>
      </c>
      <c r="S73" s="4">
        <v>3.97</v>
      </c>
      <c r="T73" s="4">
        <v>4.3600000000000003</v>
      </c>
      <c r="U73" s="4">
        <v>3.95</v>
      </c>
      <c r="V73" s="4">
        <v>3.734</v>
      </c>
      <c r="W73" s="4">
        <v>3.84</v>
      </c>
      <c r="X73" s="4">
        <v>3.94</v>
      </c>
      <c r="Y73" s="4">
        <v>4.01</v>
      </c>
      <c r="Z73" s="4">
        <v>4.05</v>
      </c>
      <c r="AA73" s="4">
        <v>4.2300000000000004</v>
      </c>
      <c r="AB73" s="4">
        <v>3.76</v>
      </c>
      <c r="AD73" s="4"/>
      <c r="AI73" s="4">
        <v>3.83</v>
      </c>
      <c r="AJ73" s="4">
        <v>4</v>
      </c>
      <c r="AK73" s="4">
        <v>4</v>
      </c>
      <c r="AL73" s="4">
        <v>4.28</v>
      </c>
      <c r="AM73" s="4">
        <v>4.3600000000000003</v>
      </c>
      <c r="AN73" s="4">
        <v>4.3</v>
      </c>
    </row>
    <row r="74" spans="1:40" x14ac:dyDescent="0.2">
      <c r="A74" s="1">
        <v>41244</v>
      </c>
      <c r="B74" s="2">
        <f>('Dairy commodity prices'!D73)</f>
        <v>3376</v>
      </c>
      <c r="C74" s="4">
        <f>(E74*('Milk production'!G77/'Milk production'!AF77))+(F74*('Milk production'!H77/'Milk production'!AF77))+(G74*('Milk production'!I77/'Milk production'!AF77))+(H74*('Milk production'!J77/'Milk production'!AF77))+(I74*('Milk production'!K77/'Milk production'!AF77))+(J74*('Milk production'!L77/'Milk production'!AF77))+(K74*('Milk production'!M77/'Milk production'!AF77))+(M74*('Milk production'!O77/'Milk production'!AF77))+(N74*('Milk production'!P77/'Milk production'!AF77))+(O74*('Milk production'!Q77/'Milk production'!AF77))+(P74*('Milk production'!R77/'Milk production'!AF77))+(Q74*('Milk production'!S77/'Milk production'!AF77))+(S74*('Milk production'!U77/'Milk production'!AF77))+(T74*('Milk production'!V77/'Milk production'!AF77))+(U74*('Milk production'!W77/'Milk production'!AF77))+(V74*('Milk production'!X77/'Milk production'!AF77))+(W74*('Milk production'!Y77/'Milk production'!AF77))+(X74*('Milk production'!Z77/'Milk production'!AF77))+(Y74*('Milk production'!AA77/'Milk production'!AF77))+(Z74*('Milk production'!AB77/'Milk production'!AF77))+(AA74*('Milk production'!AC77/'Milk production'!AF77))+(AB74*('Milk production'!AD77/'Milk production'!AF77))</f>
        <v>4.1780946752069328</v>
      </c>
      <c r="D74" s="4">
        <f t="shared" si="0"/>
        <v>4.0421847863077369</v>
      </c>
      <c r="E74" s="4">
        <v>4.28</v>
      </c>
      <c r="F74" s="4">
        <v>4.1189999999999998</v>
      </c>
      <c r="G74" s="4">
        <v>4.18</v>
      </c>
      <c r="H74" s="4">
        <v>4.54</v>
      </c>
      <c r="I74" s="4">
        <v>3.89</v>
      </c>
      <c r="J74" s="4">
        <v>4.16</v>
      </c>
      <c r="K74" s="4">
        <v>4.1399999999999997</v>
      </c>
      <c r="M74" s="4">
        <v>3.7839999999999998</v>
      </c>
      <c r="N74" s="4">
        <v>4.4000000000000004</v>
      </c>
      <c r="O74" s="4">
        <v>4.22</v>
      </c>
      <c r="P74" s="4">
        <v>4.3499999999999996</v>
      </c>
      <c r="Q74" s="4">
        <v>4.3099999999999996</v>
      </c>
      <c r="S74" s="4">
        <v>3.99</v>
      </c>
      <c r="T74" s="4">
        <v>4.3499999999999996</v>
      </c>
      <c r="U74" s="4">
        <v>3.96</v>
      </c>
      <c r="V74" s="4">
        <v>3.7719999999999998</v>
      </c>
      <c r="W74" s="4">
        <v>3.87</v>
      </c>
      <c r="X74" s="4">
        <v>3.96</v>
      </c>
      <c r="Y74" s="4">
        <v>4.0599999999999996</v>
      </c>
      <c r="Z74" s="4">
        <v>4.09</v>
      </c>
      <c r="AA74" s="4">
        <v>4.25</v>
      </c>
      <c r="AB74" s="4">
        <v>3.76</v>
      </c>
      <c r="AD74" s="4"/>
      <c r="AI74" s="4">
        <v>3.91</v>
      </c>
      <c r="AJ74" s="4">
        <v>4.0999999999999996</v>
      </c>
      <c r="AK74" s="4">
        <v>4</v>
      </c>
      <c r="AL74" s="4">
        <v>4.28</v>
      </c>
      <c r="AM74" s="4">
        <v>4.37</v>
      </c>
      <c r="AN74" s="4">
        <v>4.28</v>
      </c>
    </row>
    <row r="75" spans="1:40" x14ac:dyDescent="0.2">
      <c r="A75" s="1">
        <v>41275</v>
      </c>
      <c r="B75" s="2">
        <f>('Dairy commodity prices'!D74)</f>
        <v>3336</v>
      </c>
      <c r="C75" s="4">
        <f>(E75*('Milk production'!G78/'Milk production'!AF78))+(F75*('Milk production'!H78/'Milk production'!AF78))+(G75*('Milk production'!I78/'Milk production'!AF78))+(H75*('Milk production'!J78/'Milk production'!AF78))+(I75*('Milk production'!K78/'Milk production'!AF78))+(J75*('Milk production'!L78/'Milk production'!AF78))+(K75*('Milk production'!M78/'Milk production'!AF78))+(M75*('Milk production'!O78/'Milk production'!AF78))+(N75*('Milk production'!P78/'Milk production'!AF78))+(O75*('Milk production'!Q78/'Milk production'!AF78))+(P75*('Milk production'!R78/'Milk production'!AF78))+(Q75*('Milk production'!S78/'Milk production'!AF78))+(S75*('Milk production'!U78/'Milk production'!AF78))+(T75*('Milk production'!V78/'Milk production'!AF78))+(U75*('Milk production'!W78/'Milk production'!AF78))+(V75*('Milk production'!X78/'Milk production'!AF78))+(W75*('Milk production'!Y78/'Milk production'!AF78))+(X75*('Milk production'!Z78/'Milk production'!AF78))+(Y75*('Milk production'!AA78/'Milk production'!AF78))+(Z75*('Milk production'!AB78/'Milk production'!AF78))+(AA75*('Milk production'!AC78/'Milk production'!AF78))+(AB75*('Milk production'!AD78/'Milk production'!AF78))</f>
        <v>4.1399972242312817</v>
      </c>
      <c r="D75" s="4">
        <f t="shared" si="0"/>
        <v>4.0435162984465878</v>
      </c>
      <c r="E75" s="4">
        <v>4.2300000000000004</v>
      </c>
      <c r="F75" s="4">
        <v>4.05</v>
      </c>
      <c r="G75" s="4">
        <v>4.1100000000000003</v>
      </c>
      <c r="H75" s="4">
        <v>4.5599999999999996</v>
      </c>
      <c r="I75" s="4">
        <v>3.89</v>
      </c>
      <c r="J75" s="4">
        <v>4.1399999999999997</v>
      </c>
      <c r="K75" s="4">
        <v>4</v>
      </c>
      <c r="M75" s="4">
        <v>3.74</v>
      </c>
      <c r="N75" s="4">
        <v>4.33</v>
      </c>
      <c r="O75" s="4">
        <v>4.1900000000000004</v>
      </c>
      <c r="P75" s="4">
        <v>4.3</v>
      </c>
      <c r="Q75" s="4">
        <v>4.25</v>
      </c>
      <c r="R75" s="224">
        <v>4.2033333333333331</v>
      </c>
      <c r="S75" s="4">
        <v>3.98</v>
      </c>
      <c r="T75" s="4">
        <v>4.34</v>
      </c>
      <c r="U75" s="4">
        <v>3.88</v>
      </c>
      <c r="V75" s="4">
        <v>3.77</v>
      </c>
      <c r="W75" s="4">
        <v>3.87</v>
      </c>
      <c r="X75" s="4">
        <v>3.96</v>
      </c>
      <c r="Y75" s="4">
        <v>4.05</v>
      </c>
      <c r="Z75" s="4">
        <v>4.08</v>
      </c>
      <c r="AA75" s="4">
        <v>4.29</v>
      </c>
      <c r="AB75" s="4">
        <v>3.79</v>
      </c>
      <c r="AD75" s="4"/>
      <c r="AI75" s="4">
        <v>3.95</v>
      </c>
      <c r="AJ75" s="4">
        <v>4.0999999999999996</v>
      </c>
      <c r="AK75" s="4">
        <v>4</v>
      </c>
      <c r="AL75" s="4">
        <v>4.21</v>
      </c>
      <c r="AM75" s="4">
        <v>4.3</v>
      </c>
      <c r="AN75" s="4">
        <v>4.2300000000000004</v>
      </c>
    </row>
    <row r="76" spans="1:40" x14ac:dyDescent="0.2">
      <c r="A76" s="1">
        <v>41306</v>
      </c>
      <c r="B76" s="2">
        <f>('Dairy commodity prices'!D75)</f>
        <v>3310</v>
      </c>
      <c r="C76" s="4">
        <f>(E76*('Milk production'!G79/'Milk production'!AF79))+(F76*('Milk production'!H79/'Milk production'!AF79))+(G76*('Milk production'!I79/'Milk production'!AF79))+(H76*('Milk production'!J79/'Milk production'!AF79))+(I76*('Milk production'!K79/'Milk production'!AF79))+(J76*('Milk production'!L79/'Milk production'!AF79))+(K76*('Milk production'!M79/'Milk production'!AF79))+(M76*('Milk production'!O79/'Milk production'!AF79))+(N76*('Milk production'!P79/'Milk production'!AF79))+(O76*('Milk production'!Q79/'Milk production'!AF79))+(P76*('Milk production'!R79/'Milk production'!AF79))+(Q76*('Milk production'!S79/'Milk production'!AF79))+(S76*('Milk production'!U79/'Milk production'!AF79))+(T76*('Milk production'!V79/'Milk production'!AF79))+(U76*('Milk production'!W79/'Milk production'!AF79))+(V76*('Milk production'!X79/'Milk production'!AF79))+(W76*('Milk production'!Y79/'Milk production'!AF79))+(X76*('Milk production'!Z79/'Milk production'!AF79))+(Y76*('Milk production'!AA79/'Milk production'!AF79))+(Z76*('Milk production'!AB79/'Milk production'!AF79))+(AA76*('Milk production'!AC79/'Milk production'!AF79))+(AB76*('Milk production'!AD79/'Milk production'!AF79))</f>
        <v>4.1379954930694298</v>
      </c>
      <c r="D76" s="4">
        <f t="shared" si="0"/>
        <v>4.0411448478890497</v>
      </c>
      <c r="E76" s="4">
        <v>4.24</v>
      </c>
      <c r="F76" s="4">
        <v>4.0599999999999996</v>
      </c>
      <c r="G76" s="4">
        <v>4.13</v>
      </c>
      <c r="H76" s="4">
        <v>4.5199999999999996</v>
      </c>
      <c r="I76" s="4">
        <v>3.87</v>
      </c>
      <c r="J76" s="4">
        <v>4.12</v>
      </c>
      <c r="K76" s="4">
        <v>4.03</v>
      </c>
      <c r="M76" s="4">
        <v>3.72</v>
      </c>
      <c r="N76" s="4">
        <v>4.34</v>
      </c>
      <c r="O76" s="4">
        <v>4.21</v>
      </c>
      <c r="P76" s="4">
        <v>4.3</v>
      </c>
      <c r="Q76" s="4">
        <v>4.2699999999999996</v>
      </c>
      <c r="R76" s="224">
        <v>4.1466666666666674</v>
      </c>
      <c r="S76" s="4">
        <v>3.97</v>
      </c>
      <c r="T76" s="4">
        <v>4.3099999999999996</v>
      </c>
      <c r="U76" s="4">
        <v>3.84</v>
      </c>
      <c r="V76" s="4">
        <v>3.81</v>
      </c>
      <c r="W76" s="4">
        <v>3.86</v>
      </c>
      <c r="X76" s="4">
        <v>3.92</v>
      </c>
      <c r="Y76" s="4">
        <v>4.01</v>
      </c>
      <c r="Z76" s="4">
        <v>4.08</v>
      </c>
      <c r="AA76" s="4">
        <v>4.28</v>
      </c>
      <c r="AB76" s="4">
        <v>3.76</v>
      </c>
      <c r="AD76" s="4"/>
      <c r="AI76" s="4">
        <v>3.84</v>
      </c>
      <c r="AJ76" s="4">
        <v>4</v>
      </c>
      <c r="AK76" s="4">
        <v>4</v>
      </c>
      <c r="AL76" s="4">
        <v>4.1900000000000004</v>
      </c>
      <c r="AM76" s="4">
        <v>4.25</v>
      </c>
      <c r="AN76" s="4">
        <v>4.2300000000000004</v>
      </c>
    </row>
    <row r="77" spans="1:40" x14ac:dyDescent="0.2">
      <c r="A77" s="1">
        <v>41334</v>
      </c>
      <c r="B77" s="2">
        <f>('Dairy commodity prices'!D76)</f>
        <v>3361</v>
      </c>
      <c r="C77" s="4">
        <f>(E77*('Milk production'!G80/'Milk production'!AF80))+(F77*('Milk production'!H80/'Milk production'!AF80))+(G77*('Milk production'!I80/'Milk production'!AF80))+(H77*('Milk production'!J80/'Milk production'!AF80))+(I77*('Milk production'!K80/'Milk production'!AF80))+(J77*('Milk production'!L80/'Milk production'!AF80))+(K77*('Milk production'!M80/'Milk production'!AF80))+(M77*('Milk production'!O80/'Milk production'!AF80))+(N77*('Milk production'!P80/'Milk production'!AF80))+(O77*('Milk production'!Q80/'Milk production'!AF80))+(P77*('Milk production'!R80/'Milk production'!AF80))+(Q77*('Milk production'!S80/'Milk production'!AF80))+(S77*('Milk production'!U80/'Milk production'!AF80))+(T77*('Milk production'!V80/'Milk production'!AF80))+(U77*('Milk production'!W80/'Milk production'!AF80))+(V77*('Milk production'!X80/'Milk production'!AF80))+(W77*('Milk production'!Y80/'Milk production'!AF80))+(X77*('Milk production'!Z80/'Milk production'!AF80))+(Y77*('Milk production'!AA80/'Milk production'!AF80))+(Z77*('Milk production'!AB80/'Milk production'!AF80))+(AA77*('Milk production'!AC80/'Milk production'!AF80))+(AB77*('Milk production'!AD80/'Milk production'!AF80))</f>
        <v>4.1256448938433135</v>
      </c>
      <c r="D77" s="4">
        <f t="shared" si="0"/>
        <v>4.0450319720918433</v>
      </c>
      <c r="E77" s="4">
        <v>4.24</v>
      </c>
      <c r="F77" s="4">
        <v>4.04</v>
      </c>
      <c r="G77" s="4">
        <v>4.13</v>
      </c>
      <c r="H77" s="4">
        <v>4.5199999999999996</v>
      </c>
      <c r="I77" s="4">
        <v>3.83</v>
      </c>
      <c r="J77" s="4">
        <v>4.1500000000000004</v>
      </c>
      <c r="K77" s="4">
        <v>3.97</v>
      </c>
      <c r="M77" s="4">
        <v>3.69</v>
      </c>
      <c r="N77" s="4">
        <v>4.3499999999999996</v>
      </c>
      <c r="O77" s="4">
        <v>4.2</v>
      </c>
      <c r="P77" s="4">
        <v>4.2699999999999996</v>
      </c>
      <c r="Q77" s="4">
        <v>4.29</v>
      </c>
      <c r="R77" s="224">
        <v>4.2233333333333327</v>
      </c>
      <c r="S77" s="4">
        <v>3.96</v>
      </c>
      <c r="T77" s="4">
        <v>4.32</v>
      </c>
      <c r="U77" s="4">
        <v>3.83</v>
      </c>
      <c r="V77" s="4">
        <v>3.72</v>
      </c>
      <c r="W77" s="4">
        <v>3.84</v>
      </c>
      <c r="X77" s="4">
        <v>3.86</v>
      </c>
      <c r="Y77" s="4">
        <v>4.01</v>
      </c>
      <c r="Z77" s="4">
        <v>4.05</v>
      </c>
      <c r="AA77" s="4">
        <v>4.2699999999999996</v>
      </c>
      <c r="AB77" s="4">
        <v>3.74</v>
      </c>
      <c r="AD77" s="4"/>
      <c r="AI77" s="4">
        <v>3.8</v>
      </c>
      <c r="AJ77" s="4">
        <v>4.0999999999999996</v>
      </c>
      <c r="AK77" s="4">
        <v>4</v>
      </c>
      <c r="AL77" s="4">
        <v>4.2699999999999996</v>
      </c>
      <c r="AM77" s="4">
        <v>4.3</v>
      </c>
      <c r="AN77" s="4">
        <v>4.25</v>
      </c>
    </row>
    <row r="78" spans="1:40" x14ac:dyDescent="0.2">
      <c r="A78" s="1">
        <v>41365</v>
      </c>
      <c r="B78" s="2">
        <f>('Dairy commodity prices'!D77)</f>
        <v>3711</v>
      </c>
      <c r="C78" s="4">
        <f>(E78*('Milk production'!G81/'Milk production'!AF81))+(F78*('Milk production'!H81/'Milk production'!AF81))+(G78*('Milk production'!I81/'Milk production'!AF81))+(H78*('Milk production'!J81/'Milk production'!AF81))+(I78*('Milk production'!K81/'Milk production'!AF81))+(J78*('Milk production'!L81/'Milk production'!AF81))+(K78*('Milk production'!M81/'Milk production'!AF81))+(M78*('Milk production'!O81/'Milk production'!AF81))+(N78*('Milk production'!P81/'Milk production'!AF81))+(O78*('Milk production'!Q81/'Milk production'!AF81))+(P78*('Milk production'!R81/'Milk production'!AF81))+(Q78*('Milk production'!S81/'Milk production'!AF81))+(S78*('Milk production'!U81/'Milk production'!AF81))+(T78*('Milk production'!V81/'Milk production'!AF81))+(U78*('Milk production'!W81/'Milk production'!AF81))+(V78*('Milk production'!X81/'Milk production'!AF81))+(W78*('Milk production'!Y81/'Milk production'!AF81))+(X78*('Milk production'!Z81/'Milk production'!AF81))+(Y78*('Milk production'!AA81/'Milk production'!AF81))+(Z78*('Milk production'!AB81/'Milk production'!AF81))+(AA78*('Milk production'!AC81/'Milk production'!AF81))+(AB78*('Milk production'!AD81/'Milk production'!AF81))</f>
        <v>4.0631569036460045</v>
      </c>
      <c r="D78" s="4">
        <f t="shared" si="0"/>
        <v>4.0475837678699644</v>
      </c>
      <c r="E78" s="4">
        <v>4.17</v>
      </c>
      <c r="F78" s="4">
        <v>4</v>
      </c>
      <c r="G78" s="4">
        <v>4.0999999999999996</v>
      </c>
      <c r="H78" s="4">
        <v>4.3899999999999997</v>
      </c>
      <c r="I78" s="4">
        <v>3.79</v>
      </c>
      <c r="J78" s="4">
        <v>4.09</v>
      </c>
      <c r="K78" s="4">
        <v>3.86</v>
      </c>
      <c r="M78" s="4">
        <v>3.65</v>
      </c>
      <c r="N78" s="4">
        <v>4.3</v>
      </c>
      <c r="O78" s="4">
        <v>4.16</v>
      </c>
      <c r="P78" s="4">
        <v>4.2</v>
      </c>
      <c r="Q78" s="4">
        <v>4.28</v>
      </c>
      <c r="R78" s="224">
        <v>4.1399999999999997</v>
      </c>
      <c r="S78" s="4">
        <v>3.9</v>
      </c>
      <c r="T78" s="4">
        <v>4.33</v>
      </c>
      <c r="U78" s="4">
        <v>3.78</v>
      </c>
      <c r="V78" s="4">
        <v>3.71</v>
      </c>
      <c r="W78" s="4">
        <v>3.78</v>
      </c>
      <c r="X78" s="4">
        <v>3.87</v>
      </c>
      <c r="Y78" s="4">
        <v>3.9</v>
      </c>
      <c r="Z78" s="4">
        <v>4</v>
      </c>
      <c r="AA78" s="4">
        <v>4.25</v>
      </c>
      <c r="AB78" s="4">
        <v>3.7</v>
      </c>
      <c r="AD78" s="4"/>
      <c r="AI78" s="4">
        <v>3.73</v>
      </c>
      <c r="AJ78" s="4">
        <v>4</v>
      </c>
      <c r="AK78" s="4">
        <v>4</v>
      </c>
      <c r="AL78" s="4">
        <v>4.2</v>
      </c>
      <c r="AM78" s="4">
        <v>4.22</v>
      </c>
      <c r="AN78" s="4">
        <v>4.2</v>
      </c>
    </row>
    <row r="79" spans="1:40" x14ac:dyDescent="0.2">
      <c r="A79" s="1">
        <v>41395</v>
      </c>
      <c r="B79" s="2">
        <f>('Dairy commodity prices'!D78)</f>
        <v>3950</v>
      </c>
      <c r="C79" s="4">
        <f>(E79*('Milk production'!G82/'Milk production'!AF82))+(F79*('Milk production'!H82/'Milk production'!AF82))+(G79*('Milk production'!I82/'Milk production'!AF82))+(H79*('Milk production'!J82/'Milk production'!AF82))+(I79*('Milk production'!K82/'Milk production'!AF82))+(J79*('Milk production'!L82/'Milk production'!AF82))+(K79*('Milk production'!M82/'Milk production'!AF82))+(M79*('Milk production'!O82/'Milk production'!AF82))+(N79*('Milk production'!P82/'Milk production'!AF82))+(O79*('Milk production'!Q82/'Milk production'!AF82))+(P79*('Milk production'!R82/'Milk production'!AF82))+(Q79*('Milk production'!S82/'Milk production'!AF82))+(S79*('Milk production'!U82/'Milk production'!AF82))+(T79*('Milk production'!V82/'Milk production'!AF82))+(U79*('Milk production'!W82/'Milk production'!AF82))+(V79*('Milk production'!X82/'Milk production'!AF82))+(W79*('Milk production'!Y82/'Milk production'!AF82))+(X79*('Milk production'!Z82/'Milk production'!AF82))+(Y79*('Milk production'!AA82/'Milk production'!AF82))+(Z79*('Milk production'!AB82/'Milk production'!AF82))+(AA79*('Milk production'!AC82/'Milk production'!AF82))+(AB79*('Milk production'!AD82/'Milk production'!AF82))</f>
        <v>3.9433777202680314</v>
      </c>
      <c r="D79" s="4">
        <f t="shared" ref="D79:D84" si="1">AVERAGE(C68:C79)</f>
        <v>4.0473017100322988</v>
      </c>
      <c r="E79" s="4">
        <v>4.05</v>
      </c>
      <c r="F79" s="4">
        <v>3.89</v>
      </c>
      <c r="G79" s="4">
        <v>3.91</v>
      </c>
      <c r="H79" s="4">
        <v>4.28</v>
      </c>
      <c r="I79" s="4">
        <v>3.72</v>
      </c>
      <c r="J79" s="4">
        <v>3.97</v>
      </c>
      <c r="K79" s="4">
        <v>3.66</v>
      </c>
      <c r="M79" s="4">
        <v>3.64</v>
      </c>
      <c r="N79" s="4">
        <v>4.17</v>
      </c>
      <c r="O79" s="4">
        <v>4.03</v>
      </c>
      <c r="P79" s="4">
        <v>4.2</v>
      </c>
      <c r="Q79" s="4">
        <v>4.26</v>
      </c>
      <c r="R79" s="224">
        <v>4.05</v>
      </c>
      <c r="S79" s="4">
        <v>3.78</v>
      </c>
      <c r="T79" s="4">
        <v>4.28</v>
      </c>
      <c r="U79" s="4">
        <v>3.72</v>
      </c>
      <c r="V79" s="4">
        <v>3.62</v>
      </c>
      <c r="W79" s="4">
        <v>3.73</v>
      </c>
      <c r="X79" s="4">
        <v>3.73</v>
      </c>
      <c r="Y79" s="4">
        <v>3.76</v>
      </c>
      <c r="Z79" s="4">
        <v>3.84</v>
      </c>
      <c r="AA79" s="4">
        <v>4.1500000000000004</v>
      </c>
      <c r="AB79" s="4">
        <v>3.66</v>
      </c>
      <c r="AD79" s="4"/>
      <c r="AI79" s="4">
        <v>3.59</v>
      </c>
      <c r="AJ79" s="4">
        <v>4</v>
      </c>
      <c r="AK79" s="4">
        <v>4</v>
      </c>
      <c r="AL79" s="4">
        <v>4.05</v>
      </c>
      <c r="AM79" s="4">
        <v>4.0999999999999996</v>
      </c>
      <c r="AN79" s="4">
        <v>4.07</v>
      </c>
    </row>
    <row r="80" spans="1:40" x14ac:dyDescent="0.2">
      <c r="A80" s="1">
        <v>41426</v>
      </c>
      <c r="B80" s="2">
        <f>('Dairy commodity prices'!D79)</f>
        <v>3996</v>
      </c>
      <c r="C80" s="4">
        <f>(E80*('Milk production'!G83/'Milk production'!AF83))+(F80*('Milk production'!H83/'Milk production'!AF83))+(G80*('Milk production'!I83/'Milk production'!AF83))+(H80*('Milk production'!J83/'Milk production'!AF83))+(I80*('Milk production'!K83/'Milk production'!AF83))+(J80*('Milk production'!L83/'Milk production'!AF83))+(K80*('Milk production'!M83/'Milk production'!AF83))+(M80*('Milk production'!O83/'Milk production'!AF83))+(N80*('Milk production'!P83/'Milk production'!AF83))+(O80*('Milk production'!Q83/'Milk production'!AF83))+(P80*('Milk production'!R83/'Milk production'!AF83))+(Q80*('Milk production'!S83/'Milk production'!AF83))+(S80*('Milk production'!U83/'Milk production'!AF83))+(T80*('Milk production'!V83/'Milk production'!AF83))+(U80*('Milk production'!W83/'Milk production'!AF83))+(V80*('Milk production'!X83/'Milk production'!AF83))+(W80*('Milk production'!Y83/'Milk production'!AF83))+(X80*('Milk production'!Z83/'Milk production'!AF83))+(Y80*('Milk production'!AA83/'Milk production'!AF83))+(Z80*('Milk production'!AB83/'Milk production'!AF83))+(AA80*('Milk production'!AC83/'Milk production'!AF83))+(AB80*('Milk production'!AD83/'Milk production'!AF83))</f>
        <v>3.8884820601821435</v>
      </c>
      <c r="D80" s="4">
        <f t="shared" si="1"/>
        <v>4.0466224935994664</v>
      </c>
      <c r="E80" s="4">
        <v>3.98</v>
      </c>
      <c r="F80" s="4">
        <v>3.87</v>
      </c>
      <c r="G80" s="4">
        <v>3.84</v>
      </c>
      <c r="H80" s="4">
        <v>4.25</v>
      </c>
      <c r="I80" s="4">
        <v>3.66</v>
      </c>
      <c r="J80" s="4">
        <v>3.89</v>
      </c>
      <c r="K80" s="4">
        <v>3.71</v>
      </c>
      <c r="M80" s="4">
        <v>3.62</v>
      </c>
      <c r="N80" s="4">
        <v>4.1100000000000003</v>
      </c>
      <c r="O80" s="4">
        <v>3.96</v>
      </c>
      <c r="P80" s="4">
        <v>4.08</v>
      </c>
      <c r="Q80" s="4">
        <v>4.2300000000000004</v>
      </c>
      <c r="R80" s="224">
        <v>3.9433333333333334</v>
      </c>
      <c r="S80" s="4">
        <v>3.75</v>
      </c>
      <c r="T80" s="4">
        <v>4.21</v>
      </c>
      <c r="U80" s="4">
        <v>3.71</v>
      </c>
      <c r="V80" s="4">
        <v>3.62</v>
      </c>
      <c r="W80" s="4">
        <v>3.7</v>
      </c>
      <c r="X80" s="4">
        <v>3.74</v>
      </c>
      <c r="Y80" s="4">
        <v>3.7</v>
      </c>
      <c r="Z80" s="4">
        <v>3.85</v>
      </c>
      <c r="AA80" s="4">
        <v>4.08</v>
      </c>
      <c r="AB80" s="4">
        <v>3.65</v>
      </c>
      <c r="AD80" s="4"/>
      <c r="AI80" s="4">
        <v>3.56</v>
      </c>
      <c r="AJ80" s="4">
        <v>3.9</v>
      </c>
      <c r="AK80" s="4">
        <v>4</v>
      </c>
      <c r="AL80" s="4">
        <v>3.97</v>
      </c>
      <c r="AM80" s="4">
        <v>3.96</v>
      </c>
      <c r="AN80" s="4">
        <v>3.98</v>
      </c>
    </row>
    <row r="81" spans="1:40" x14ac:dyDescent="0.2">
      <c r="A81" s="1">
        <v>41456</v>
      </c>
      <c r="B81" s="2">
        <f>('Dairy commodity prices'!D80)</f>
        <v>4055</v>
      </c>
      <c r="C81" s="4">
        <f>(E81*('Milk production'!G84/'Milk production'!AF84))+(F81*('Milk production'!H84/'Milk production'!AF84))+(G81*('Milk production'!I84/'Milk production'!AF84))+(H81*('Milk production'!J84/'Milk production'!AF84))+(I81*('Milk production'!K84/'Milk production'!AF84))+(J81*('Milk production'!L84/'Milk production'!AF84))+(K81*('Milk production'!M84/'Milk production'!AF84))+(M81*('Milk production'!O84/'Milk production'!AF84))+(N81*('Milk production'!P84/'Milk production'!AF84))+(O81*('Milk production'!Q84/'Milk production'!AF84))+(P81*('Milk production'!R84/'Milk production'!AF84))+(Q81*('Milk production'!S84/'Milk production'!AF84))+(S81*('Milk production'!U84/'Milk production'!AF84))+(T81*('Milk production'!V84/'Milk production'!AF84))+(U81*('Milk production'!W84/'Milk production'!AF84))+(V81*('Milk production'!X84/'Milk production'!AF84))+(W81*('Milk production'!Y84/'Milk production'!AF84))+(X81*('Milk production'!Z84/'Milk production'!AF84))+(Y81*('Milk production'!AA84/'Milk production'!AF84))+(Z81*('Milk production'!AB84/'Milk production'!AF84))+(AA81*('Milk production'!AC84/'Milk production'!AF84))+(AB81*('Milk production'!AD84/'Milk production'!AF84))</f>
        <v>3.860275034229832</v>
      </c>
      <c r="D81" s="4">
        <f t="shared" si="1"/>
        <v>4.044597769165188</v>
      </c>
      <c r="E81" s="4">
        <v>3.93</v>
      </c>
      <c r="F81" s="4">
        <v>3.84</v>
      </c>
      <c r="G81" s="4">
        <v>3.82</v>
      </c>
      <c r="H81" s="4">
        <v>4.22</v>
      </c>
      <c r="I81" s="4">
        <v>3.69</v>
      </c>
      <c r="J81" s="4">
        <v>3.86</v>
      </c>
      <c r="K81" s="4">
        <v>3.73</v>
      </c>
      <c r="M81" s="4">
        <v>3.55</v>
      </c>
      <c r="N81" s="4">
        <v>4.1100000000000003</v>
      </c>
      <c r="O81" s="4">
        <v>3.88</v>
      </c>
      <c r="P81" s="4">
        <v>4.04</v>
      </c>
      <c r="Q81" s="4">
        <v>4.2300000000000004</v>
      </c>
      <c r="R81" s="224">
        <v>3.9</v>
      </c>
      <c r="S81" s="4">
        <v>3.73</v>
      </c>
      <c r="T81" s="4">
        <v>4.13</v>
      </c>
      <c r="U81" s="4">
        <v>3.68</v>
      </c>
      <c r="V81" s="4">
        <v>3.55</v>
      </c>
      <c r="W81" s="4">
        <v>3.69</v>
      </c>
      <c r="X81" s="4">
        <v>3.7</v>
      </c>
      <c r="Y81" s="4">
        <v>3.66</v>
      </c>
      <c r="Z81" s="4">
        <v>3.81</v>
      </c>
      <c r="AA81" s="4">
        <v>4.04</v>
      </c>
      <c r="AB81" s="4">
        <v>3.62</v>
      </c>
      <c r="AD81" s="4"/>
      <c r="AI81" s="4">
        <v>3.51</v>
      </c>
      <c r="AJ81" s="4">
        <v>3.9</v>
      </c>
      <c r="AK81" s="4">
        <v>4</v>
      </c>
      <c r="AL81" s="4">
        <v>3.81</v>
      </c>
      <c r="AM81" s="4">
        <v>3.95</v>
      </c>
      <c r="AN81" s="4">
        <v>3.92</v>
      </c>
    </row>
    <row r="82" spans="1:40" x14ac:dyDescent="0.2">
      <c r="A82" s="1">
        <v>41487</v>
      </c>
      <c r="B82" s="2">
        <f>('Dairy commodity prices'!D81)</f>
        <v>4098</v>
      </c>
      <c r="C82" s="4">
        <f>(E82*('Milk production'!G85/'Milk production'!AF85))+(F82*('Milk production'!H85/'Milk production'!AF85))+(G82*('Milk production'!I85/'Milk production'!AF85))+(H82*('Milk production'!J85/'Milk production'!AF85))+(I82*('Milk production'!K85/'Milk production'!AF85))+(J82*('Milk production'!L85/'Milk production'!AF85))+(K82*('Milk production'!M85/'Milk production'!AF85))+(M82*('Milk production'!O85/'Milk production'!AF85))+(N82*('Milk production'!P85/'Milk production'!AF85))+(O82*('Milk production'!Q85/'Milk production'!AF85))+(P82*('Milk production'!R85/'Milk production'!AF85))+(Q82*('Milk production'!S85/'Milk production'!AF85))+(S82*('Milk production'!U85/'Milk production'!AF85))+(T82*('Milk production'!V85/'Milk production'!AF85))+(U82*('Milk production'!W85/'Milk production'!AF85))+(V82*('Milk production'!X85/'Milk production'!AF85))+(W82*('Milk production'!Y85/'Milk production'!AF85))+(X82*('Milk production'!Z85/'Milk production'!AF85))+(Y82*('Milk production'!AA85/'Milk production'!AF85))+(Z82*('Milk production'!AB85/'Milk production'!AF85))+(AA82*('Milk production'!AC85/'Milk production'!AF85))+(AB82*('Milk production'!AD85/'Milk production'!AF85))</f>
        <v>3.8871210908189608</v>
      </c>
      <c r="D82" s="4">
        <f t="shared" si="1"/>
        <v>4.0435674133666595</v>
      </c>
      <c r="E82" s="4">
        <v>3.94</v>
      </c>
      <c r="F82" s="4">
        <v>3.86</v>
      </c>
      <c r="G82" s="4">
        <v>3.92</v>
      </c>
      <c r="H82" s="4">
        <v>4.26</v>
      </c>
      <c r="I82" s="4">
        <v>3.68</v>
      </c>
      <c r="J82" s="4">
        <v>3.86</v>
      </c>
      <c r="K82" s="4">
        <v>3.92</v>
      </c>
      <c r="M82" s="4">
        <v>3.57</v>
      </c>
      <c r="N82" s="4">
        <v>4.13</v>
      </c>
      <c r="O82" s="4">
        <v>3.9</v>
      </c>
      <c r="P82" s="4">
        <v>4.03</v>
      </c>
      <c r="Q82" s="4">
        <v>4.2300000000000004</v>
      </c>
      <c r="R82" s="224">
        <v>3.9366666666666661</v>
      </c>
      <c r="S82" s="4">
        <v>3.74</v>
      </c>
      <c r="T82" s="4">
        <v>4.12</v>
      </c>
      <c r="U82" s="4">
        <v>3.73</v>
      </c>
      <c r="V82" s="4">
        <v>3.56</v>
      </c>
      <c r="W82" s="4">
        <v>3.68</v>
      </c>
      <c r="X82" s="4">
        <v>3.65</v>
      </c>
      <c r="Y82" s="4">
        <v>3.69</v>
      </c>
      <c r="Z82" s="4">
        <v>3.77</v>
      </c>
      <c r="AA82" s="4">
        <v>4.0199999999999996</v>
      </c>
      <c r="AB82" s="4">
        <v>3.62</v>
      </c>
      <c r="AD82" s="4"/>
      <c r="AI82" s="4">
        <v>3.5</v>
      </c>
      <c r="AJ82" s="4">
        <v>4</v>
      </c>
      <c r="AK82" s="4">
        <v>4</v>
      </c>
      <c r="AL82" s="4">
        <v>3.86</v>
      </c>
      <c r="AM82" s="4">
        <v>3.95</v>
      </c>
      <c r="AN82" s="4">
        <v>3.96</v>
      </c>
    </row>
    <row r="83" spans="1:40" x14ac:dyDescent="0.2">
      <c r="A83" s="1">
        <v>41518</v>
      </c>
      <c r="B83" s="2">
        <f>('Dairy commodity prices'!D82)</f>
        <v>4191</v>
      </c>
      <c r="C83" s="4">
        <f>(E83*('Milk production'!G86/'Milk production'!AF86))+(F83*('Milk production'!H86/'Milk production'!AF86))+(G83*('Milk production'!I86/'Milk production'!AF86))+(H83*('Milk production'!J86/'Milk production'!AF86))+(I83*('Milk production'!K86/'Milk production'!AF86))+(J83*('Milk production'!L86/'Milk production'!AF86))+(K83*('Milk production'!M86/'Milk production'!AF86))+(M83*('Milk production'!O86/'Milk production'!AF86))+(N83*('Milk production'!P86/'Milk production'!AF86))+(O83*('Milk production'!Q86/'Milk production'!AF86))+(P83*('Milk production'!R86/'Milk production'!AF86))+(Q83*('Milk production'!S86/'Milk production'!AF86))+(S83*('Milk production'!U86/'Milk production'!AF86))+(T83*('Milk production'!V86/'Milk production'!AF86))+(U83*('Milk production'!W86/'Milk production'!AF86))+(V83*('Milk production'!X86/'Milk production'!AF86))+(W83*('Milk production'!Y86/'Milk production'!AF86))+(X83*('Milk production'!Z86/'Milk production'!AF86))+(Y83*('Milk production'!AA86/'Milk production'!AF86))+(Z83*('Milk production'!AB86/'Milk production'!AF86))+(AA83*('Milk production'!AC86/'Milk production'!AF86))+(AB83*('Milk production'!AD86/'Milk production'!AF86))</f>
        <v>4.0095933896759757</v>
      </c>
      <c r="D83" s="4">
        <f t="shared" si="1"/>
        <v>4.0444139078254437</v>
      </c>
      <c r="E83" s="4">
        <v>4.09</v>
      </c>
      <c r="F83" s="4">
        <v>3.98</v>
      </c>
      <c r="G83" s="4">
        <v>4.0599999999999996</v>
      </c>
      <c r="H83" s="4">
        <v>4.3099999999999996</v>
      </c>
      <c r="I83" s="4">
        <v>3.79</v>
      </c>
      <c r="J83" s="4">
        <v>4.01</v>
      </c>
      <c r="K83" s="4">
        <v>4.16</v>
      </c>
      <c r="M83" s="4">
        <v>3.62</v>
      </c>
      <c r="N83" s="4">
        <v>4.25</v>
      </c>
      <c r="O83" s="4">
        <v>4.04</v>
      </c>
      <c r="P83" s="4">
        <v>4.1500000000000004</v>
      </c>
      <c r="Q83" s="4">
        <v>4.26</v>
      </c>
      <c r="R83" s="224">
        <v>4.0666666666666673</v>
      </c>
      <c r="S83" s="4">
        <v>3.86</v>
      </c>
      <c r="T83" s="4">
        <v>4.1900000000000004</v>
      </c>
      <c r="U83" s="4">
        <v>3.79</v>
      </c>
      <c r="V83" s="4">
        <v>3.7</v>
      </c>
      <c r="W83" s="4">
        <v>3.76</v>
      </c>
      <c r="X83" s="4">
        <v>3.81</v>
      </c>
      <c r="Y83" s="4">
        <v>3.8</v>
      </c>
      <c r="Z83" s="4">
        <v>3.93</v>
      </c>
      <c r="AA83" s="4">
        <v>4.1399999999999997</v>
      </c>
      <c r="AB83" s="4">
        <v>3.68</v>
      </c>
      <c r="AD83" s="4"/>
      <c r="AI83" s="4">
        <v>3.59</v>
      </c>
      <c r="AJ83" s="4">
        <v>4</v>
      </c>
      <c r="AK83" s="4">
        <v>4</v>
      </c>
      <c r="AL83" s="4">
        <v>4.05</v>
      </c>
      <c r="AM83" s="4">
        <v>4.1500000000000004</v>
      </c>
      <c r="AN83" s="4">
        <v>4.1100000000000003</v>
      </c>
    </row>
    <row r="84" spans="1:40" x14ac:dyDescent="0.2">
      <c r="A84" s="1">
        <v>41548</v>
      </c>
      <c r="B84" s="2">
        <f>('Dairy commodity prices'!D83)</f>
        <v>4126</v>
      </c>
      <c r="C84" s="4">
        <f>(E84*('Milk production'!G87/'Milk production'!AF87))+(F84*('Milk production'!H87/'Milk production'!AF87))+(G84*('Milk production'!I87/'Milk production'!AF87))+(H84*('Milk production'!J87/'Milk production'!AF87))+(I84*('Milk production'!K87/'Milk production'!AF87))+(J84*('Milk production'!L87/'Milk production'!AF87))+(K84*('Milk production'!M87/'Milk production'!AF87))+(M84*('Milk production'!O87/'Milk production'!AF87))+(N84*('Milk production'!P87/'Milk production'!AF87))+(O84*('Milk production'!Q87/'Milk production'!AF87))+(P84*('Milk production'!R87/'Milk production'!AF87))+(Q84*('Milk production'!S87/'Milk production'!AF87))+(S84*('Milk production'!U87/'Milk production'!AF87))+(T84*('Milk production'!V87/'Milk production'!AF87))+(U84*('Milk production'!W87/'Milk production'!AF87))+(V84*('Milk production'!X87/'Milk production'!AF87))+(W84*('Milk production'!Y87/'Milk production'!AF87))+(X84*('Milk production'!Z87/'Milk production'!AF87))+(Y84*('Milk production'!AA87/'Milk production'!AF87))+(Z84*('Milk production'!AB87/'Milk production'!AF87))+(AA84*('Milk production'!AC87/'Milk production'!AF87))+(AB84*('Milk production'!AD87/'Milk production'!AF87))</f>
        <v>4.0911805306640883</v>
      </c>
      <c r="D84" s="4">
        <f t="shared" si="1"/>
        <v>4.0417169005314433</v>
      </c>
      <c r="E84" s="4">
        <v>4.1900000000000004</v>
      </c>
      <c r="F84" s="4">
        <v>4.01</v>
      </c>
      <c r="G84" s="4">
        <v>4.08</v>
      </c>
      <c r="H84" s="4">
        <v>4.41</v>
      </c>
      <c r="I84" s="4">
        <v>3.85</v>
      </c>
      <c r="J84" s="4">
        <v>4.1100000000000003</v>
      </c>
      <c r="K84" s="4">
        <v>4.4000000000000004</v>
      </c>
      <c r="M84" s="4">
        <v>3.65</v>
      </c>
      <c r="N84" s="4">
        <v>4.34</v>
      </c>
      <c r="O84" s="4">
        <v>4.12</v>
      </c>
      <c r="P84" s="4">
        <v>4.22</v>
      </c>
      <c r="Q84" s="4">
        <v>4.29</v>
      </c>
      <c r="R84" s="224">
        <v>4.22</v>
      </c>
      <c r="S84" s="4">
        <v>3.96</v>
      </c>
      <c r="T84" s="4">
        <v>4.32</v>
      </c>
      <c r="U84" s="4">
        <v>3.84</v>
      </c>
      <c r="V84" s="4">
        <v>3.76</v>
      </c>
      <c r="W84" s="4">
        <v>3.81</v>
      </c>
      <c r="X84" s="4">
        <v>3.93</v>
      </c>
      <c r="Y84" s="4">
        <v>3.96</v>
      </c>
      <c r="Z84" s="4">
        <v>4.04</v>
      </c>
      <c r="AA84" s="4">
        <v>4.2300000000000004</v>
      </c>
      <c r="AB84" s="4">
        <v>3.71</v>
      </c>
      <c r="AD84" s="4"/>
      <c r="AI84" s="4">
        <v>3.8</v>
      </c>
      <c r="AJ84" s="4">
        <v>4.0999999999999996</v>
      </c>
      <c r="AK84" s="4">
        <v>4</v>
      </c>
      <c r="AL84" s="4">
        <v>4.24</v>
      </c>
      <c r="AM84" s="4">
        <v>4.32</v>
      </c>
      <c r="AN84" s="4">
        <v>4.1900000000000004</v>
      </c>
    </row>
    <row r="85" spans="1:40" x14ac:dyDescent="0.2">
      <c r="A85" s="1">
        <v>41579</v>
      </c>
      <c r="B85" s="2">
        <f>('Dairy commodity prices'!D84)</f>
        <v>4054</v>
      </c>
      <c r="C85" s="4">
        <f>(E85*('Milk production'!G88/'Milk production'!AF88))+(F85*('Milk production'!H88/'Milk production'!AF88))+(G85*('Milk production'!I88/'Milk production'!AF88))+(H85*('Milk production'!J88/'Milk production'!AF88))+(I85*('Milk production'!K88/'Milk production'!AF88))+(J85*('Milk production'!L88/'Milk production'!AF88))+(K85*('Milk production'!M88/'Milk production'!AF88))+(M85*('Milk production'!O88/'Milk production'!AF88))+(N85*('Milk production'!P88/'Milk production'!AF88))+(O85*('Milk production'!Q88/'Milk production'!AF88))+(P85*('Milk production'!R88/'Milk production'!AF88))+(Q85*('Milk production'!S88/'Milk production'!AF88))+(S85*('Milk production'!U88/'Milk production'!AF88))+(T85*('Milk production'!V88/'Milk production'!AF88))+(U85*('Milk production'!W88/'Milk production'!AF88))+(V85*('Milk production'!X88/'Milk production'!AF88))+(W85*('Milk production'!Y88/'Milk production'!AF88))+(X85*('Milk production'!Z88/'Milk production'!AF88))+(Y85*('Milk production'!AA88/'Milk production'!AF88))+(Z85*('Milk production'!AB88/'Milk production'!AF88))+(AA85*('Milk production'!AC88/'Milk production'!AF88))+(AB85*('Milk production'!AD88/'Milk production'!AF88))</f>
        <v>4.1541889771479443</v>
      </c>
      <c r="D85" s="4">
        <f>AVERAGE(C74:C85)</f>
        <v>4.0399256660819942</v>
      </c>
      <c r="E85" s="4">
        <v>4.24</v>
      </c>
      <c r="F85" s="4">
        <v>4.0999999999999996</v>
      </c>
      <c r="G85" s="4">
        <v>4.18</v>
      </c>
      <c r="H85" s="4">
        <v>4.53</v>
      </c>
      <c r="I85" s="4">
        <v>3.86</v>
      </c>
      <c r="J85" s="4">
        <v>4.12</v>
      </c>
      <c r="K85" s="4">
        <v>4.4800000000000004</v>
      </c>
      <c r="M85" s="4">
        <v>3.7</v>
      </c>
      <c r="N85" s="4">
        <v>4.3600000000000003</v>
      </c>
      <c r="O85" s="4">
        <v>4.2</v>
      </c>
      <c r="P85" s="4">
        <v>4.29</v>
      </c>
      <c r="Q85" s="4">
        <v>4.2699999999999996</v>
      </c>
      <c r="R85" s="224">
        <v>4.2066666666666661</v>
      </c>
      <c r="S85" s="4">
        <v>3.98</v>
      </c>
      <c r="T85" s="4">
        <v>4.3899999999999997</v>
      </c>
      <c r="U85" s="4">
        <v>3.91</v>
      </c>
      <c r="V85" s="4">
        <v>3.76</v>
      </c>
      <c r="W85" s="4">
        <v>3.83</v>
      </c>
      <c r="X85" s="4">
        <v>3.97</v>
      </c>
      <c r="Y85" s="4">
        <v>3.99</v>
      </c>
      <c r="Z85" s="4">
        <v>4.01</v>
      </c>
      <c r="AA85" s="4">
        <v>4.28</v>
      </c>
      <c r="AB85" s="4">
        <v>3.72</v>
      </c>
      <c r="AD85" s="4"/>
      <c r="AI85" s="4">
        <v>3.84</v>
      </c>
      <c r="AJ85" s="4">
        <v>4.0999999999999996</v>
      </c>
      <c r="AK85" s="4">
        <v>4</v>
      </c>
      <c r="AL85" s="4">
        <v>4.18</v>
      </c>
      <c r="AM85" s="4">
        <v>4.34</v>
      </c>
      <c r="AN85" s="4">
        <v>4.25</v>
      </c>
    </row>
    <row r="86" spans="1:40" x14ac:dyDescent="0.2">
      <c r="A86" s="1">
        <v>41609</v>
      </c>
      <c r="B86" s="2">
        <f>('Dairy commodity prices'!D85)</f>
        <v>4087</v>
      </c>
      <c r="C86" s="240">
        <f>(E86*('Milk production'!G89/'Milk production'!AF89))+(F86*('Milk production'!H89/'Milk production'!AF89))+(G86*('Milk production'!I89/'Milk production'!AF89))+(H86*('Milk production'!J89/'Milk production'!AF89))+(I86*('Milk production'!K89/'Milk production'!AF89))+(J86*('Milk production'!L89/'Milk production'!AF89))+(K86*('Milk production'!M89/'Milk production'!AF89))+(M86*('Milk production'!O89/'Milk production'!AF89))+(N86*('Milk production'!P89/'Milk production'!AF89))+(O86*('Milk production'!Q89/'Milk production'!AF89))+(P86*('Milk production'!R89/'Milk production'!AF89))+(Q86*('Milk production'!S89/'Milk production'!AF89))+(S86*('Milk production'!U89/'Milk production'!AF89))+(T86*('Milk production'!V89/'Milk production'!AF89))+(U86*('Milk production'!W89/'Milk production'!AF89))+(V86*('Milk production'!X89/'Milk production'!AF89))+(W86*('Milk production'!Y89/'Milk production'!AF89))+(X86*('Milk production'!Z89/'Milk production'!AF89))+(Y86*('Milk production'!AA89/'Milk production'!AF89))+(Z86*('Milk production'!AB89/'Milk production'!AF89))+(AA86*('Milk production'!AC89/'Milk production'!AF89))+(AB86*('Milk production'!AD89/'Milk production'!AF89))</f>
        <v>4.1492652735056872</v>
      </c>
      <c r="D86" s="4">
        <f t="shared" ref="D86:D97" si="2">AVERAGE(C75:C86)</f>
        <v>4.037523215940225</v>
      </c>
      <c r="E86" s="4">
        <v>4.2300000000000004</v>
      </c>
      <c r="F86" s="4">
        <v>4.12</v>
      </c>
      <c r="G86" s="4">
        <v>4.12</v>
      </c>
      <c r="H86" s="4">
        <v>4.53</v>
      </c>
      <c r="I86" s="4">
        <v>3.89</v>
      </c>
      <c r="J86" s="4">
        <v>4.13</v>
      </c>
      <c r="K86" s="4">
        <v>4.26</v>
      </c>
      <c r="M86" s="4">
        <v>3.76</v>
      </c>
      <c r="N86" s="4">
        <v>4.33</v>
      </c>
      <c r="O86" s="4">
        <v>4.2</v>
      </c>
      <c r="P86" s="4">
        <v>4.33</v>
      </c>
      <c r="Q86" s="4">
        <v>4.26</v>
      </c>
      <c r="R86" s="224">
        <v>4.1733333333333329</v>
      </c>
      <c r="S86" s="4">
        <v>4.0199999999999996</v>
      </c>
      <c r="T86" s="4">
        <v>4.37</v>
      </c>
      <c r="U86" s="4">
        <v>3.96</v>
      </c>
      <c r="V86" s="4">
        <v>3.82</v>
      </c>
      <c r="W86" s="4">
        <v>3.84</v>
      </c>
      <c r="X86" s="4">
        <v>4.01</v>
      </c>
      <c r="Y86" s="4">
        <v>4.08</v>
      </c>
      <c r="Z86" s="4">
        <v>4.08</v>
      </c>
      <c r="AA86" s="4">
        <v>4.33</v>
      </c>
      <c r="AB86" s="4">
        <v>3.76</v>
      </c>
      <c r="AD86" s="4"/>
      <c r="AI86" s="4" t="s">
        <v>79</v>
      </c>
      <c r="AJ86" s="4" t="s">
        <v>79</v>
      </c>
      <c r="AK86" s="4" t="s">
        <v>79</v>
      </c>
      <c r="AL86" s="4" t="s">
        <v>79</v>
      </c>
      <c r="AM86" s="4" t="s">
        <v>79</v>
      </c>
      <c r="AN86" s="4" t="s">
        <v>79</v>
      </c>
    </row>
    <row r="87" spans="1:40" x14ac:dyDescent="0.2">
      <c r="A87" s="1">
        <v>41640</v>
      </c>
      <c r="B87" s="2">
        <f>('Dairy commodity prices'!D86)</f>
        <v>4032</v>
      </c>
      <c r="C87" s="240">
        <f>(E87*('Milk production'!G90/'Milk production'!AF90))+(F87*('Milk production'!H90/'Milk production'!AF90))+(G87*('Milk production'!I90/'Milk production'!AF90))+(H87*('Milk production'!J90/'Milk production'!AF90))+(I87*('Milk production'!K90/'Milk production'!AF90))+(J87*('Milk production'!L90/'Milk production'!AF90))+(K87*('Milk production'!M90/'Milk production'!AF90))+(M87*('Milk production'!O90/'Milk production'!AF90))+(N87*('Milk production'!P90/'Milk production'!AF90))+(O87*('Milk production'!Q90/'Milk production'!AF90))+(P87*('Milk production'!R90/'Milk production'!AF90))+(Q87*('Milk production'!S90/'Milk production'!AF90))+(S87*('Milk production'!U90/'Milk production'!AF90))+(T87*('Milk production'!V90/'Milk production'!AF90))+(U87*('Milk production'!W90/'Milk production'!AF90))+(V87*('Milk production'!X90/'Milk production'!AF90))+(W87*('Milk production'!Y90/'Milk production'!AF90))+(X87*('Milk production'!Z90/'Milk production'!AF90))+(Y87*('Milk production'!AA90/'Milk production'!AF90))+(Z87*('Milk production'!AB90/'Milk production'!AF90))+(AA87*('Milk production'!AC90/'Milk production'!AF90))+(AB87*('Milk production'!AD90/'Milk production'!AF90))</f>
        <v>4.0992744504351704</v>
      </c>
      <c r="D87" s="4">
        <f t="shared" si="2"/>
        <v>4.0341296514572154</v>
      </c>
      <c r="E87" s="4">
        <v>4.17</v>
      </c>
      <c r="F87" s="4">
        <v>4.03</v>
      </c>
      <c r="G87" s="4">
        <v>4.07</v>
      </c>
      <c r="H87" s="4">
        <v>4.46</v>
      </c>
      <c r="I87" s="4">
        <v>3.84</v>
      </c>
      <c r="J87" s="4">
        <v>4.1100000000000003</v>
      </c>
      <c r="K87" s="4">
        <v>4.1100000000000003</v>
      </c>
      <c r="L87" s="4"/>
      <c r="M87" s="4">
        <v>3.83</v>
      </c>
      <c r="N87" s="4">
        <v>4.32</v>
      </c>
      <c r="O87" s="2">
        <v>4.13</v>
      </c>
      <c r="P87" s="4">
        <v>4.2699999999999996</v>
      </c>
      <c r="Q87" s="4">
        <v>4.26</v>
      </c>
      <c r="R87" s="224">
        <v>4.13</v>
      </c>
      <c r="S87" s="4">
        <v>3.97</v>
      </c>
      <c r="T87" s="4">
        <v>4.34</v>
      </c>
      <c r="U87" s="4">
        <v>3.86</v>
      </c>
      <c r="V87" s="4">
        <v>3.79</v>
      </c>
      <c r="W87" s="4">
        <v>3.84</v>
      </c>
      <c r="X87" s="4">
        <v>3.94</v>
      </c>
      <c r="Y87" s="4">
        <v>3.99</v>
      </c>
      <c r="Z87" s="4">
        <v>4.01</v>
      </c>
      <c r="AA87" s="4">
        <v>4.28</v>
      </c>
      <c r="AB87" s="4">
        <v>3.75</v>
      </c>
      <c r="AC87" s="4"/>
      <c r="AD87" s="4"/>
      <c r="AE87" s="4"/>
      <c r="AF87" s="4"/>
      <c r="AG87" s="4"/>
      <c r="AH87" s="4"/>
      <c r="AI87" s="4"/>
    </row>
    <row r="88" spans="1:40" x14ac:dyDescent="0.2">
      <c r="A88" s="1">
        <v>41671</v>
      </c>
      <c r="B88" s="2">
        <f>('Dairy commodity prices'!D87)</f>
        <v>3764</v>
      </c>
      <c r="C88" s="240">
        <f>(E88*('Milk production'!G91/'Milk production'!AF91))+(F88*('Milk production'!H91/'Milk production'!AF91))+(G88*('Milk production'!I91/'Milk production'!AF91))+(H88*('Milk production'!J91/'Milk production'!AF91))+(I88*('Milk production'!K91/'Milk production'!AF91))+(J88*('Milk production'!L91/'Milk production'!AF91))+(K88*('Milk production'!M91/'Milk production'!AF91))+(M88*('Milk production'!O91/'Milk production'!AF91))+(N88*('Milk production'!P91/'Milk production'!AF91))+(O88*('Milk production'!Q91/'Milk production'!AF91))+(P88*('Milk production'!R91/'Milk production'!AF91))+(Q88*('Milk production'!S91/'Milk production'!AF91))+(S88*('Milk production'!U91/'Milk production'!AF91))+(T88*('Milk production'!V91/'Milk production'!AF91))+(U88*('Milk production'!W91/'Milk production'!AF91))+(V88*('Milk production'!X91/'Milk production'!AF91))+(W88*('Milk production'!Y91/'Milk production'!AF91))+(X88*('Milk production'!Z91/'Milk production'!AF91))+(Y88*('Milk production'!AA91/'Milk production'!AF91))+(Z88*('Milk production'!AB91/'Milk production'!AF91))+(AA88*('Milk production'!AC91/'Milk production'!AF91))+(AB88*('Milk production'!AD91/'Milk production'!AF91))</f>
        <v>4.085707031317428</v>
      </c>
      <c r="D88" s="4">
        <f t="shared" si="2"/>
        <v>4.0297722796445488</v>
      </c>
      <c r="E88" s="4">
        <v>4.1500000000000004</v>
      </c>
      <c r="F88" s="4">
        <v>4.01</v>
      </c>
      <c r="G88" s="4">
        <v>4.07</v>
      </c>
      <c r="H88" s="4">
        <v>4.47</v>
      </c>
      <c r="I88" s="4">
        <v>3.8</v>
      </c>
      <c r="J88" s="4">
        <v>4.1100000000000003</v>
      </c>
      <c r="K88" s="4">
        <v>4.1100000000000003</v>
      </c>
      <c r="L88" s="4"/>
      <c r="M88" s="4">
        <v>3.81</v>
      </c>
      <c r="N88" s="4">
        <v>4.29</v>
      </c>
      <c r="O88" s="4">
        <v>4.1100000000000003</v>
      </c>
      <c r="P88" s="4">
        <v>4.25</v>
      </c>
      <c r="Q88" s="4">
        <v>4.26</v>
      </c>
      <c r="R88" s="224">
        <v>4.123333333333334</v>
      </c>
      <c r="S88" s="4">
        <v>3.97</v>
      </c>
      <c r="T88" s="4">
        <v>4.3099999999999996</v>
      </c>
      <c r="U88" s="4">
        <v>3.83</v>
      </c>
      <c r="V88" s="4">
        <v>3.76</v>
      </c>
      <c r="W88" s="4">
        <v>3.81</v>
      </c>
      <c r="X88" s="4">
        <v>3.98</v>
      </c>
      <c r="Y88" s="4">
        <v>4</v>
      </c>
      <c r="Z88" s="4">
        <v>4.0199999999999996</v>
      </c>
      <c r="AA88" s="4">
        <v>4.28</v>
      </c>
      <c r="AB88" s="4">
        <v>3.73</v>
      </c>
      <c r="AC88" s="4"/>
      <c r="AD88" s="4"/>
      <c r="AE88" s="4"/>
      <c r="AF88" s="4"/>
      <c r="AG88" s="4"/>
      <c r="AH88" s="4"/>
      <c r="AI88" s="4"/>
      <c r="AJ88" s="4"/>
    </row>
    <row r="89" spans="1:40" x14ac:dyDescent="0.2">
      <c r="A89" s="1">
        <v>41699</v>
      </c>
      <c r="B89" s="2">
        <f>('Dairy commodity prices'!D88)</f>
        <v>3679</v>
      </c>
      <c r="C89" s="240">
        <f>(E89*('Milk production'!G92/'Milk production'!AF92))+(F89*('Milk production'!H92/'Milk production'!AF92))+(G89*('Milk production'!I92/'Milk production'!AF92))+(H89*('Milk production'!J92/'Milk production'!AF92))+(I89*('Milk production'!K92/'Milk production'!AF92))+(J89*('Milk production'!L92/'Milk production'!AF92))+(K89*('Milk production'!M92/'Milk production'!AF92))+(M89*('Milk production'!O92/'Milk production'!AF92))+(N89*('Milk production'!P92/'Milk production'!AF92))+(O89*('Milk production'!Q92/'Milk production'!AF92))+(P89*('Milk production'!R92/'Milk production'!AF92))+(Q89*('Milk production'!S92/'Milk production'!AF92))+(S89*('Milk production'!U92/'Milk production'!AF92))+(T89*('Milk production'!V92/'Milk production'!AF92))+(U89*('Milk production'!W92/'Milk production'!AF92))+(V89*('Milk production'!X92/'Milk production'!AF92))+(W89*('Milk production'!Y92/'Milk production'!AF92))+(X89*('Milk production'!Z92/'Milk production'!AF92))+(Y89*('Milk production'!AA92/'Milk production'!AF92))+(Z89*('Milk production'!AB92/'Milk production'!AF92))+(AA89*('Milk production'!AC92/'Milk production'!AF92))+(AB89*('Milk production'!AD92/'Milk production'!AF92))</f>
        <v>4.045811540840436</v>
      </c>
      <c r="D89" s="4">
        <f>AVERAGE(C78:C89)</f>
        <v>4.0231195002276428</v>
      </c>
      <c r="E89" s="2">
        <v>4.1100000000000003</v>
      </c>
      <c r="F89" s="2">
        <v>3.97</v>
      </c>
      <c r="G89" s="2">
        <v>4.0599999999999996</v>
      </c>
      <c r="H89" s="2">
        <v>4.4400000000000004</v>
      </c>
      <c r="I89" s="2">
        <v>3.77</v>
      </c>
      <c r="J89" s="2">
        <v>4.07</v>
      </c>
      <c r="K89" s="2">
        <v>4.08</v>
      </c>
      <c r="M89" s="2">
        <v>3.66</v>
      </c>
      <c r="N89" s="2">
        <v>4.24</v>
      </c>
      <c r="O89" s="2">
        <v>4.0999999999999996</v>
      </c>
      <c r="P89" s="2">
        <v>4.1900000000000004</v>
      </c>
      <c r="Q89" s="2">
        <v>4.26</v>
      </c>
      <c r="R89" s="224">
        <v>4.0633333333333335</v>
      </c>
      <c r="S89" s="2">
        <v>3.97</v>
      </c>
      <c r="T89" s="2">
        <v>4.29</v>
      </c>
      <c r="U89" s="2">
        <v>3.74</v>
      </c>
      <c r="V89" s="2">
        <v>3.69</v>
      </c>
      <c r="W89" s="2">
        <v>3.78</v>
      </c>
      <c r="X89" s="2">
        <v>3.88</v>
      </c>
      <c r="Y89" s="2">
        <v>3.94</v>
      </c>
      <c r="Z89" s="2">
        <v>3.97</v>
      </c>
      <c r="AA89" s="2">
        <v>4.2300000000000004</v>
      </c>
      <c r="AB89" s="2">
        <v>3.71</v>
      </c>
    </row>
    <row r="90" spans="1:40" x14ac:dyDescent="0.2">
      <c r="A90" s="1">
        <v>41730</v>
      </c>
      <c r="B90" s="2">
        <f>('Dairy commodity prices'!D89)</f>
        <v>3581</v>
      </c>
      <c r="C90" s="240">
        <f>(E90*('Milk production'!G93/'Milk production'!AF93))+(F90*('Milk production'!H93/'Milk production'!AF93))+(G90*('Milk production'!I93/'Milk production'!AF93))+(H90*('Milk production'!J93/'Milk production'!AF93))+(I90*('Milk production'!K93/'Milk production'!AF93))+(J90*('Milk production'!L93/'Milk production'!AF93))+(K90*('Milk production'!M93/'Milk production'!AF93))+(M90*('Milk production'!O93/'Milk production'!AF93))+(N90*('Milk production'!P93/'Milk production'!AF93))+(O90*('Milk production'!Q93/'Milk production'!AF93))+(P90*('Milk production'!R93/'Milk production'!AF93))+(Q90*('Milk production'!S93/'Milk production'!AF93))+(S90*('Milk production'!U93/'Milk production'!AF93))+(T90*('Milk production'!V93/'Milk production'!AF93))+(U90*('Milk production'!W93/'Milk production'!AF93))+(V90*('Milk production'!X93/'Milk production'!AF93))+(W90*('Milk production'!Y93/'Milk production'!AF93))+(X90*('Milk production'!Z93/'Milk production'!AF93))+(Y90*('Milk production'!AA93/'Milk production'!AF93))+(Z90*('Milk production'!AB93/'Milk production'!AF93))+(AA90*('Milk production'!AC93/'Milk production'!AF93))+(AB90*('Milk production'!AD93/'Milk production'!AF93))</f>
        <v>3.9891286415857072</v>
      </c>
      <c r="D90" s="4">
        <f t="shared" si="2"/>
        <v>4.0169504783892842</v>
      </c>
      <c r="E90" s="2">
        <v>4.07</v>
      </c>
      <c r="F90" s="2">
        <v>3.9</v>
      </c>
      <c r="G90" s="2">
        <v>4.01</v>
      </c>
      <c r="H90" s="2">
        <v>4.37</v>
      </c>
      <c r="I90" s="2">
        <v>3.76</v>
      </c>
      <c r="J90" s="2">
        <v>4.03</v>
      </c>
      <c r="K90" s="2">
        <v>3.87</v>
      </c>
      <c r="M90" s="2">
        <v>3.62</v>
      </c>
      <c r="N90" s="2">
        <v>4.22</v>
      </c>
      <c r="O90" s="2">
        <v>4.0199999999999996</v>
      </c>
      <c r="P90" s="2">
        <v>4.1500000000000004</v>
      </c>
      <c r="Q90" s="2">
        <v>4.26</v>
      </c>
      <c r="R90" s="224">
        <v>4.04</v>
      </c>
      <c r="S90" s="2">
        <v>3.88</v>
      </c>
      <c r="T90" s="2">
        <v>4.29</v>
      </c>
      <c r="U90" s="2">
        <v>3.73</v>
      </c>
      <c r="V90" s="2">
        <v>3.65</v>
      </c>
      <c r="W90" s="2">
        <v>3.76</v>
      </c>
      <c r="X90" s="2">
        <v>3.83</v>
      </c>
      <c r="Y90" s="2">
        <v>3.88</v>
      </c>
      <c r="Z90" s="2">
        <v>3.94</v>
      </c>
      <c r="AA90" s="2">
        <v>4.1900000000000004</v>
      </c>
      <c r="AB90" s="2">
        <v>3.68</v>
      </c>
    </row>
    <row r="91" spans="1:40" x14ac:dyDescent="0.2">
      <c r="A91" s="1">
        <v>41760</v>
      </c>
      <c r="B91" s="2">
        <f>('Dairy commodity prices'!D90)</f>
        <v>3515</v>
      </c>
      <c r="C91" s="240">
        <f>(E91*('Milk production'!G94/'Milk production'!AF94))+(F91*('Milk production'!H94/'Milk production'!AF94))+(G91*('Milk production'!I94/'Milk production'!AF94))+(H91*('Milk production'!J94/'Milk production'!AF94))+(I91*('Milk production'!K94/'Milk production'!AF94))+(J91*('Milk production'!L94/'Milk production'!AF94))+(K91*('Milk production'!M94/'Milk production'!AF94))+(M91*('Milk production'!O94/'Milk production'!AF94))+(N91*('Milk production'!P94/'Milk production'!AF94))+(O91*('Milk production'!Q94/'Milk production'!AF94))+(P91*('Milk production'!R94/'Milk production'!AF94))+(Q91*('Milk production'!S94/'Milk production'!AF94))+(S91*('Milk production'!U94/'Milk production'!AF94))+(T91*('Milk production'!V94/'Milk production'!AF94))+(U91*('Milk production'!W94/'Milk production'!AF94))+(V91*('Milk production'!X94/'Milk production'!AF94))+(W91*('Milk production'!Y94/'Milk production'!AF94))+(X91*('Milk production'!Z94/'Milk production'!AF94))+(Y91*('Milk production'!AA94/'Milk production'!AF94))+(Z91*('Milk production'!AB94/'Milk production'!AF94))+(AA91*('Milk production'!AC94/'Milk production'!AF94))+(AB91*('Milk production'!AD94/'Milk production'!AF94))</f>
        <v>3.9129082157652695</v>
      </c>
      <c r="D91" s="4">
        <f t="shared" si="2"/>
        <v>4.0144113530140535</v>
      </c>
      <c r="E91" s="2">
        <v>4.01</v>
      </c>
      <c r="F91" s="2">
        <v>3.85</v>
      </c>
      <c r="G91" s="2">
        <v>3.9</v>
      </c>
      <c r="H91" s="2">
        <v>4.28</v>
      </c>
      <c r="I91" s="2">
        <v>3.71</v>
      </c>
      <c r="J91" s="2">
        <v>3.95</v>
      </c>
      <c r="K91" s="2">
        <v>3.75</v>
      </c>
      <c r="M91" s="2">
        <v>3.54</v>
      </c>
      <c r="N91" s="2">
        <v>4.13</v>
      </c>
      <c r="O91" s="2">
        <v>3.95</v>
      </c>
      <c r="P91" s="2">
        <v>4.1900000000000004</v>
      </c>
      <c r="Q91" s="2">
        <v>4.25</v>
      </c>
      <c r="R91" s="224">
        <v>3.9533333333333331</v>
      </c>
      <c r="S91" s="2">
        <v>3.84</v>
      </c>
      <c r="T91" s="2">
        <v>4.28</v>
      </c>
      <c r="U91" s="2">
        <v>3.71</v>
      </c>
      <c r="V91" s="2">
        <v>3.63</v>
      </c>
      <c r="W91" s="2">
        <v>3.73</v>
      </c>
      <c r="X91" s="2">
        <v>3.77</v>
      </c>
      <c r="Y91" s="2">
        <v>3.84</v>
      </c>
      <c r="Z91" s="2">
        <v>3.88</v>
      </c>
      <c r="AA91" s="2">
        <v>4.1399999999999997</v>
      </c>
      <c r="AB91" s="2">
        <v>3.65</v>
      </c>
    </row>
    <row r="92" spans="1:40" x14ac:dyDescent="0.2">
      <c r="A92" s="1">
        <v>41791</v>
      </c>
      <c r="B92" s="2">
        <f>('Dairy commodity prices'!D91)</f>
        <v>3490</v>
      </c>
      <c r="C92" s="240">
        <f>(E92*('Milk production'!G95/'Milk production'!AF95))+(F92*('Milk production'!H95/'Milk production'!AF95))+(G92*('Milk production'!I95/'Milk production'!AF95))+(H92*('Milk production'!J95/'Milk production'!AF95))+(I92*('Milk production'!K95/'Milk production'!AF95))+(J92*('Milk production'!L95/'Milk production'!AF95))+(K92*('Milk production'!M95/'Milk production'!AF95))+(M92*('Milk production'!O95/'Milk production'!AF95))+(N92*('Milk production'!P95/'Milk production'!AF95))+(O92*('Milk production'!Q95/'Milk production'!AF95))+(P92*('Milk production'!R95/'Milk production'!AF95))+(Q92*('Milk production'!S95/'Milk production'!AF95))+(S92*('Milk production'!U95/'Milk production'!AF95))+(T92*('Milk production'!V95/'Milk production'!AF95))+(U92*('Milk production'!W95/'Milk production'!AF95))+(V92*('Milk production'!X95/'Milk production'!AF95))+(W92*('Milk production'!Y95/'Milk production'!AF95))+(X92*('Milk production'!Z95/'Milk production'!AF95))+(Y92*('Milk production'!AA95/'Milk production'!AF95))+(Z92*('Milk production'!AB95/'Milk production'!AF95))+(AA92*('Milk production'!AC95/'Milk production'!AF95))+(AB92*('Milk production'!AD95/'Milk production'!AF95))</f>
        <v>3.8547775794633696</v>
      </c>
      <c r="D92" s="4">
        <f t="shared" si="2"/>
        <v>4.0116026462874883</v>
      </c>
      <c r="E92" s="2">
        <v>3.95</v>
      </c>
      <c r="F92" s="2">
        <v>3.81</v>
      </c>
      <c r="G92" s="2">
        <v>3.84</v>
      </c>
      <c r="H92" s="2">
        <v>4.18</v>
      </c>
      <c r="I92" s="2">
        <v>3.69</v>
      </c>
      <c r="J92" s="2">
        <v>3.89</v>
      </c>
      <c r="K92" s="2">
        <v>3.73</v>
      </c>
      <c r="M92" s="2">
        <v>3.54</v>
      </c>
      <c r="N92" s="2">
        <v>4.07</v>
      </c>
      <c r="O92" s="2">
        <v>3.86</v>
      </c>
      <c r="P92" s="2">
        <v>4.09</v>
      </c>
      <c r="Q92" s="2">
        <v>4.22</v>
      </c>
      <c r="R92" s="224">
        <v>3.93</v>
      </c>
      <c r="S92" s="2">
        <v>3.76</v>
      </c>
      <c r="T92" s="2">
        <v>4.22</v>
      </c>
      <c r="U92" s="2">
        <v>3.73</v>
      </c>
      <c r="V92" s="2">
        <v>3.57</v>
      </c>
      <c r="W92" s="2">
        <v>3.7</v>
      </c>
      <c r="X92" s="2">
        <v>3.72</v>
      </c>
      <c r="Y92" s="2">
        <v>3.77</v>
      </c>
      <c r="Z92" s="2">
        <v>3.83</v>
      </c>
      <c r="AA92" s="2">
        <v>4.07</v>
      </c>
      <c r="AB92" s="2">
        <v>3.65</v>
      </c>
    </row>
    <row r="93" spans="1:40" x14ac:dyDescent="0.2">
      <c r="A93" s="1">
        <v>41821</v>
      </c>
      <c r="B93" s="2">
        <f>('Dairy commodity prices'!D92)</f>
        <v>3549</v>
      </c>
      <c r="C93" s="240">
        <f>(E93*('Milk production'!G96/'Milk production'!AF96))+(F93*('Milk production'!H96/'Milk production'!AF96))+(G93*('Milk production'!I96/'Milk production'!AF96))+(H93*('Milk production'!J96/'Milk production'!AF96))+(I93*('Milk production'!K96/'Milk production'!AF96))+(J93*('Milk production'!L96/'Milk production'!AF96))+(K93*('Milk production'!M96/'Milk production'!AF96))+(M93*('Milk production'!O96/'Milk production'!AF96))+(N93*('Milk production'!P96/'Milk production'!AF96))+(O93*('Milk production'!Q96/'Milk production'!AF96))+(P93*('Milk production'!R96/'Milk production'!AF96))+(Q93*('Milk production'!S96/'Milk production'!AF96))+(S93*('Milk production'!U96/'Milk production'!AF96))+(T93*('Milk production'!V96/'Milk production'!AF96))+(U93*('Milk production'!W96/'Milk production'!AF96))+(V93*('Milk production'!X96/'Milk production'!AF96))+(W93*('Milk production'!Y96/'Milk production'!AF96))+(X93*('Milk production'!Z96/'Milk production'!AF96))+(Y93*('Milk production'!AA96/'Milk production'!AF96))+(Z93*('Milk production'!AB96/'Milk production'!AF96))+(AA93*('Milk production'!AC96/'Milk production'!AF96))+(AB93*('Milk production'!AD96/'Milk production'!AF96))</f>
        <v>3.8544305311244353</v>
      </c>
      <c r="D93" s="4">
        <f t="shared" si="2"/>
        <v>4.0111156043620388</v>
      </c>
      <c r="E93" s="2">
        <v>3.93</v>
      </c>
      <c r="F93" s="2">
        <v>3.84</v>
      </c>
      <c r="G93" s="2">
        <v>3.84</v>
      </c>
      <c r="H93" s="2">
        <v>4.1500000000000004</v>
      </c>
      <c r="I93" s="2">
        <v>3.72</v>
      </c>
      <c r="J93" s="2">
        <v>3.86</v>
      </c>
      <c r="K93" s="2">
        <v>3.82</v>
      </c>
      <c r="M93" s="2">
        <v>3.53</v>
      </c>
      <c r="N93" s="2">
        <v>4.05</v>
      </c>
      <c r="O93" s="2">
        <v>3.87</v>
      </c>
      <c r="P93" s="2">
        <v>4.09</v>
      </c>
      <c r="Q93" s="2">
        <v>4.21</v>
      </c>
      <c r="R93" s="224">
        <v>3.8766666666666665</v>
      </c>
      <c r="S93" s="2">
        <v>3.75</v>
      </c>
      <c r="T93" s="2">
        <v>4.16</v>
      </c>
      <c r="U93" s="2">
        <v>3.71</v>
      </c>
      <c r="V93" s="2">
        <v>3.55</v>
      </c>
      <c r="W93" s="2">
        <v>3.7</v>
      </c>
      <c r="X93" s="2">
        <v>3.68</v>
      </c>
      <c r="Y93" s="2">
        <v>3.71</v>
      </c>
      <c r="Z93" s="2">
        <v>3.82</v>
      </c>
      <c r="AA93" s="2">
        <v>4.0599999999999996</v>
      </c>
      <c r="AB93" s="2">
        <v>3.64</v>
      </c>
    </row>
    <row r="94" spans="1:40" x14ac:dyDescent="0.2">
      <c r="A94" s="1">
        <v>41852</v>
      </c>
      <c r="B94" s="2">
        <f>('Dairy commodity prices'!D93)</f>
        <v>3364</v>
      </c>
      <c r="C94" s="240">
        <f>(E94*('Milk production'!G97/'Milk production'!AF97))+(F94*('Milk production'!H97/'Milk production'!AF97))+(G94*('Milk production'!I97/'Milk production'!AF97))+(H94*('Milk production'!J97/'Milk production'!AF97))+(I94*('Milk production'!K97/'Milk production'!AF97))+(J94*('Milk production'!L97/'Milk production'!AF97))+(K94*('Milk production'!M97/'Milk production'!AF97))+(M94*('Milk production'!O97/'Milk production'!AF97))+(N94*('Milk production'!P97/'Milk production'!AF97))+(O94*('Milk production'!Q97/'Milk production'!AF97))+(P94*('Milk production'!R97/'Milk production'!AF97))+(Q94*('Milk production'!S97/'Milk production'!AF97))+(S94*('Milk production'!U97/'Milk production'!AF97))+(T94*('Milk production'!V97/'Milk production'!AF97))+(U94*('Milk production'!W97/'Milk production'!AF97))+(V94*('Milk production'!X97/'Milk production'!AF97))+(W94*('Milk production'!Y97/'Milk production'!AF97))+(X94*('Milk production'!Z97/'Milk production'!AF97))+(Y94*('Milk production'!AA97/'Milk production'!AF97))+(Z94*('Milk production'!AB97/'Milk production'!AF97))+(AA94*('Milk production'!AC97/'Milk production'!AF97))+(AB94*('Milk production'!AD97/'Milk production'!AF97))</f>
        <v>3.8859728150968063</v>
      </c>
      <c r="D94" s="4">
        <f t="shared" si="2"/>
        <v>4.0110199147185268</v>
      </c>
      <c r="E94" s="2">
        <v>3.96</v>
      </c>
      <c r="F94" s="2">
        <v>3.87</v>
      </c>
      <c r="G94" s="2">
        <v>3.92</v>
      </c>
      <c r="H94" s="2">
        <v>4.18</v>
      </c>
      <c r="I94" s="2">
        <v>3.72</v>
      </c>
      <c r="J94" s="2">
        <v>3.84</v>
      </c>
      <c r="K94" s="2">
        <v>3.97</v>
      </c>
      <c r="M94" s="2">
        <v>3.54</v>
      </c>
      <c r="N94" s="2">
        <v>4.0999999999999996</v>
      </c>
      <c r="O94" s="2">
        <v>3.91</v>
      </c>
      <c r="P94" s="2">
        <v>4.1100000000000003</v>
      </c>
      <c r="Q94" s="2">
        <v>4.21</v>
      </c>
      <c r="R94" s="224">
        <v>3.8433333333333333</v>
      </c>
      <c r="S94" s="2">
        <v>3.75</v>
      </c>
      <c r="T94" s="2">
        <v>4.0999999999999996</v>
      </c>
      <c r="U94" s="2">
        <v>3.74</v>
      </c>
      <c r="V94" s="2">
        <v>3.56</v>
      </c>
      <c r="W94" s="2">
        <v>3.7</v>
      </c>
      <c r="X94" s="2">
        <v>3.7</v>
      </c>
      <c r="Y94" s="2">
        <v>3.76</v>
      </c>
      <c r="Z94" s="2">
        <v>3.86</v>
      </c>
      <c r="AA94" s="2">
        <v>4.07</v>
      </c>
      <c r="AB94" s="2">
        <v>3.63</v>
      </c>
    </row>
    <row r="95" spans="1:40" x14ac:dyDescent="0.2">
      <c r="A95" s="1">
        <v>41883</v>
      </c>
      <c r="B95" s="2">
        <f>('Dairy commodity prices'!D94)</f>
        <v>3094</v>
      </c>
      <c r="C95" s="240">
        <f>(E95*('Milk production'!G98/'Milk production'!AF98))+(F95*('Milk production'!H98/'Milk production'!AF98))+(G95*('Milk production'!I98/'Milk production'!AF98))+(H95*('Milk production'!J98/'Milk production'!AF98))+(I95*('Milk production'!K98/'Milk production'!AF98))+(J95*('Milk production'!L98/'Milk production'!AF98))+(K95*('Milk production'!M98/'Milk production'!AF98))+(M95*('Milk production'!O98/'Milk production'!AF98))+(N95*('Milk production'!P98/'Milk production'!AF98))+(O95*('Milk production'!Q98/'Milk production'!AF98))+(P95*('Milk production'!R98/'Milk production'!AF98))+(Q95*('Milk production'!S98/'Milk production'!AF98))+(S95*('Milk production'!U98/'Milk production'!AF98))+(T95*('Milk production'!V98/'Milk production'!AF98))+(U95*('Milk production'!W98/'Milk production'!AF98))+(V95*('Milk production'!X98/'Milk production'!AF98))+(W95*('Milk production'!Y98/'Milk production'!AF98))+(X95*('Milk production'!Z98/'Milk production'!AF98))+(Y95*('Milk production'!AA98/'Milk production'!AF98))+(Z95*('Milk production'!AB98/'Milk production'!AF98))+(AA95*('Milk production'!AC98/'Milk production'!AF98))+(AB95*('Milk production'!AD98/'Milk production'!AF98))</f>
        <v>3.9665026336282736</v>
      </c>
      <c r="D95" s="4">
        <f t="shared" si="2"/>
        <v>4.0074290183812176</v>
      </c>
      <c r="E95" s="2">
        <v>4.0599999999999996</v>
      </c>
      <c r="F95" s="2">
        <v>3.92</v>
      </c>
      <c r="G95" s="2">
        <v>3.97</v>
      </c>
      <c r="H95" s="2">
        <v>4.26</v>
      </c>
      <c r="I95" s="2">
        <v>3.78</v>
      </c>
      <c r="J95" s="2">
        <v>3.98</v>
      </c>
      <c r="K95" s="2">
        <v>4.17</v>
      </c>
      <c r="M95" s="2">
        <v>3.57</v>
      </c>
      <c r="N95" s="2">
        <v>4.21</v>
      </c>
      <c r="O95" s="2">
        <v>3.99</v>
      </c>
      <c r="P95" s="2">
        <v>4.1900000000000004</v>
      </c>
      <c r="Q95" s="2">
        <v>4.25</v>
      </c>
      <c r="R95" s="224">
        <v>3.94</v>
      </c>
      <c r="S95" s="2">
        <v>3.83</v>
      </c>
      <c r="T95" s="2">
        <v>4.18</v>
      </c>
      <c r="U95" s="2">
        <v>3.8</v>
      </c>
      <c r="V95" s="2">
        <v>3.64</v>
      </c>
      <c r="W95" s="2">
        <v>3.74</v>
      </c>
      <c r="X95" s="2">
        <v>3.78</v>
      </c>
      <c r="Y95" s="2">
        <v>3.85</v>
      </c>
      <c r="Z95" s="2">
        <v>3.96</v>
      </c>
      <c r="AA95" s="2">
        <v>4.1500000000000004</v>
      </c>
      <c r="AB95" s="2">
        <v>3.67</v>
      </c>
    </row>
    <row r="96" spans="1:40" x14ac:dyDescent="0.2">
      <c r="A96" s="1">
        <v>41913</v>
      </c>
      <c r="B96" s="2">
        <f>('Dairy commodity prices'!D95)</f>
        <v>3072</v>
      </c>
      <c r="C96" s="240">
        <f>(E96*('Milk production'!G99/'Milk production'!AF99))+(F96*('Milk production'!H99/'Milk production'!AF99))+(G96*('Milk production'!I99/'Milk production'!AF99))+(H96*('Milk production'!J99/'Milk production'!AF99))+(I96*('Milk production'!K99/'Milk production'!AF99))+(J96*('Milk production'!L99/'Milk production'!AF99))+(K96*('Milk production'!M99/'Milk production'!AF99))+(M96*('Milk production'!O99/'Milk production'!AF99))+(N96*('Milk production'!P99/'Milk production'!AF99))+(O96*('Milk production'!Q99/'Milk production'!AF99))+(P96*('Milk production'!R99/'Milk production'!AF99))+(Q96*('Milk production'!S99/'Milk production'!AF99))+(S96*('Milk production'!U99/'Milk production'!AF99))+(T96*('Milk production'!V99/'Milk production'!AF99))+(U96*('Milk production'!W99/'Milk production'!AF99))+(V96*('Milk production'!X99/'Milk production'!AF99))+(W96*('Milk production'!Y99/'Milk production'!AF99))+(X96*('Milk production'!Z99/'Milk production'!AF99))+(Y96*('Milk production'!AA99/'Milk production'!AF99))+(Z96*('Milk production'!AB99/'Milk production'!AF99))+(AA96*('Milk production'!AC99/'Milk production'!AF99))+(AB96*('Milk production'!AD99/'Milk production'!AF99))</f>
        <v>4.0566437696371631</v>
      </c>
      <c r="D96" s="4">
        <f t="shared" si="2"/>
        <v>4.0045509549623075</v>
      </c>
      <c r="E96" s="2">
        <v>4.12</v>
      </c>
      <c r="F96" s="2">
        <v>4.01</v>
      </c>
      <c r="G96" s="2">
        <v>4.08</v>
      </c>
      <c r="H96" s="2">
        <v>4.3600000000000003</v>
      </c>
      <c r="I96" s="2">
        <v>3.81</v>
      </c>
      <c r="J96" s="2">
        <v>4.08</v>
      </c>
      <c r="K96" s="2">
        <v>4.49</v>
      </c>
      <c r="M96" s="2">
        <v>3.63</v>
      </c>
      <c r="N96" s="2">
        <v>4.25</v>
      </c>
      <c r="O96" s="2">
        <v>4.07</v>
      </c>
      <c r="P96" s="2">
        <v>4.1900000000000004</v>
      </c>
      <c r="Q96" s="2">
        <v>4.28</v>
      </c>
      <c r="R96" s="224">
        <v>4.0699999999999994</v>
      </c>
      <c r="S96" s="2">
        <v>3.89</v>
      </c>
      <c r="T96" s="2">
        <v>4.3499999999999996</v>
      </c>
      <c r="U96" s="2">
        <v>3.82</v>
      </c>
      <c r="V96" s="2">
        <v>3.7</v>
      </c>
      <c r="W96" s="2">
        <v>3.81</v>
      </c>
      <c r="X96" s="2">
        <v>3.83</v>
      </c>
      <c r="Y96" s="2">
        <v>3.88</v>
      </c>
      <c r="Z96" s="2">
        <v>3.94</v>
      </c>
      <c r="AA96" s="2">
        <v>4.17</v>
      </c>
      <c r="AB96" s="2">
        <v>3.68</v>
      </c>
    </row>
    <row r="97" spans="1:28" x14ac:dyDescent="0.2">
      <c r="A97" s="1">
        <v>41944</v>
      </c>
      <c r="B97" s="2">
        <f>('Dairy commodity prices'!D96)</f>
        <v>3055</v>
      </c>
      <c r="C97" s="240">
        <f>(E97*('Milk production'!G100/'Milk production'!AF100))+(F97*('Milk production'!H100/'Milk production'!AF100))+(G97*('Milk production'!I100/'Milk production'!AF100))+(H97*('Milk production'!J100/'Milk production'!AF100))+(I97*('Milk production'!K100/'Milk production'!AF100))+(J97*('Milk production'!L100/'Milk production'!AF100))+(K97*('Milk production'!M100/'Milk production'!AF100))+(M97*('Milk production'!O100/'Milk production'!AF100))+(N97*('Milk production'!P100/'Milk production'!AF100))+(O97*('Milk production'!Q100/'Milk production'!AF100))+(P97*('Milk production'!R100/'Milk production'!AF100))+(Q97*('Milk production'!S100/'Milk production'!AF100))+(S97*('Milk production'!U100/'Milk production'!AF100))+(T97*('Milk production'!V100/'Milk production'!AF100))+(U97*('Milk production'!W100/'Milk production'!AF100))+(V97*('Milk production'!X100/'Milk production'!AF100))+(W97*('Milk production'!Y100/'Milk production'!AF100))+(X97*('Milk production'!Z100/'Milk production'!AF100))+(Y97*('Milk production'!AA100/'Milk production'!AF100))+(Z97*('Milk production'!AB100/'Milk production'!AF100))+(AA97*('Milk production'!AC100/'Milk production'!AF100))+(AB97*('Milk production'!AD100/'Milk production'!AF100))</f>
        <v>4.1063623928874735</v>
      </c>
      <c r="D97" s="4">
        <f t="shared" si="2"/>
        <v>4.0005654062739353</v>
      </c>
      <c r="E97" s="2">
        <v>4.18</v>
      </c>
      <c r="F97" s="2">
        <v>4.0599999999999996</v>
      </c>
      <c r="G97" s="2">
        <v>4.1100000000000003</v>
      </c>
      <c r="H97" s="2">
        <v>4.4400000000000004</v>
      </c>
      <c r="I97" s="2">
        <v>3.8</v>
      </c>
      <c r="J97" s="2">
        <v>4.13</v>
      </c>
      <c r="K97" s="2">
        <v>4.55</v>
      </c>
      <c r="M97" s="2">
        <v>3.66</v>
      </c>
      <c r="N97" s="2">
        <v>4.3099999999999996</v>
      </c>
      <c r="O97" s="2">
        <v>4.17</v>
      </c>
      <c r="P97" s="2">
        <v>4.26</v>
      </c>
      <c r="Q97" s="2">
        <v>4.2699999999999996</v>
      </c>
      <c r="R97" s="224">
        <v>4.0633333333333335</v>
      </c>
      <c r="S97" s="2">
        <v>3.93</v>
      </c>
      <c r="T97" s="2">
        <v>4.41</v>
      </c>
      <c r="U97" s="2">
        <v>3.83</v>
      </c>
      <c r="V97" s="2">
        <v>3.75</v>
      </c>
      <c r="W97" s="2">
        <v>3.85</v>
      </c>
      <c r="X97" s="2">
        <v>3.84</v>
      </c>
      <c r="Y97" s="2">
        <v>4</v>
      </c>
      <c r="Z97" s="2">
        <v>3.97</v>
      </c>
      <c r="AA97" s="2">
        <v>4.24</v>
      </c>
      <c r="AB97" s="2">
        <v>3.73</v>
      </c>
    </row>
    <row r="98" spans="1:28" x14ac:dyDescent="0.2">
      <c r="A98" s="1">
        <v>41974</v>
      </c>
      <c r="B98" s="2">
        <f>('Dairy commodity prices'!D97)</f>
        <v>2934</v>
      </c>
      <c r="C98" s="240"/>
      <c r="D98" s="4">
        <f>AVERAGE(C87:C98)</f>
        <v>3.9870472365255938</v>
      </c>
      <c r="E98" s="2" t="s">
        <v>79</v>
      </c>
      <c r="F98" s="2" t="s">
        <v>79</v>
      </c>
      <c r="G98" s="2">
        <v>4.0999999999999996</v>
      </c>
      <c r="H98" s="2">
        <v>4.5199999999999996</v>
      </c>
      <c r="I98" s="2" t="s">
        <v>79</v>
      </c>
      <c r="J98" s="2">
        <v>4.13</v>
      </c>
      <c r="K98" s="2">
        <v>4.25</v>
      </c>
      <c r="M98" s="2">
        <v>3.83</v>
      </c>
      <c r="N98" s="2" t="s">
        <v>79</v>
      </c>
      <c r="O98" s="2">
        <v>4.1900000000000004</v>
      </c>
      <c r="P98" s="2" t="s">
        <v>79</v>
      </c>
      <c r="Q98" s="2" t="s">
        <v>79</v>
      </c>
      <c r="R98" s="224">
        <v>3.9866666666666668</v>
      </c>
      <c r="S98" s="2">
        <v>3.95</v>
      </c>
      <c r="T98" s="2">
        <v>4.38</v>
      </c>
      <c r="U98" s="2">
        <v>3.86</v>
      </c>
      <c r="V98" s="2">
        <v>3.74</v>
      </c>
      <c r="W98" s="2">
        <v>3.85</v>
      </c>
      <c r="X98" s="2">
        <v>3.88</v>
      </c>
      <c r="Y98" s="2" t="s">
        <v>79</v>
      </c>
      <c r="Z98" s="2" t="s">
        <v>79</v>
      </c>
      <c r="AA98" s="2">
        <v>4.2300000000000004</v>
      </c>
      <c r="AB98" s="2">
        <v>3.73</v>
      </c>
    </row>
  </sheetData>
  <mergeCells count="1">
    <mergeCell ref="C1:AJ1"/>
  </mergeCells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98"/>
  <sheetViews>
    <sheetView zoomScale="80" zoomScaleNormal="80" workbookViewId="0">
      <selection activeCell="C39" sqref="C39:C98"/>
    </sheetView>
  </sheetViews>
  <sheetFormatPr defaultRowHeight="12.75" x14ac:dyDescent="0.2"/>
  <cols>
    <col min="2" max="2" width="17.625" customWidth="1"/>
    <col min="5" max="5" width="27.625" customWidth="1"/>
    <col min="6" max="6" width="15.375" customWidth="1"/>
    <col min="7" max="7" width="12.25" customWidth="1"/>
    <col min="17" max="17" width="14.375" customWidth="1"/>
  </cols>
  <sheetData>
    <row r="2" spans="1:35" x14ac:dyDescent="0.2">
      <c r="B2" s="2" t="s">
        <v>274</v>
      </c>
      <c r="C2" s="2"/>
      <c r="D2" s="16" t="s">
        <v>24</v>
      </c>
      <c r="E2" s="16" t="s">
        <v>25</v>
      </c>
      <c r="F2" s="16" t="s">
        <v>26</v>
      </c>
      <c r="G2" s="16" t="s">
        <v>27</v>
      </c>
      <c r="H2" s="17" t="s">
        <v>28</v>
      </c>
      <c r="I2" s="16" t="s">
        <v>29</v>
      </c>
      <c r="J2" s="16" t="s">
        <v>30</v>
      </c>
      <c r="K2" s="13"/>
      <c r="L2" s="18" t="s">
        <v>31</v>
      </c>
      <c r="M2" s="19" t="s">
        <v>32</v>
      </c>
      <c r="N2" s="19" t="s">
        <v>33</v>
      </c>
      <c r="O2" s="19" t="s">
        <v>34</v>
      </c>
      <c r="P2" s="18" t="s">
        <v>35</v>
      </c>
      <c r="Q2" s="19" t="s">
        <v>36</v>
      </c>
      <c r="R2" s="19" t="s">
        <v>37</v>
      </c>
      <c r="S2" s="19" t="s">
        <v>38</v>
      </c>
      <c r="T2" s="18" t="s">
        <v>39</v>
      </c>
      <c r="U2" s="18" t="s">
        <v>40</v>
      </c>
      <c r="V2" s="18" t="s">
        <v>41</v>
      </c>
      <c r="W2" s="18" t="s">
        <v>42</v>
      </c>
      <c r="X2" s="18" t="s">
        <v>43</v>
      </c>
      <c r="Y2" s="19" t="s">
        <v>44</v>
      </c>
      <c r="Z2" s="18" t="s">
        <v>45</v>
      </c>
      <c r="AA2" s="19" t="s">
        <v>46</v>
      </c>
      <c r="AB2" s="162"/>
      <c r="AC2" s="162"/>
      <c r="AD2" s="162"/>
      <c r="AE2" s="162"/>
      <c r="AF2" s="162"/>
      <c r="AG2" s="162"/>
      <c r="AH2" s="162"/>
      <c r="AI2" s="162"/>
    </row>
    <row r="3" spans="1:35" x14ac:dyDescent="0.2">
      <c r="A3" s="1">
        <v>39083</v>
      </c>
      <c r="B3" s="165">
        <f>(D3*('Milk production'!G6/'Milk production'!AF6))+(E3*('Milk production'!H6/'Milk production'!AF6))+(F3*('Milk production'!I6/'Milk production'!AF6))+(G3*('Milk production'!J6/'Milk production'!AF6))+(H3*('Milk production'!K6/'Milk production'!AF6))+(I3*('Milk production'!L6/'Milk production'!AF6))+(J3*('Milk production'!M6/'Milk production'!AF6))+(L3*('Milk production'!O6/'Milk production'!AF6))+(M3*('Milk production'!P6/'Milk production'!AF6))+(N3*('Milk production'!Q6/'Milk production'!AF6))+(O3*('Milk production'!R6/'Milk production'!AF6))+(P3*('Milk production'!S6/'Milk production'!AF6))+(R3*('Milk production'!U6/'Milk production'!AF6))+(S3*('Milk production'!V6/'Milk production'!AF6))+(T3*('Milk production'!W6/'Milk production'!AF6))+(U3*('Milk production'!X6/'Milk production'!AF6))+(V3*('Milk production'!Y6/'Milk production'!AF6))+(W3*('Milk production'!Z6/'Milk production'!AF6))+(X3*('Milk production'!AA6/'Milk production'!AF6))+(Y3*('Milk production'!AB6/'Milk production'!AF6))+(Z3*('Milk production'!AC6/'Milk production'!AF6))+(AA3*('Milk production'!AD6/'Milk production'!AF6))</f>
        <v>3.3496875778591759</v>
      </c>
      <c r="D3">
        <v>3.44</v>
      </c>
      <c r="E3">
        <v>3.2160000000000002</v>
      </c>
      <c r="F3">
        <v>3.28</v>
      </c>
      <c r="G3">
        <v>3.51</v>
      </c>
      <c r="H3">
        <v>3.36</v>
      </c>
      <c r="I3">
        <v>3.27</v>
      </c>
      <c r="J3">
        <v>3.22</v>
      </c>
      <c r="L3">
        <v>3.22</v>
      </c>
      <c r="M3">
        <v>3.45</v>
      </c>
      <c r="N3">
        <v>3.351</v>
      </c>
      <c r="O3">
        <v>3.44</v>
      </c>
      <c r="P3">
        <v>3.41</v>
      </c>
      <c r="R3">
        <v>3.41</v>
      </c>
      <c r="S3">
        <v>3.47</v>
      </c>
      <c r="T3">
        <v>3.29</v>
      </c>
      <c r="U3">
        <v>3.2719999999999998</v>
      </c>
      <c r="V3">
        <v>3.21</v>
      </c>
      <c r="W3">
        <v>3.33</v>
      </c>
      <c r="X3">
        <v>3.05</v>
      </c>
      <c r="Y3">
        <v>3.39</v>
      </c>
      <c r="Z3">
        <v>3.38</v>
      </c>
      <c r="AA3">
        <v>3.2010000000000001</v>
      </c>
    </row>
    <row r="4" spans="1:35" x14ac:dyDescent="0.2">
      <c r="A4" s="1">
        <v>39114</v>
      </c>
      <c r="B4" s="165">
        <f>(D4*('Milk production'!G7/'Milk production'!AF7))+(E4*('Milk production'!H7/'Milk production'!AF7))+(F4*('Milk production'!I7/'Milk production'!AF7))+(G4*('Milk production'!J7/'Milk production'!AF7))+(H4*('Milk production'!K7/'Milk production'!AF7))+(I4*('Milk production'!L7/'Milk production'!AF7))+(J4*('Milk production'!M7/'Milk production'!AF7))+(L4*('Milk production'!O7/'Milk production'!AF7))+(M4*('Milk production'!P7/'Milk production'!AF7))+(N4*('Milk production'!Q7/'Milk production'!AF7))+(O4*('Milk production'!R7/'Milk production'!AF7))+(P4*('Milk production'!S7/'Milk production'!AF7))+(R4*('Milk production'!U7/'Milk production'!AF7))+(S4*('Milk production'!V7/'Milk production'!AF7))+(T4*('Milk production'!W7/'Milk production'!AF7))+(U4*('Milk production'!X7/'Milk production'!AF7))+(V4*('Milk production'!Y7/'Milk production'!AF7))+(W4*('Milk production'!Z7/'Milk production'!AF7))+(X4*('Milk production'!AA7/'Milk production'!AF7))+(Y4*('Milk production'!AB7/'Milk production'!AF7))+(Z4*('Milk production'!AC7/'Milk production'!AF7))+(AA4*('Milk production'!AD7/'Milk production'!AF7))</f>
        <v>3.338804811487956</v>
      </c>
      <c r="D4">
        <v>3.43</v>
      </c>
      <c r="E4">
        <v>3.2</v>
      </c>
      <c r="F4">
        <v>3.25</v>
      </c>
      <c r="G4">
        <v>3.5</v>
      </c>
      <c r="H4">
        <v>3.35</v>
      </c>
      <c r="I4">
        <v>3.28</v>
      </c>
      <c r="J4">
        <v>3.2</v>
      </c>
      <c r="L4">
        <v>3.19</v>
      </c>
      <c r="M4">
        <v>3.44</v>
      </c>
      <c r="N4">
        <v>3.3540000000000001</v>
      </c>
      <c r="O4">
        <v>3.43</v>
      </c>
      <c r="P4">
        <v>3.43</v>
      </c>
      <c r="R4">
        <v>3.38</v>
      </c>
      <c r="S4">
        <v>3.47</v>
      </c>
      <c r="T4">
        <v>3.28</v>
      </c>
      <c r="U4">
        <v>3.2509999999999999</v>
      </c>
      <c r="V4">
        <v>3.19</v>
      </c>
      <c r="W4">
        <v>3.3</v>
      </c>
      <c r="X4">
        <v>3.04</v>
      </c>
      <c r="Y4">
        <v>3.38</v>
      </c>
      <c r="Z4">
        <v>3.36</v>
      </c>
      <c r="AA4">
        <v>3.2109999999999999</v>
      </c>
    </row>
    <row r="5" spans="1:35" x14ac:dyDescent="0.2">
      <c r="A5" s="1">
        <v>39142</v>
      </c>
      <c r="B5" s="165">
        <f>(D5*('Milk production'!G8/'Milk production'!AF8))+(E5*('Milk production'!H8/'Milk production'!AF8))+(F5*('Milk production'!I8/'Milk production'!AF8))+(G5*('Milk production'!J8/'Milk production'!AF8))+(H5*('Milk production'!K8/'Milk production'!AF8))+(I5*('Milk production'!L8/'Milk production'!AF8))+(J5*('Milk production'!M8/'Milk production'!AF8))+(L5*('Milk production'!O8/'Milk production'!AF8))+(M5*('Milk production'!P8/'Milk production'!AF8))+(N5*('Milk production'!Q8/'Milk production'!AF8))+(O5*('Milk production'!R8/'Milk production'!AF8))+(P5*('Milk production'!S8/'Milk production'!AF8))+(R5*('Milk production'!U8/'Milk production'!AF8))+(S5*('Milk production'!V8/'Milk production'!AF8))+(T5*('Milk production'!W8/'Milk production'!AF8))+(U5*('Milk production'!X8/'Milk production'!AF8))+(V5*('Milk production'!Y8/'Milk production'!AF8))+(W5*('Milk production'!Z8/'Milk production'!AF8))+(X5*('Milk production'!AA8/'Milk production'!AF8))+(Y5*('Milk production'!AB8/'Milk production'!AF8))+(Z5*('Milk production'!AC8/'Milk production'!AF8))+(AA5*('Milk production'!AD8/'Milk production'!AF8))</f>
        <v>3.3272589773994303</v>
      </c>
      <c r="D5">
        <v>3.43</v>
      </c>
      <c r="E5">
        <v>3.2109999999999999</v>
      </c>
      <c r="F5">
        <v>3.25</v>
      </c>
      <c r="G5">
        <v>3.49</v>
      </c>
      <c r="H5">
        <v>3.31</v>
      </c>
      <c r="I5">
        <v>3.26</v>
      </c>
      <c r="J5">
        <v>3.1</v>
      </c>
      <c r="L5">
        <v>3.19</v>
      </c>
      <c r="M5">
        <v>3.43</v>
      </c>
      <c r="N5">
        <v>3.339</v>
      </c>
      <c r="O5">
        <v>3.4</v>
      </c>
      <c r="P5">
        <v>3.4</v>
      </c>
      <c r="R5">
        <v>3.36</v>
      </c>
      <c r="S5">
        <v>3.46</v>
      </c>
      <c r="T5">
        <v>3.27</v>
      </c>
      <c r="U5">
        <v>3.2669999999999999</v>
      </c>
      <c r="V5">
        <v>3.21</v>
      </c>
      <c r="W5">
        <v>3.29</v>
      </c>
      <c r="X5">
        <v>3.04</v>
      </c>
      <c r="Y5">
        <v>3.37</v>
      </c>
      <c r="Z5">
        <v>3.35</v>
      </c>
      <c r="AA5">
        <v>3.2269999999999999</v>
      </c>
    </row>
    <row r="6" spans="1:35" x14ac:dyDescent="0.2">
      <c r="A6" s="1">
        <v>39173</v>
      </c>
      <c r="B6" s="165">
        <f>(D6*('Milk production'!G9/'Milk production'!AF9))+(E6*('Milk production'!H9/'Milk production'!AF9))+(F6*('Milk production'!I9/'Milk production'!AF9))+(G6*('Milk production'!J9/'Milk production'!AF9))+(H6*('Milk production'!K9/'Milk production'!AF9))+(I6*('Milk production'!L9/'Milk production'!AF9))+(J6*('Milk production'!M9/'Milk production'!AF9))+(L6*('Milk production'!O9/'Milk production'!AF9))+(M6*('Milk production'!P9/'Milk production'!AF9))+(N6*('Milk production'!Q9/'Milk production'!AF9))+(O6*('Milk production'!R9/'Milk production'!AF9))+(P6*('Milk production'!S9/'Milk production'!AF9))+(R6*('Milk production'!U9/'Milk production'!AF9))+(S6*('Milk production'!V9/'Milk production'!AF9))+(T6*('Milk production'!W9/'Milk production'!AF9))+(U6*('Milk production'!X9/'Milk production'!AF9))+(V6*('Milk production'!Y9/'Milk production'!AF9))+(W6*('Milk production'!Z9/'Milk production'!AF9))+(X6*('Milk production'!AA9/'Milk production'!AF9))+(Y6*('Milk production'!AB9/'Milk production'!AF9))+(Z6*('Milk production'!AC9/'Milk production'!AF9))+(AA6*('Milk production'!AD9/'Milk production'!AF9))</f>
        <v>3.3161611142022531</v>
      </c>
      <c r="D6">
        <v>3.4</v>
      </c>
      <c r="E6">
        <v>3.2410000000000001</v>
      </c>
      <c r="F6">
        <v>3.27</v>
      </c>
      <c r="G6">
        <v>3.47</v>
      </c>
      <c r="H6">
        <v>3.28</v>
      </c>
      <c r="I6">
        <v>3.2</v>
      </c>
      <c r="J6">
        <v>3.24</v>
      </c>
      <c r="L6">
        <v>3.17</v>
      </c>
      <c r="M6">
        <v>3.4</v>
      </c>
      <c r="N6">
        <v>3.3660000000000001</v>
      </c>
      <c r="O6">
        <v>3.36</v>
      </c>
      <c r="P6">
        <v>3.39</v>
      </c>
      <c r="R6">
        <v>3.33</v>
      </c>
      <c r="S6">
        <v>3.45</v>
      </c>
      <c r="T6">
        <v>3.28</v>
      </c>
      <c r="U6">
        <v>3.24</v>
      </c>
      <c r="V6">
        <v>3.19</v>
      </c>
      <c r="W6">
        <v>3.27</v>
      </c>
      <c r="X6">
        <v>3.04</v>
      </c>
      <c r="Y6">
        <v>3.36</v>
      </c>
      <c r="Z6">
        <v>3.33</v>
      </c>
      <c r="AA6">
        <v>3.1989999999999998</v>
      </c>
    </row>
    <row r="7" spans="1:35" x14ac:dyDescent="0.2">
      <c r="A7" s="1">
        <v>39203</v>
      </c>
      <c r="B7" s="165">
        <f>(D7*('Milk production'!G10/'Milk production'!AF10))+(E7*('Milk production'!H10/'Milk production'!AF10))+(F7*('Milk production'!I10/'Milk production'!AF10))+(G7*('Milk production'!J10/'Milk production'!AF10))+(H7*('Milk production'!K10/'Milk production'!AF10))+(I7*('Milk production'!L10/'Milk production'!AF10))+(J7*('Milk production'!M10/'Milk production'!AF10))+(L7*('Milk production'!O10/'Milk production'!AF10))+(M7*('Milk production'!P10/'Milk production'!AF10))+(N7*('Milk production'!Q10/'Milk production'!AF10))+(O7*('Milk production'!R10/'Milk production'!AF10))+(P7*('Milk production'!S10/'Milk production'!AF10))+(R7*('Milk production'!U10/'Milk production'!AF10))+(S7*('Milk production'!V10/'Milk production'!AF10))+(T7*('Milk production'!W10/'Milk production'!AF10))+(U7*('Milk production'!X10/'Milk production'!AF10))+(V7*('Milk production'!Y10/'Milk production'!AF10))+(W7*('Milk production'!Z10/'Milk production'!AF10))+(X7*('Milk production'!AA10/'Milk production'!AF10))+(Y7*('Milk production'!AB10/'Milk production'!AF10))+(Z7*('Milk production'!AC10/'Milk production'!AF10))+(AA7*('Milk production'!AD10/'Milk production'!AF10))</f>
        <v>3.3021544492584569</v>
      </c>
      <c r="D7">
        <v>3.38</v>
      </c>
      <c r="E7">
        <v>3.214</v>
      </c>
      <c r="F7">
        <v>3.33</v>
      </c>
      <c r="G7">
        <v>3.46</v>
      </c>
      <c r="H7">
        <v>3.29</v>
      </c>
      <c r="I7">
        <v>3.19</v>
      </c>
      <c r="J7">
        <v>3.26</v>
      </c>
      <c r="L7">
        <v>3.16</v>
      </c>
      <c r="M7">
        <v>3.38</v>
      </c>
      <c r="N7">
        <v>3.37</v>
      </c>
      <c r="O7">
        <v>3.34</v>
      </c>
      <c r="P7">
        <v>3.38</v>
      </c>
      <c r="R7">
        <v>3.31</v>
      </c>
      <c r="S7">
        <v>3.42</v>
      </c>
      <c r="T7">
        <v>3.25</v>
      </c>
      <c r="U7">
        <v>3.2269999999999999</v>
      </c>
      <c r="V7">
        <v>3.19</v>
      </c>
      <c r="W7">
        <v>3.24</v>
      </c>
      <c r="X7">
        <v>3.17</v>
      </c>
      <c r="Y7">
        <v>3.32</v>
      </c>
      <c r="Z7">
        <v>3.29</v>
      </c>
      <c r="AA7">
        <v>3.2189999999999999</v>
      </c>
    </row>
    <row r="8" spans="1:35" x14ac:dyDescent="0.2">
      <c r="A8" s="1">
        <v>39234</v>
      </c>
      <c r="B8" s="165">
        <f>(D8*('Milk production'!G11/'Milk production'!AF11))+(E8*('Milk production'!H11/'Milk production'!AF11))+(F8*('Milk production'!I11/'Milk production'!AF11))+(G8*('Milk production'!J11/'Milk production'!AF11))+(H8*('Milk production'!K11/'Milk production'!AF11))+(I8*('Milk production'!L11/'Milk production'!AF11))+(J8*('Milk production'!M11/'Milk production'!AF11))+(L8*('Milk production'!O11/'Milk production'!AF11))+(M8*('Milk production'!P11/'Milk production'!AF11))+(N8*('Milk production'!Q11/'Milk production'!AF11))+(O8*('Milk production'!R11/'Milk production'!AF11))+(P8*('Milk production'!S11/'Milk production'!AF11))+(R8*('Milk production'!U11/'Milk production'!AF11))+(S8*('Milk production'!V11/'Milk production'!AF11))+(T8*('Milk production'!W11/'Milk production'!AF11))+(U8*('Milk production'!X11/'Milk production'!AF11))+(V8*('Milk production'!Y11/'Milk production'!AF11))+(W8*('Milk production'!Z11/'Milk production'!AF11))+(X8*('Milk production'!AA11/'Milk production'!AF11))+(Y8*('Milk production'!AB11/'Milk production'!AF11))+(Z8*('Milk production'!AC11/'Milk production'!AF11))+(AA8*('Milk production'!AD11/'Milk production'!AF11))</f>
        <v>3.2541654064695096</v>
      </c>
      <c r="D8">
        <v>3.33</v>
      </c>
      <c r="E8">
        <v>3.1779999999999999</v>
      </c>
      <c r="F8">
        <v>3.28</v>
      </c>
      <c r="G8">
        <v>3.42</v>
      </c>
      <c r="H8">
        <v>3.26</v>
      </c>
      <c r="I8">
        <v>3.12</v>
      </c>
      <c r="J8">
        <v>3.24</v>
      </c>
      <c r="L8">
        <v>3.13</v>
      </c>
      <c r="M8">
        <v>3.34</v>
      </c>
      <c r="N8">
        <v>3.3279999999999998</v>
      </c>
      <c r="O8">
        <v>3.3</v>
      </c>
      <c r="P8">
        <v>3.34</v>
      </c>
      <c r="R8">
        <v>3.29</v>
      </c>
      <c r="S8">
        <v>3.4</v>
      </c>
      <c r="T8">
        <v>3.23</v>
      </c>
      <c r="U8">
        <v>3.181</v>
      </c>
      <c r="V8">
        <v>3.17</v>
      </c>
      <c r="W8">
        <v>3.22</v>
      </c>
      <c r="X8">
        <v>3.22</v>
      </c>
      <c r="Y8">
        <v>3.27</v>
      </c>
      <c r="Z8">
        <v>3.24</v>
      </c>
      <c r="AA8">
        <v>3.22</v>
      </c>
    </row>
    <row r="9" spans="1:35" x14ac:dyDescent="0.2">
      <c r="A9" s="1">
        <v>39264</v>
      </c>
      <c r="B9" s="165">
        <f>(D9*('Milk production'!G12/'Milk production'!AF12))+(E9*('Milk production'!H12/'Milk production'!AF12))+(F9*('Milk production'!I12/'Milk production'!AF12))+(G9*('Milk production'!J12/'Milk production'!AF12))+(H9*('Milk production'!K12/'Milk production'!AF12))+(I9*('Milk production'!L12/'Milk production'!AF12))+(J9*('Milk production'!M12/'Milk production'!AF12))+(L9*('Milk production'!O12/'Milk production'!AF12))+(M9*('Milk production'!P12/'Milk production'!AF12))+(N9*('Milk production'!Q12/'Milk production'!AF12))+(O9*('Milk production'!R12/'Milk production'!AF12))+(P9*('Milk production'!S12/'Milk production'!AF12))+(R9*('Milk production'!U12/'Milk production'!AF12))+(S9*('Milk production'!V12/'Milk production'!AF12))+(T9*('Milk production'!W12/'Milk production'!AF12))+(U9*('Milk production'!X12/'Milk production'!AF12))+(V9*('Milk production'!Y12/'Milk production'!AF12))+(W9*('Milk production'!Z12/'Milk production'!AF12))+(X9*('Milk production'!AA12/'Milk production'!AF12))+(Y9*('Milk production'!AB12/'Milk production'!AF12))+(Z9*('Milk production'!AC12/'Milk production'!AF12))+(AA9*('Milk production'!AD12/'Milk production'!AF12))</f>
        <v>3.247070305641286</v>
      </c>
      <c r="D9">
        <v>3.34</v>
      </c>
      <c r="E9">
        <v>3.1749999999999998</v>
      </c>
      <c r="F9">
        <v>3.26</v>
      </c>
      <c r="G9">
        <v>3.41</v>
      </c>
      <c r="H9">
        <v>3.25</v>
      </c>
      <c r="I9">
        <v>3.11</v>
      </c>
      <c r="J9">
        <v>3.27</v>
      </c>
      <c r="L9">
        <v>3.11</v>
      </c>
      <c r="M9">
        <v>3.34</v>
      </c>
      <c r="N9">
        <v>3.3260000000000001</v>
      </c>
      <c r="O9">
        <v>3.25</v>
      </c>
      <c r="P9">
        <v>3.35</v>
      </c>
      <c r="R9">
        <v>3.27</v>
      </c>
      <c r="S9">
        <v>3.4</v>
      </c>
      <c r="T9">
        <v>3.21</v>
      </c>
      <c r="U9">
        <v>3.1709999999999998</v>
      </c>
      <c r="V9">
        <v>3.16</v>
      </c>
      <c r="W9">
        <v>3.2</v>
      </c>
      <c r="X9">
        <v>3.13</v>
      </c>
      <c r="Y9">
        <v>3.25</v>
      </c>
      <c r="Z9">
        <v>3.25</v>
      </c>
      <c r="AA9">
        <v>3.2010000000000001</v>
      </c>
    </row>
    <row r="10" spans="1:35" x14ac:dyDescent="0.2">
      <c r="A10" s="1">
        <v>39295</v>
      </c>
      <c r="B10" s="165">
        <f>(D10*('Milk production'!G13/'Milk production'!AF13))+(E10*('Milk production'!H13/'Milk production'!AF13))+(F10*('Milk production'!I13/'Milk production'!AF13))+(G10*('Milk production'!J13/'Milk production'!AF13))+(H10*('Milk production'!K13/'Milk production'!AF13))+(I10*('Milk production'!L13/'Milk production'!AF13))+(J10*('Milk production'!M13/'Milk production'!AF13))+(L10*('Milk production'!O13/'Milk production'!AF13))+(M10*('Milk production'!P13/'Milk production'!AF13))+(N10*('Milk production'!Q13/'Milk production'!AF13))+(O10*('Milk production'!R13/'Milk production'!AF13))+(P10*('Milk production'!S13/'Milk production'!AF13))+(R10*('Milk production'!U13/'Milk production'!AF13))+(S10*('Milk production'!V13/'Milk production'!AF13))+(T10*('Milk production'!W13/'Milk production'!AF13))+(U10*('Milk production'!X13/'Milk production'!AF13))+(V10*('Milk production'!Y13/'Milk production'!AF13))+(W10*('Milk production'!Z13/'Milk production'!AF13))+(X10*('Milk production'!AA13/'Milk production'!AF13))+(Y10*('Milk production'!AB13/'Milk production'!AF13))+(Z10*('Milk production'!AC13/'Milk production'!AF13))+(AA10*('Milk production'!AD13/'Milk production'!AF13))</f>
        <v>3.2772855361828022</v>
      </c>
      <c r="D10">
        <v>3.37</v>
      </c>
      <c r="E10">
        <v>3.1960000000000002</v>
      </c>
      <c r="F10">
        <v>3.31</v>
      </c>
      <c r="G10">
        <v>3.45</v>
      </c>
      <c r="H10">
        <v>3.28</v>
      </c>
      <c r="I10">
        <v>3.14</v>
      </c>
      <c r="J10">
        <v>3.34</v>
      </c>
      <c r="L10">
        <v>3.11</v>
      </c>
      <c r="M10">
        <v>3.38</v>
      </c>
      <c r="N10">
        <v>3.3620000000000001</v>
      </c>
      <c r="O10">
        <v>3.29</v>
      </c>
      <c r="P10">
        <v>3.38</v>
      </c>
      <c r="R10">
        <v>3.31</v>
      </c>
      <c r="S10">
        <v>3.41</v>
      </c>
      <c r="T10">
        <v>3.22</v>
      </c>
      <c r="U10">
        <v>3.1779999999999999</v>
      </c>
      <c r="V10">
        <v>3.17</v>
      </c>
      <c r="W10">
        <v>3.22</v>
      </c>
      <c r="X10">
        <v>3.28</v>
      </c>
      <c r="Y10">
        <v>3.28</v>
      </c>
      <c r="Z10">
        <v>3.28</v>
      </c>
      <c r="AA10">
        <v>3.2210000000000001</v>
      </c>
    </row>
    <row r="11" spans="1:35" x14ac:dyDescent="0.2">
      <c r="A11" s="1">
        <v>39326</v>
      </c>
      <c r="B11" s="165">
        <f>(D11*('Milk production'!G14/'Milk production'!AF14))+(E11*('Milk production'!H14/'Milk production'!AF14))+(F11*('Milk production'!I14/'Milk production'!AF14))+(G11*('Milk production'!J14/'Milk production'!AF14))+(H11*('Milk production'!K14/'Milk production'!AF14))+(I11*('Milk production'!L14/'Milk production'!AF14))+(J11*('Milk production'!M14/'Milk production'!AF14))+(L11*('Milk production'!O14/'Milk production'!AF14))+(M11*('Milk production'!P14/'Milk production'!AF14))+(N11*('Milk production'!Q14/'Milk production'!AF14))+(O11*('Milk production'!R14/'Milk production'!AF14))+(P11*('Milk production'!S14/'Milk production'!AF14))+(R11*('Milk production'!U14/'Milk production'!AF14))+(S11*('Milk production'!V14/'Milk production'!AF14))+(T11*('Milk production'!W14/'Milk production'!AF14))+(U11*('Milk production'!X14/'Milk production'!AF14))+(V11*('Milk production'!Y14/'Milk production'!AF14))+(W11*('Milk production'!Z14/'Milk production'!AF14))+(X11*('Milk production'!AA14/'Milk production'!AF14))+(Y11*('Milk production'!AB14/'Milk production'!AF14))+(Z11*('Milk production'!AC14/'Milk production'!AF14))+(AA11*('Milk production'!AD14/'Milk production'!AF14))</f>
        <v>3.36010313546661</v>
      </c>
      <c r="D11">
        <v>3.46</v>
      </c>
      <c r="E11">
        <v>3.2679999999999998</v>
      </c>
      <c r="F11">
        <v>3.39</v>
      </c>
      <c r="G11">
        <v>3.53</v>
      </c>
      <c r="H11">
        <v>3.34</v>
      </c>
      <c r="I11">
        <v>3.22</v>
      </c>
      <c r="J11">
        <v>3.48</v>
      </c>
      <c r="L11">
        <v>3.19</v>
      </c>
      <c r="M11">
        <v>3.46</v>
      </c>
      <c r="N11">
        <v>3.4790000000000001</v>
      </c>
      <c r="O11">
        <v>3.44</v>
      </c>
      <c r="P11">
        <v>3.45</v>
      </c>
      <c r="R11">
        <v>3.41</v>
      </c>
      <c r="S11">
        <v>3.47</v>
      </c>
      <c r="T11">
        <v>3.27</v>
      </c>
      <c r="U11">
        <v>3.2170000000000001</v>
      </c>
      <c r="V11">
        <v>3.2</v>
      </c>
      <c r="W11">
        <v>3.32</v>
      </c>
      <c r="X11">
        <v>3.29</v>
      </c>
      <c r="Y11">
        <v>3.36</v>
      </c>
      <c r="Z11">
        <v>3.35</v>
      </c>
      <c r="AA11">
        <v>3.266</v>
      </c>
    </row>
    <row r="12" spans="1:35" x14ac:dyDescent="0.2">
      <c r="A12" s="1">
        <v>39356</v>
      </c>
      <c r="B12" s="165">
        <f>(D12*('Milk production'!G15/'Milk production'!AF15))+(E12*('Milk production'!H15/'Milk production'!AF15))+(F12*('Milk production'!I15/'Milk production'!AF15))+(G12*('Milk production'!J15/'Milk production'!AF15))+(H12*('Milk production'!K15/'Milk production'!AF15))+(I12*('Milk production'!L15/'Milk production'!AF15))+(J12*('Milk production'!M15/'Milk production'!AF15))+(L12*('Milk production'!O15/'Milk production'!AF15))+(M12*('Milk production'!P15/'Milk production'!AF15))+(N12*('Milk production'!Q15/'Milk production'!AF15))+(O12*('Milk production'!R15/'Milk production'!AF15))+(P12*('Milk production'!S15/'Milk production'!AF15))+(R12*('Milk production'!U15/'Milk production'!AF15))+(S12*('Milk production'!V15/'Milk production'!AF15))+(T12*('Milk production'!W15/'Milk production'!AF15))+(U12*('Milk production'!X15/'Milk production'!AF15))+(V12*('Milk production'!Y15/'Milk production'!AF15))+(W12*('Milk production'!Z15/'Milk production'!AF15))+(X12*('Milk production'!AA15/'Milk production'!AF15))+(Y12*('Milk production'!AB15/'Milk production'!AF15))+(Z12*('Milk production'!AC15/'Milk production'!AF15))+(AA12*('Milk production'!AD15/'Milk production'!AF15))</f>
        <v>3.4116553902315485</v>
      </c>
      <c r="D12">
        <v>3.51</v>
      </c>
      <c r="E12">
        <v>3.294</v>
      </c>
      <c r="F12">
        <v>3.42</v>
      </c>
      <c r="G12">
        <v>3.58</v>
      </c>
      <c r="H12">
        <v>3.35</v>
      </c>
      <c r="I12">
        <v>3.31</v>
      </c>
      <c r="J12">
        <v>3.64</v>
      </c>
      <c r="L12">
        <v>3.2</v>
      </c>
      <c r="M12">
        <v>3.48</v>
      </c>
      <c r="N12">
        <v>3.49</v>
      </c>
      <c r="O12">
        <v>3.49</v>
      </c>
      <c r="P12">
        <v>3.45</v>
      </c>
      <c r="R12">
        <v>3.45</v>
      </c>
      <c r="S12">
        <v>3.52</v>
      </c>
      <c r="T12">
        <v>3.33</v>
      </c>
      <c r="U12">
        <v>3.2810000000000001</v>
      </c>
      <c r="V12">
        <v>3.22</v>
      </c>
      <c r="W12">
        <v>3.4</v>
      </c>
      <c r="X12">
        <v>3.45</v>
      </c>
      <c r="Y12">
        <v>3.37</v>
      </c>
      <c r="Z12">
        <v>3.38</v>
      </c>
      <c r="AA12">
        <v>3.2749999999999999</v>
      </c>
    </row>
    <row r="13" spans="1:35" x14ac:dyDescent="0.2">
      <c r="A13" s="1">
        <v>39387</v>
      </c>
      <c r="B13" s="165">
        <f>(D13*('Milk production'!G16/'Milk production'!AF16))+(E13*('Milk production'!H16/'Milk production'!AF16))+(F13*('Milk production'!I16/'Milk production'!AF16))+(G13*('Milk production'!J16/'Milk production'!AF16))+(H13*('Milk production'!K16/'Milk production'!AF16))+(I13*('Milk production'!L16/'Milk production'!AF16))+(J13*('Milk production'!M16/'Milk production'!AF16))+(L13*('Milk production'!O16/'Milk production'!AF16))+(M13*('Milk production'!P16/'Milk production'!AF16))+(N13*('Milk production'!Q16/'Milk production'!AF16))+(O13*('Milk production'!R16/'Milk production'!AF16))+(P13*('Milk production'!S16/'Milk production'!AF16))+(R13*('Milk production'!U16/'Milk production'!AF16))+(S13*('Milk production'!V16/'Milk production'!AF16))+(T13*('Milk production'!W16/'Milk production'!AF16))+(U13*('Milk production'!X16/'Milk production'!AF16))+(V13*('Milk production'!Y16/'Milk production'!AF16))+(W13*('Milk production'!Z16/'Milk production'!AF16))+(X13*('Milk production'!AA16/'Milk production'!AF16))+(Y13*('Milk production'!AB16/'Milk production'!AF16))+(Z13*('Milk production'!AC16/'Milk production'!AF16))+(AA13*('Milk production'!AD16/'Milk production'!AF16))</f>
        <v>3.4361186584525685</v>
      </c>
      <c r="D13">
        <v>3.53</v>
      </c>
      <c r="E13">
        <v>3.323</v>
      </c>
      <c r="F13">
        <v>3.39</v>
      </c>
      <c r="G13">
        <v>3.59</v>
      </c>
      <c r="H13">
        <v>3.39</v>
      </c>
      <c r="I13">
        <v>3.35</v>
      </c>
      <c r="J13">
        <v>3.65</v>
      </c>
      <c r="L13">
        <v>3.25</v>
      </c>
      <c r="M13">
        <v>3.49</v>
      </c>
      <c r="N13">
        <v>3.484</v>
      </c>
      <c r="O13">
        <v>3.44</v>
      </c>
      <c r="P13">
        <v>3.44</v>
      </c>
      <c r="R13">
        <v>3.47</v>
      </c>
      <c r="S13">
        <v>3.52</v>
      </c>
      <c r="T13">
        <v>3.37</v>
      </c>
      <c r="U13">
        <v>3.302</v>
      </c>
      <c r="V13">
        <v>3.23</v>
      </c>
      <c r="W13">
        <v>3.43</v>
      </c>
      <c r="X13">
        <v>3.53</v>
      </c>
      <c r="Y13">
        <v>3.46</v>
      </c>
      <c r="Z13">
        <v>3.45</v>
      </c>
      <c r="AA13">
        <v>3.28</v>
      </c>
    </row>
    <row r="14" spans="1:35" x14ac:dyDescent="0.2">
      <c r="A14" s="1">
        <v>39417</v>
      </c>
      <c r="B14" s="165">
        <f>(D14*('Milk production'!G17/'Milk production'!AF17))+(E14*('Milk production'!H17/'Milk production'!AF17))+(F14*('Milk production'!I17/'Milk production'!AF17))+(G14*('Milk production'!J17/'Milk production'!AF17))+(H14*('Milk production'!K17/'Milk production'!AF17))+(I14*('Milk production'!L17/'Milk production'!AF17))+(J14*('Milk production'!M17/'Milk production'!AF17))+(L14*('Milk production'!O17/'Milk production'!AF17))+(M14*('Milk production'!P17/'Milk production'!AF17))+(N14*('Milk production'!Q17/'Milk production'!AF17))+(O14*('Milk production'!R17/'Milk production'!AF17))+(P14*('Milk production'!S17/'Milk production'!AF17))+(R14*('Milk production'!U17/'Milk production'!AF17))+(S14*('Milk production'!V17/'Milk production'!AF17))+(T14*('Milk production'!W17/'Milk production'!AF17))+(U14*('Milk production'!X17/'Milk production'!AF17))+(V14*('Milk production'!Y17/'Milk production'!AF17))+(W14*('Milk production'!Z17/'Milk production'!AF17))+(X14*('Milk production'!AA17/'Milk production'!AF17))+(Y14*('Milk production'!AB17/'Milk production'!AF17))+(Z14*('Milk production'!AC17/'Milk production'!AF17))+(AA14*('Milk production'!AD17/'Milk production'!AF17))</f>
        <v>3.4003407601696827</v>
      </c>
      <c r="C14" s="165">
        <f>AVERAGE(B3:B14)</f>
        <v>3.3350671769017737</v>
      </c>
      <c r="D14">
        <v>3.49</v>
      </c>
      <c r="E14">
        <v>3.2869999999999999</v>
      </c>
      <c r="F14">
        <v>3.32</v>
      </c>
      <c r="G14">
        <v>3.57</v>
      </c>
      <c r="H14">
        <v>3.4</v>
      </c>
      <c r="I14">
        <v>3.31</v>
      </c>
      <c r="J14">
        <v>3.38</v>
      </c>
      <c r="L14">
        <v>3.24</v>
      </c>
      <c r="M14">
        <v>3.45</v>
      </c>
      <c r="N14">
        <v>3.4329999999999998</v>
      </c>
      <c r="O14">
        <v>3.52</v>
      </c>
      <c r="P14">
        <v>3.41</v>
      </c>
      <c r="R14">
        <v>3.44</v>
      </c>
      <c r="S14">
        <v>3.5</v>
      </c>
      <c r="T14">
        <v>3.35</v>
      </c>
      <c r="U14">
        <v>3.298</v>
      </c>
      <c r="V14">
        <v>3.23</v>
      </c>
      <c r="W14">
        <v>3.4</v>
      </c>
      <c r="X14">
        <v>3.53</v>
      </c>
      <c r="Y14">
        <v>3.44</v>
      </c>
      <c r="Z14">
        <v>3.44</v>
      </c>
      <c r="AA14">
        <v>3.25</v>
      </c>
    </row>
    <row r="15" spans="1:35" x14ac:dyDescent="0.2">
      <c r="A15" s="1">
        <v>39448</v>
      </c>
      <c r="B15" s="165">
        <f>(D15*('Milk production'!G18/'Milk production'!AF18))+(E15*('Milk production'!H18/'Milk production'!AF18))+(F15*('Milk production'!I18/'Milk production'!AF18))+(G15*('Milk production'!J18/'Milk production'!AF18))+(H15*('Milk production'!K18/'Milk production'!AF18))+(I15*('Milk production'!L18/'Milk production'!AF18))+(J15*('Milk production'!M18/'Milk production'!AF18))+(L15*('Milk production'!O18/'Milk production'!AF18))+(M15*('Milk production'!P18/'Milk production'!AF18))+(N15*('Milk production'!Q18/'Milk production'!AF18))+(O15*('Milk production'!R18/'Milk production'!AF18))+(P15*('Milk production'!S18/'Milk production'!AF18))+(R15*('Milk production'!U18/'Milk production'!AF18))+(S15*('Milk production'!V18/'Milk production'!AF18))+(T15*('Milk production'!W18/'Milk production'!AF18))+(U15*('Milk production'!X18/'Milk production'!AF18))+(V15*('Milk production'!Y18/'Milk production'!AF18))+(W15*('Milk production'!Z18/'Milk production'!AF18))+(X15*('Milk production'!AA18/'Milk production'!AF18))+(Y15*('Milk production'!AB18/'Milk production'!AF18))+(Z15*('Milk production'!AC18/'Milk production'!AF18))+(AA15*('Milk production'!AD18/'Milk production'!AF18))</f>
        <v>3.3549401114206128</v>
      </c>
      <c r="C15" s="165">
        <f t="shared" ref="C15:C78" si="0">AVERAGE(B4:B15)</f>
        <v>3.3355048880318932</v>
      </c>
      <c r="D15">
        <v>3.45</v>
      </c>
      <c r="E15">
        <v>3.2320000000000002</v>
      </c>
      <c r="F15">
        <v>3.25</v>
      </c>
      <c r="G15">
        <v>3.52</v>
      </c>
      <c r="H15">
        <v>3.36</v>
      </c>
      <c r="I15">
        <v>3.29</v>
      </c>
      <c r="J15">
        <v>3.23</v>
      </c>
      <c r="L15">
        <v>3.2</v>
      </c>
      <c r="M15">
        <v>3.42</v>
      </c>
      <c r="N15">
        <v>3.379</v>
      </c>
      <c r="O15">
        <v>3.48</v>
      </c>
      <c r="P15">
        <v>3.37</v>
      </c>
      <c r="R15">
        <v>3.4</v>
      </c>
      <c r="S15">
        <v>3.46</v>
      </c>
      <c r="T15">
        <v>3.29</v>
      </c>
      <c r="U15">
        <v>3.2450000000000001</v>
      </c>
      <c r="V15">
        <v>3.24</v>
      </c>
      <c r="W15">
        <v>3.35</v>
      </c>
      <c r="X15">
        <v>3.47</v>
      </c>
      <c r="Y15">
        <v>3.42</v>
      </c>
      <c r="Z15">
        <v>3.39</v>
      </c>
      <c r="AA15">
        <v>3.28</v>
      </c>
    </row>
    <row r="16" spans="1:35" x14ac:dyDescent="0.2">
      <c r="A16" s="1">
        <v>39479</v>
      </c>
      <c r="B16" s="165">
        <f>(D16*('Milk production'!G19/'Milk production'!AF19))+(E16*('Milk production'!H19/'Milk production'!AF19))+(F16*('Milk production'!I19/'Milk production'!AF19))+(G16*('Milk production'!J19/'Milk production'!AF19))+(H16*('Milk production'!K19/'Milk production'!AF19))+(I16*('Milk production'!L19/'Milk production'!AF19))+(J16*('Milk production'!M19/'Milk production'!AF19))+(L16*('Milk production'!O19/'Milk production'!AF19))+(M16*('Milk production'!P19/'Milk production'!AF19))+(N16*('Milk production'!Q19/'Milk production'!AF19))+(O16*('Milk production'!R19/'Milk production'!AF19))+(P16*('Milk production'!S19/'Milk production'!AF19))+(R16*('Milk production'!U19/'Milk production'!AF19))+(S16*('Milk production'!V19/'Milk production'!AF19))+(T16*('Milk production'!W19/'Milk production'!AF19))+(U16*('Milk production'!X19/'Milk production'!AF19))+(V16*('Milk production'!Y19/'Milk production'!AF19))+(W16*('Milk production'!Z19/'Milk production'!AF19))+(X16*('Milk production'!AA19/'Milk production'!AF19))+(Y16*('Milk production'!AB19/'Milk production'!AF19))+(Z16*('Milk production'!AC19/'Milk production'!AF19))+(AA16*('Milk production'!AD19/'Milk production'!AF19))</f>
        <v>3.3294633901422723</v>
      </c>
      <c r="C16" s="165">
        <f t="shared" si="0"/>
        <v>3.3347264362530855</v>
      </c>
      <c r="D16">
        <v>3.43</v>
      </c>
      <c r="E16">
        <v>3.21</v>
      </c>
      <c r="F16">
        <v>3.22</v>
      </c>
      <c r="G16">
        <v>3.5</v>
      </c>
      <c r="H16">
        <v>3.35</v>
      </c>
      <c r="I16">
        <v>3.26</v>
      </c>
      <c r="J16">
        <v>3.22</v>
      </c>
      <c r="L16">
        <v>3.1749999999999998</v>
      </c>
      <c r="M16">
        <v>3.4</v>
      </c>
      <c r="N16">
        <v>3.359</v>
      </c>
      <c r="O16">
        <v>3.3</v>
      </c>
      <c r="P16">
        <v>3.35</v>
      </c>
      <c r="R16">
        <v>3.37</v>
      </c>
      <c r="S16">
        <v>3.43</v>
      </c>
      <c r="T16">
        <v>3.29</v>
      </c>
      <c r="U16">
        <v>3.2469999999999999</v>
      </c>
      <c r="V16">
        <v>3.21</v>
      </c>
      <c r="W16">
        <v>3.33</v>
      </c>
      <c r="X16">
        <v>3.4</v>
      </c>
      <c r="Y16">
        <v>3.38</v>
      </c>
      <c r="Z16">
        <v>3.36</v>
      </c>
      <c r="AA16">
        <v>3.23</v>
      </c>
    </row>
    <row r="17" spans="1:27" x14ac:dyDescent="0.2">
      <c r="A17" s="1">
        <v>39508</v>
      </c>
      <c r="B17" s="165">
        <f>(D17*('Milk production'!G20/'Milk production'!AF20))+(E17*('Milk production'!H20/'Milk production'!AF20))+(F17*('Milk production'!I20/'Milk production'!AF20))+(G17*('Milk production'!J20/'Milk production'!AF20))+(H17*('Milk production'!K20/'Milk production'!AF20))+(I17*('Milk production'!L20/'Milk production'!AF20))+(J17*('Milk production'!M20/'Milk production'!AF20))+(L17*('Milk production'!O20/'Milk production'!AF20))+(M17*('Milk production'!P20/'Milk production'!AF20))+(N17*('Milk production'!Q20/'Milk production'!AF20))+(O17*('Milk production'!R20/'Milk production'!AF20))+(P17*('Milk production'!S20/'Milk production'!AF20))+(R17*('Milk production'!U20/'Milk production'!AF20))+(S17*('Milk production'!V20/'Milk production'!AF20))+(T17*('Milk production'!W20/'Milk production'!AF20))+(U17*('Milk production'!X20/'Milk production'!AF20))+(V17*('Milk production'!Y20/'Milk production'!AF20))+(W17*('Milk production'!Z20/'Milk production'!AF20))+(X17*('Milk production'!AA20/'Milk production'!AF20))+(Y17*('Milk production'!AB20/'Milk production'!AF20))+(Z17*('Milk production'!AC20/'Milk production'!AF20))+(AA17*('Milk production'!AD20/'Milk production'!AF20))</f>
        <v>3.3212964099019318</v>
      </c>
      <c r="C17" s="165">
        <f t="shared" si="0"/>
        <v>3.3342295556282942</v>
      </c>
      <c r="D17">
        <v>3.41</v>
      </c>
      <c r="E17">
        <v>3.2189999999999999</v>
      </c>
      <c r="F17">
        <v>3.25</v>
      </c>
      <c r="G17">
        <v>3.5</v>
      </c>
      <c r="H17">
        <v>3.31</v>
      </c>
      <c r="I17">
        <v>3.24</v>
      </c>
      <c r="J17">
        <v>3.18</v>
      </c>
      <c r="L17">
        <v>3.1720000000000002</v>
      </c>
      <c r="M17">
        <v>3.41</v>
      </c>
      <c r="N17">
        <v>3.35</v>
      </c>
      <c r="O17">
        <v>3.38</v>
      </c>
      <c r="P17">
        <v>3.35</v>
      </c>
      <c r="R17">
        <v>3.35</v>
      </c>
      <c r="S17">
        <v>3.42</v>
      </c>
      <c r="T17">
        <v>3.29</v>
      </c>
      <c r="U17">
        <v>3.2189999999999999</v>
      </c>
      <c r="V17">
        <v>3.21</v>
      </c>
      <c r="W17">
        <v>3.3</v>
      </c>
      <c r="X17">
        <v>3.33</v>
      </c>
      <c r="Y17">
        <v>3.34</v>
      </c>
      <c r="Z17">
        <v>3.34</v>
      </c>
      <c r="AA17">
        <v>3.23</v>
      </c>
    </row>
    <row r="18" spans="1:27" x14ac:dyDescent="0.2">
      <c r="A18" s="1">
        <v>39539</v>
      </c>
      <c r="B18" s="165">
        <f>(D18*('Milk production'!G21/'Milk production'!AF21))+(E18*('Milk production'!H21/'Milk production'!AF21))+(F18*('Milk production'!I21/'Milk production'!AF21))+(G18*('Milk production'!J21/'Milk production'!AF21))+(H18*('Milk production'!K21/'Milk production'!AF21))+(I18*('Milk production'!L21/'Milk production'!AF21))+(J18*('Milk production'!M21/'Milk production'!AF21))+(L18*('Milk production'!O21/'Milk production'!AF21))+(M18*('Milk production'!P21/'Milk production'!AF21))+(N18*('Milk production'!Q21/'Milk production'!AF21))+(O18*('Milk production'!R21/'Milk production'!AF21))+(P18*('Milk production'!S21/'Milk production'!AF21))+(R18*('Milk production'!U21/'Milk production'!AF21))+(S18*('Milk production'!V21/'Milk production'!AF21))+(T18*('Milk production'!W21/'Milk production'!AF21))+(U18*('Milk production'!X21/'Milk production'!AF21))+(V18*('Milk production'!Y21/'Milk production'!AF21))+(W18*('Milk production'!Z21/'Milk production'!AF21))+(X18*('Milk production'!AA21/'Milk production'!AF21))+(Y18*('Milk production'!AB21/'Milk production'!AF21))+(Z18*('Milk production'!AC21/'Milk production'!AF21))+(AA18*('Milk production'!AD21/'Milk production'!AF21))</f>
        <v>3.3138853098267411</v>
      </c>
      <c r="C18" s="165">
        <f t="shared" si="0"/>
        <v>3.3340399052636691</v>
      </c>
      <c r="D18">
        <v>3.39</v>
      </c>
      <c r="E18">
        <v>3.2450000000000001</v>
      </c>
      <c r="F18">
        <v>3.26</v>
      </c>
      <c r="G18">
        <v>3.48</v>
      </c>
      <c r="H18">
        <v>3.28</v>
      </c>
      <c r="I18">
        <v>3.21</v>
      </c>
      <c r="J18">
        <v>3.26</v>
      </c>
      <c r="L18">
        <v>3.1739999999999999</v>
      </c>
      <c r="M18">
        <v>3.39</v>
      </c>
      <c r="N18">
        <v>3.3479999999999999</v>
      </c>
      <c r="O18">
        <v>3.37</v>
      </c>
      <c r="P18">
        <v>3.34</v>
      </c>
      <c r="R18">
        <v>3.33</v>
      </c>
      <c r="S18">
        <v>3.41</v>
      </c>
      <c r="T18">
        <v>3.29</v>
      </c>
      <c r="U18">
        <v>3.2280000000000002</v>
      </c>
      <c r="V18">
        <v>3.2</v>
      </c>
      <c r="W18">
        <v>3.28</v>
      </c>
      <c r="X18">
        <v>3.33</v>
      </c>
      <c r="Y18">
        <v>3.32</v>
      </c>
      <c r="Z18">
        <v>3.33</v>
      </c>
      <c r="AA18">
        <v>3.21</v>
      </c>
    </row>
    <row r="19" spans="1:27" x14ac:dyDescent="0.2">
      <c r="A19" s="1">
        <v>39569</v>
      </c>
      <c r="B19" s="165">
        <f>(D19*('Milk production'!G22/'Milk production'!AF22))+(E19*('Milk production'!H22/'Milk production'!AF22))+(F19*('Milk production'!I22/'Milk production'!AF22))+(G19*('Milk production'!J22/'Milk production'!AF22))+(H19*('Milk production'!K22/'Milk production'!AF22))+(I19*('Milk production'!L22/'Milk production'!AF22))+(J19*('Milk production'!M22/'Milk production'!AF22))+(L19*('Milk production'!O22/'Milk production'!AF22))+(M19*('Milk production'!P22/'Milk production'!AF22))+(N19*('Milk production'!Q22/'Milk production'!AF22))+(O19*('Milk production'!R22/'Milk production'!AF22))+(P19*('Milk production'!S22/'Milk production'!AF22))+(R19*('Milk production'!U22/'Milk production'!AF22))+(S19*('Milk production'!V22/'Milk production'!AF22))+(T19*('Milk production'!W22/'Milk production'!AF22))+(U19*('Milk production'!X22/'Milk production'!AF22))+(V19*('Milk production'!Y22/'Milk production'!AF22))+(W19*('Milk production'!Z22/'Milk production'!AF22))+(X19*('Milk production'!AA22/'Milk production'!AF22))+(Y19*('Milk production'!AB22/'Milk production'!AF22))+(Z19*('Milk production'!AC22/'Milk production'!AF22))+(AA19*('Milk production'!AD22/'Milk production'!AF22))</f>
        <v>3.2852454692088173</v>
      </c>
      <c r="C19" s="165">
        <f t="shared" si="0"/>
        <v>3.332630823592865</v>
      </c>
      <c r="D19">
        <v>3.36</v>
      </c>
      <c r="E19">
        <v>3.2120000000000002</v>
      </c>
      <c r="F19">
        <v>3.26</v>
      </c>
      <c r="G19">
        <v>3.44</v>
      </c>
      <c r="H19">
        <v>3.29</v>
      </c>
      <c r="I19">
        <v>3.21</v>
      </c>
      <c r="J19">
        <v>3.33</v>
      </c>
      <c r="L19">
        <v>3.129</v>
      </c>
      <c r="M19">
        <v>3.36</v>
      </c>
      <c r="N19">
        <v>3.339</v>
      </c>
      <c r="O19">
        <v>3.3</v>
      </c>
      <c r="P19">
        <v>3.32</v>
      </c>
      <c r="R19">
        <v>3.29</v>
      </c>
      <c r="S19">
        <v>3.38</v>
      </c>
      <c r="T19">
        <v>3.25</v>
      </c>
      <c r="U19">
        <v>3.3620000000000001</v>
      </c>
      <c r="V19">
        <v>3.2</v>
      </c>
      <c r="W19">
        <v>3.23</v>
      </c>
      <c r="X19">
        <v>3.27</v>
      </c>
      <c r="Y19">
        <v>3.31</v>
      </c>
      <c r="Z19">
        <v>3.32</v>
      </c>
      <c r="AA19">
        <v>3.21</v>
      </c>
    </row>
    <row r="20" spans="1:27" x14ac:dyDescent="0.2">
      <c r="A20" s="1">
        <v>39600</v>
      </c>
      <c r="B20" s="165">
        <f>(D20*('Milk production'!G23/'Milk production'!AF23))+(E20*('Milk production'!H23/'Milk production'!AF23))+(F20*('Milk production'!I23/'Milk production'!AF23))+(G20*('Milk production'!J23/'Milk production'!AF23))+(H20*('Milk production'!K23/'Milk production'!AF23))+(I20*('Milk production'!L23/'Milk production'!AF23))+(J20*('Milk production'!M23/'Milk production'!AF23))+(L20*('Milk production'!O23/'Milk production'!AF23))+(M20*('Milk production'!P23/'Milk production'!AF23))+(N20*('Milk production'!Q23/'Milk production'!AF23))+(O20*('Milk production'!R23/'Milk production'!AF23))+(P20*('Milk production'!S23/'Milk production'!AF23))+(R20*('Milk production'!U23/'Milk production'!AF23))+(S20*('Milk production'!V23/'Milk production'!AF23))+(T20*('Milk production'!W23/'Milk production'!AF23))+(U20*('Milk production'!X23/'Milk production'!AF23))+(V20*('Milk production'!Y23/'Milk production'!AF23))+(W20*('Milk production'!Z23/'Milk production'!AF23))+(X20*('Milk production'!AA23/'Milk production'!AF23))+(Y20*('Milk production'!AB23/'Milk production'!AF23))+(Z20*('Milk production'!AC23/'Milk production'!AF23))+(AA20*('Milk production'!AD23/'Milk production'!AF23))</f>
        <v>3.2531995963600968</v>
      </c>
      <c r="C20" s="165">
        <f t="shared" si="0"/>
        <v>3.332550339417081</v>
      </c>
      <c r="D20">
        <v>3.31</v>
      </c>
      <c r="E20">
        <v>3.1789999999999998</v>
      </c>
      <c r="F20">
        <v>3.25</v>
      </c>
      <c r="G20">
        <v>3.42</v>
      </c>
      <c r="H20">
        <v>3.26</v>
      </c>
      <c r="I20">
        <v>3.17</v>
      </c>
      <c r="J20">
        <v>3.27</v>
      </c>
      <c r="L20">
        <v>3.2440000000000002</v>
      </c>
      <c r="M20">
        <v>3.33</v>
      </c>
      <c r="N20">
        <v>3.32</v>
      </c>
      <c r="O20">
        <v>3.29</v>
      </c>
      <c r="P20">
        <v>3.32</v>
      </c>
      <c r="R20">
        <v>3.26</v>
      </c>
      <c r="S20">
        <v>3.37</v>
      </c>
      <c r="T20">
        <v>3.22</v>
      </c>
      <c r="U20">
        <v>3.294</v>
      </c>
      <c r="V20">
        <v>3.19</v>
      </c>
      <c r="W20">
        <v>3.22</v>
      </c>
      <c r="X20">
        <v>3.29</v>
      </c>
      <c r="Y20">
        <v>3.24</v>
      </c>
      <c r="Z20">
        <v>3.26</v>
      </c>
      <c r="AA20">
        <v>3.21</v>
      </c>
    </row>
    <row r="21" spans="1:27" x14ac:dyDescent="0.2">
      <c r="A21" s="1">
        <v>39630</v>
      </c>
      <c r="B21" s="165">
        <f>(D21*('Milk production'!G24/'Milk production'!AF24))+(E21*('Milk production'!H24/'Milk production'!AF24))+(F21*('Milk production'!I24/'Milk production'!AF24))+(G21*('Milk production'!J24/'Milk production'!AF24))+(H21*('Milk production'!K24/'Milk production'!AF24))+(I21*('Milk production'!L24/'Milk production'!AF24))+(J21*('Milk production'!M24/'Milk production'!AF24))+(L21*('Milk production'!O24/'Milk production'!AF24))+(M21*('Milk production'!P24/'Milk production'!AF24))+(N21*('Milk production'!Q24/'Milk production'!AF24))+(O21*('Milk production'!R24/'Milk production'!AF24))+(P21*('Milk production'!S24/'Milk production'!AF24))+(R21*('Milk production'!U24/'Milk production'!AF24))+(S21*('Milk production'!V24/'Milk production'!AF24))+(T21*('Milk production'!W24/'Milk production'!AF24))+(U21*('Milk production'!X24/'Milk production'!AF24))+(V21*('Milk production'!Y24/'Milk production'!AF24))+(W21*('Milk production'!Z24/'Milk production'!AF24))+(X21*('Milk production'!AA24/'Milk production'!AF24))+(Y21*('Milk production'!AB24/'Milk production'!AF24))+(Z21*('Milk production'!AC24/'Milk production'!AF24))+(AA21*('Milk production'!AD24/'Milk production'!AF24))</f>
        <v>3.2429840954978566</v>
      </c>
      <c r="C21" s="165">
        <f t="shared" si="0"/>
        <v>3.332209821905129</v>
      </c>
      <c r="D21">
        <v>3.32</v>
      </c>
      <c r="E21">
        <v>3.1709999999999998</v>
      </c>
      <c r="F21">
        <v>3.25</v>
      </c>
      <c r="G21">
        <v>3.42</v>
      </c>
      <c r="H21">
        <v>3.25</v>
      </c>
      <c r="I21">
        <v>3.13</v>
      </c>
      <c r="J21">
        <v>3.29</v>
      </c>
      <c r="L21">
        <v>3.1</v>
      </c>
      <c r="M21">
        <v>3.33</v>
      </c>
      <c r="N21">
        <v>3.31</v>
      </c>
      <c r="O21">
        <v>3.29</v>
      </c>
      <c r="P21">
        <v>3.32</v>
      </c>
      <c r="R21">
        <v>3.26</v>
      </c>
      <c r="S21">
        <v>3.38</v>
      </c>
      <c r="T21">
        <v>3.2</v>
      </c>
      <c r="U21">
        <v>3.2010000000000001</v>
      </c>
      <c r="V21">
        <v>3.17</v>
      </c>
      <c r="W21">
        <v>3.22</v>
      </c>
      <c r="X21">
        <v>3.22</v>
      </c>
      <c r="Y21">
        <v>3.26</v>
      </c>
      <c r="Z21">
        <v>3.24</v>
      </c>
      <c r="AA21">
        <v>3.22</v>
      </c>
    </row>
    <row r="22" spans="1:27" x14ac:dyDescent="0.2">
      <c r="A22" s="1">
        <v>39661</v>
      </c>
      <c r="B22" s="165">
        <f>(D22*('Milk production'!G25/'Milk production'!AF25))+(E22*('Milk production'!H25/'Milk production'!AF25))+(F22*('Milk production'!I25/'Milk production'!AF25))+(G22*('Milk production'!J25/'Milk production'!AF25))+(H22*('Milk production'!K25/'Milk production'!AF25))+(I22*('Milk production'!L25/'Milk production'!AF25))+(J22*('Milk production'!M25/'Milk production'!AF25))+(L22*('Milk production'!O25/'Milk production'!AF25))+(M22*('Milk production'!P25/'Milk production'!AF25))+(N22*('Milk production'!Q25/'Milk production'!AF25))+(O22*('Milk production'!R25/'Milk production'!AF25))+(P22*('Milk production'!S25/'Milk production'!AF25))+(R22*('Milk production'!U25/'Milk production'!AF25))+(S22*('Milk production'!V25/'Milk production'!AF25))+(T22*('Milk production'!W25/'Milk production'!AF25))+(U22*('Milk production'!X25/'Milk production'!AF25))+(V22*('Milk production'!Y25/'Milk production'!AF25))+(W22*('Milk production'!Z25/'Milk production'!AF25))+(X22*('Milk production'!AA25/'Milk production'!AF25))+(Y22*('Milk production'!AB25/'Milk production'!AF25))+(Z22*('Milk production'!AC25/'Milk production'!AF25))+(AA22*('Milk production'!AD25/'Milk production'!AF25))</f>
        <v>3.2699564405094979</v>
      </c>
      <c r="C22" s="165">
        <f t="shared" si="0"/>
        <v>3.3315990639323534</v>
      </c>
      <c r="D22">
        <v>3.36</v>
      </c>
      <c r="E22">
        <v>3.1739999999999999</v>
      </c>
      <c r="F22">
        <v>3.29</v>
      </c>
      <c r="G22">
        <v>3.43</v>
      </c>
      <c r="H22">
        <v>3.28</v>
      </c>
      <c r="I22">
        <v>3.14</v>
      </c>
      <c r="J22">
        <v>3.36</v>
      </c>
      <c r="L22">
        <v>3.1160000000000001</v>
      </c>
      <c r="M22">
        <v>3.37</v>
      </c>
      <c r="N22">
        <v>3.38</v>
      </c>
      <c r="O22">
        <v>3.32</v>
      </c>
      <c r="P22">
        <v>3.37</v>
      </c>
      <c r="R22">
        <v>3.28</v>
      </c>
      <c r="S22">
        <v>3.4</v>
      </c>
      <c r="T22">
        <v>3.22</v>
      </c>
      <c r="U22">
        <v>3.2370000000000001</v>
      </c>
      <c r="V22">
        <v>3.18</v>
      </c>
      <c r="W22">
        <v>3.25</v>
      </c>
      <c r="X22">
        <v>3.3</v>
      </c>
      <c r="Y22">
        <v>3.27</v>
      </c>
      <c r="Z22">
        <v>3.27</v>
      </c>
      <c r="AA22">
        <v>3.26</v>
      </c>
    </row>
    <row r="23" spans="1:27" x14ac:dyDescent="0.2">
      <c r="A23" s="1">
        <v>39692</v>
      </c>
      <c r="B23" s="165">
        <f>(D23*('Milk production'!G26/'Milk production'!AF26))+(E23*('Milk production'!H26/'Milk production'!AF26))+(F23*('Milk production'!I26/'Milk production'!AF26))+(G23*('Milk production'!J26/'Milk production'!AF26))+(H23*('Milk production'!K26/'Milk production'!AF26))+(I23*('Milk production'!L26/'Milk production'!AF26))+(J23*('Milk production'!M26/'Milk production'!AF26))+(L23*('Milk production'!O26/'Milk production'!AF26))+(M23*('Milk production'!P26/'Milk production'!AF26))+(N23*('Milk production'!Q26/'Milk production'!AF26))+(O23*('Milk production'!R26/'Milk production'!AF26))+(P23*('Milk production'!S26/'Milk production'!AF26))+(R23*('Milk production'!U26/'Milk production'!AF26))+(S23*('Milk production'!V26/'Milk production'!AF26))+(T23*('Milk production'!W26/'Milk production'!AF26))+(U23*('Milk production'!X26/'Milk production'!AF26))+(V23*('Milk production'!Y26/'Milk production'!AF26))+(W23*('Milk production'!Z26/'Milk production'!AF26))+(X23*('Milk production'!AA26/'Milk production'!AF26))+(Y23*('Milk production'!AB26/'Milk production'!AF26))+(Z23*('Milk production'!AC26/'Milk production'!AF26))+(AA23*('Milk production'!AD26/'Milk production'!AF26))</f>
        <v>3.3493196654742339</v>
      </c>
      <c r="C23" s="165">
        <f t="shared" si="0"/>
        <v>3.3307004414329882</v>
      </c>
      <c r="D23">
        <v>3.44</v>
      </c>
      <c r="E23">
        <v>3.2509999999999999</v>
      </c>
      <c r="F23">
        <v>3.35</v>
      </c>
      <c r="G23">
        <v>3.52</v>
      </c>
      <c r="H23">
        <v>3.34</v>
      </c>
      <c r="I23">
        <v>3.24</v>
      </c>
      <c r="J23">
        <v>3.53</v>
      </c>
      <c r="L23">
        <v>3.1749999999999998</v>
      </c>
      <c r="M23">
        <v>3.46</v>
      </c>
      <c r="N23">
        <v>3.42</v>
      </c>
      <c r="O23">
        <v>3.41</v>
      </c>
      <c r="P23">
        <v>3.47</v>
      </c>
      <c r="R23">
        <v>3.35</v>
      </c>
      <c r="S23">
        <v>3.47</v>
      </c>
      <c r="T23">
        <v>3.29</v>
      </c>
      <c r="U23">
        <v>3.282</v>
      </c>
      <c r="V23">
        <v>3.2</v>
      </c>
      <c r="W23">
        <v>3.31</v>
      </c>
      <c r="X23">
        <v>3.3</v>
      </c>
      <c r="Y23">
        <v>3.36</v>
      </c>
      <c r="Z23">
        <v>3.36</v>
      </c>
      <c r="AA23">
        <v>3.25</v>
      </c>
    </row>
    <row r="24" spans="1:27" x14ac:dyDescent="0.2">
      <c r="A24" s="1">
        <v>39722</v>
      </c>
      <c r="B24" s="165">
        <f>(D24*('Milk production'!G27/'Milk production'!AF27))+(E24*('Milk production'!H27/'Milk production'!AF27))+(F24*('Milk production'!I27/'Milk production'!AF27))+(G24*('Milk production'!J27/'Milk production'!AF27))+(H24*('Milk production'!K27/'Milk production'!AF27))+(I24*('Milk production'!L27/'Milk production'!AF27))+(J24*('Milk production'!M27/'Milk production'!AF27))+(L24*('Milk production'!O27/'Milk production'!AF27))+(M24*('Milk production'!P27/'Milk production'!AF27))+(N24*('Milk production'!Q27/'Milk production'!AF27))+(O24*('Milk production'!R27/'Milk production'!AF27))+(P24*('Milk production'!S27/'Milk production'!AF27))+(R24*('Milk production'!U27/'Milk production'!AF27))+(S24*('Milk production'!V27/'Milk production'!AF27))+(T24*('Milk production'!W27/'Milk production'!AF27))+(U24*('Milk production'!X27/'Milk production'!AF27))+(V24*('Milk production'!Y27/'Milk production'!AF27))+(W24*('Milk production'!Z27/'Milk production'!AF27))+(X24*('Milk production'!AA27/'Milk production'!AF27))+(Y24*('Milk production'!AB27/'Milk production'!AF27))+(Z24*('Milk production'!AC27/'Milk production'!AF27))+(AA24*('Milk production'!AD27/'Milk production'!AF27))</f>
        <v>3.4023496998264409</v>
      </c>
      <c r="C24" s="165">
        <f t="shared" si="0"/>
        <v>3.3299249672325626</v>
      </c>
      <c r="D24">
        <v>3.5</v>
      </c>
      <c r="E24">
        <v>3.2890000000000001</v>
      </c>
      <c r="F24">
        <v>3.36</v>
      </c>
      <c r="G24">
        <v>3.59</v>
      </c>
      <c r="H24">
        <v>3.35</v>
      </c>
      <c r="I24">
        <v>3.3</v>
      </c>
      <c r="J24">
        <v>3.63</v>
      </c>
      <c r="L24">
        <v>3.2320000000000002</v>
      </c>
      <c r="M24">
        <v>3.51</v>
      </c>
      <c r="N24">
        <v>3.44</v>
      </c>
      <c r="O24">
        <v>3.49</v>
      </c>
      <c r="P24">
        <v>3.49</v>
      </c>
      <c r="R24">
        <v>3.41</v>
      </c>
      <c r="S24">
        <v>3.51</v>
      </c>
      <c r="T24">
        <v>3.35</v>
      </c>
      <c r="U24">
        <v>3.3090000000000002</v>
      </c>
      <c r="V24">
        <v>3.23</v>
      </c>
      <c r="W24">
        <v>3.39</v>
      </c>
      <c r="X24">
        <v>3.48</v>
      </c>
      <c r="Y24">
        <v>3.45</v>
      </c>
      <c r="Z24">
        <v>3.44</v>
      </c>
      <c r="AA24">
        <v>3.26</v>
      </c>
    </row>
    <row r="25" spans="1:27" x14ac:dyDescent="0.2">
      <c r="A25" s="1">
        <v>39753</v>
      </c>
      <c r="B25" s="165">
        <f>(D25*('Milk production'!G28/'Milk production'!AF28))+(E25*('Milk production'!H28/'Milk production'!AF28))+(F25*('Milk production'!I28/'Milk production'!AF28))+(G25*('Milk production'!J28/'Milk production'!AF28))+(H25*('Milk production'!K28/'Milk production'!AF28))+(I25*('Milk production'!L28/'Milk production'!AF28))+(J25*('Milk production'!M28/'Milk production'!AF28))+(L25*('Milk production'!O28/'Milk production'!AF28))+(M25*('Milk production'!P28/'Milk production'!AF28))+(N25*('Milk production'!Q28/'Milk production'!AF28))+(O25*('Milk production'!R28/'Milk production'!AF28))+(P25*('Milk production'!S28/'Milk production'!AF28))+(R25*('Milk production'!U28/'Milk production'!AF28))+(S25*('Milk production'!V28/'Milk production'!AF28))+(T25*('Milk production'!W28/'Milk production'!AF28))+(U25*('Milk production'!X28/'Milk production'!AF28))+(V25*('Milk production'!Y28/'Milk production'!AF28))+(W25*('Milk production'!Z28/'Milk production'!AF28))+(X25*('Milk production'!AA28/'Milk production'!AF28))+(Y25*('Milk production'!AB28/'Milk production'!AF28))+(Z25*('Milk production'!AC28/'Milk production'!AF28))+(AA25*('Milk production'!AD28/'Milk production'!AF28))</f>
        <v>3.4151583722547953</v>
      </c>
      <c r="C25" s="165">
        <f t="shared" si="0"/>
        <v>3.328178276716081</v>
      </c>
      <c r="D25">
        <v>3.51</v>
      </c>
      <c r="E25">
        <v>3.2850000000000001</v>
      </c>
      <c r="F25">
        <v>3.36</v>
      </c>
      <c r="G25">
        <v>3.59</v>
      </c>
      <c r="H25">
        <v>3.39</v>
      </c>
      <c r="I25">
        <v>3.33</v>
      </c>
      <c r="J25">
        <v>3.52</v>
      </c>
      <c r="L25">
        <v>3.2709999999999999</v>
      </c>
      <c r="M25">
        <v>3.54</v>
      </c>
      <c r="N25">
        <v>3.42</v>
      </c>
      <c r="O25">
        <v>3.47</v>
      </c>
      <c r="P25">
        <v>3.46</v>
      </c>
      <c r="R25">
        <v>3.42</v>
      </c>
      <c r="S25">
        <v>3.49</v>
      </c>
      <c r="T25">
        <v>3.35</v>
      </c>
      <c r="U25">
        <v>3.3570000000000002</v>
      </c>
      <c r="V25">
        <v>3.25</v>
      </c>
      <c r="W25">
        <v>3.41</v>
      </c>
      <c r="X25">
        <v>3.5</v>
      </c>
      <c r="Y25">
        <v>3.47</v>
      </c>
      <c r="Z25">
        <v>3.46</v>
      </c>
      <c r="AA25">
        <v>3.28</v>
      </c>
    </row>
    <row r="26" spans="1:27" x14ac:dyDescent="0.2">
      <c r="A26" s="1">
        <v>39783</v>
      </c>
      <c r="B26" s="165">
        <f>(D26*('Milk production'!G29/'Milk production'!AF29))+(E26*('Milk production'!H29/'Milk production'!AF29))+(F26*('Milk production'!I29/'Milk production'!AF29))+(G26*('Milk production'!J29/'Milk production'!AF29))+(H26*('Milk production'!K29/'Milk production'!AF29))+(I26*('Milk production'!L29/'Milk production'!AF29))+(J26*('Milk production'!M29/'Milk production'!AF29))+(L26*('Milk production'!O29/'Milk production'!AF29))+(M26*('Milk production'!P29/'Milk production'!AF29))+(N26*('Milk production'!Q29/'Milk production'!AF29))+(O26*('Milk production'!R29/'Milk production'!AF29))+(P26*('Milk production'!S29/'Milk production'!AF29))+(R26*('Milk production'!U29/'Milk production'!AF29))+(S26*('Milk production'!V29/'Milk production'!AF29))+(T26*('Milk production'!W29/'Milk production'!AF29))+(U26*('Milk production'!X29/'Milk production'!AF29))+(V26*('Milk production'!Y29/'Milk production'!AF29))+(W26*('Milk production'!Z29/'Milk production'!AF29))+(X26*('Milk production'!AA29/'Milk production'!AF29))+(Y26*('Milk production'!AB29/'Milk production'!AF29))+(Z26*('Milk production'!AC29/'Milk production'!AF29))+(AA26*('Milk production'!AD29/'Milk production'!AF29))</f>
        <v>3.4024828280547239</v>
      </c>
      <c r="C26" s="165">
        <f t="shared" si="0"/>
        <v>3.3283567823731679</v>
      </c>
      <c r="D26">
        <v>3.51</v>
      </c>
      <c r="E26">
        <v>3.266</v>
      </c>
      <c r="F26">
        <v>3.32</v>
      </c>
      <c r="G26">
        <v>3.59</v>
      </c>
      <c r="H26">
        <v>3.4</v>
      </c>
      <c r="I26">
        <v>3.32</v>
      </c>
      <c r="J26">
        <v>3.35</v>
      </c>
      <c r="L26">
        <v>3.2610000000000001</v>
      </c>
      <c r="M26">
        <v>3.5</v>
      </c>
      <c r="N26">
        <v>3.41</v>
      </c>
      <c r="O26">
        <v>3.46</v>
      </c>
      <c r="P26">
        <v>3.44</v>
      </c>
      <c r="R26">
        <v>3.42</v>
      </c>
      <c r="S26">
        <v>3.47</v>
      </c>
      <c r="T26">
        <v>3.33</v>
      </c>
      <c r="U26">
        <v>3.3130000000000002</v>
      </c>
      <c r="V26">
        <v>3.25</v>
      </c>
      <c r="W26">
        <v>3.45</v>
      </c>
      <c r="X26">
        <v>3.5</v>
      </c>
      <c r="Y26">
        <v>3.48</v>
      </c>
      <c r="Z26">
        <v>3.48</v>
      </c>
      <c r="AA26">
        <v>3.25</v>
      </c>
    </row>
    <row r="27" spans="1:27" x14ac:dyDescent="0.2">
      <c r="A27" s="1">
        <v>39814</v>
      </c>
      <c r="B27" s="165">
        <f>(D27*('Milk production'!G30/'Milk production'!AF30))+(E27*('Milk production'!H30/'Milk production'!AF30))+(F27*('Milk production'!I30/'Milk production'!AF30))+(G27*('Milk production'!J30/'Milk production'!AF30))+(H27*('Milk production'!K30/'Milk production'!AF30))+(I27*('Milk production'!L30/'Milk production'!AF30))+(J27*('Milk production'!M30/'Milk production'!AF30))+(L27*('Milk production'!O30/'Milk production'!AF30))+(M27*('Milk production'!P30/'Milk production'!AF30))+(N27*('Milk production'!Q30/'Milk production'!AF30))+(O27*('Milk production'!R30/'Milk production'!AF30))+(P27*('Milk production'!S30/'Milk production'!AF30))+(R27*('Milk production'!U30/'Milk production'!AF30))+(S27*('Milk production'!V30/'Milk production'!AF30))+(T27*('Milk production'!W30/'Milk production'!AF30))+(U27*('Milk production'!X30/'Milk production'!AF30))+(V27*('Milk production'!Y30/'Milk production'!AF30))+(W27*('Milk production'!Z30/'Milk production'!AF30))+(X27*('Milk production'!AA30/'Milk production'!AF30))+(Y27*('Milk production'!AB30/'Milk production'!AF30))+(Z27*('Milk production'!AC30/'Milk production'!AF30))+(AA27*('Milk production'!AD30/'Milk production'!AF30))</f>
        <v>3.3812369312703736</v>
      </c>
      <c r="C27" s="165">
        <f t="shared" si="0"/>
        <v>3.330548184027315</v>
      </c>
      <c r="D27">
        <v>3.48</v>
      </c>
      <c r="E27">
        <v>3.2559999999999998</v>
      </c>
      <c r="F27">
        <v>3.27</v>
      </c>
      <c r="G27">
        <v>3.56</v>
      </c>
      <c r="H27">
        <v>3.4</v>
      </c>
      <c r="I27">
        <v>3.28</v>
      </c>
      <c r="J27">
        <v>3.25</v>
      </c>
      <c r="L27">
        <v>3.21</v>
      </c>
      <c r="M27">
        <v>3.49</v>
      </c>
      <c r="N27">
        <v>3.4</v>
      </c>
      <c r="O27">
        <v>3.464</v>
      </c>
      <c r="P27">
        <v>3.42</v>
      </c>
      <c r="R27">
        <v>3.41</v>
      </c>
      <c r="S27">
        <v>3.45</v>
      </c>
      <c r="T27">
        <v>3.31</v>
      </c>
      <c r="U27">
        <v>3.3679999999999999</v>
      </c>
      <c r="V27">
        <v>3.25</v>
      </c>
      <c r="W27">
        <v>3.43</v>
      </c>
      <c r="X27">
        <v>3.43</v>
      </c>
      <c r="Y27">
        <v>3.5</v>
      </c>
      <c r="Z27">
        <v>3.47</v>
      </c>
      <c r="AA27">
        <v>3.24</v>
      </c>
    </row>
    <row r="28" spans="1:27" x14ac:dyDescent="0.2">
      <c r="A28" s="1">
        <v>39845</v>
      </c>
      <c r="B28" s="165">
        <f>(D28*('Milk production'!G31/'Milk production'!AF31))+(E28*('Milk production'!H31/'Milk production'!AF31))+(F28*('Milk production'!I31/'Milk production'!AF31))+(G28*('Milk production'!J31/'Milk production'!AF31))+(H28*('Milk production'!K31/'Milk production'!AF31))+(I28*('Milk production'!L31/'Milk production'!AF31))+(J28*('Milk production'!M31/'Milk production'!AF31))+(L28*('Milk production'!O31/'Milk production'!AF31))+(M28*('Milk production'!P31/'Milk production'!AF31))+(N28*('Milk production'!Q31/'Milk production'!AF31))+(O28*('Milk production'!R31/'Milk production'!AF31))+(P28*('Milk production'!S31/'Milk production'!AF31))+(R28*('Milk production'!U31/'Milk production'!AF31))+(S28*('Milk production'!V31/'Milk production'!AF31))+(T28*('Milk production'!W31/'Milk production'!AF31))+(U28*('Milk production'!X31/'Milk production'!AF31))+(V28*('Milk production'!Y31/'Milk production'!AF31))+(W28*('Milk production'!Z31/'Milk production'!AF31))+(X28*('Milk production'!AA31/'Milk production'!AF31))+(Y28*('Milk production'!AB31/'Milk production'!AF31))+(Z28*('Milk production'!AC31/'Milk production'!AF31))+(AA28*('Milk production'!AD31/'Milk production'!AF31))</f>
        <v>3.3558338693123497</v>
      </c>
      <c r="C28" s="165">
        <f t="shared" si="0"/>
        <v>3.3327457239581548</v>
      </c>
      <c r="D28">
        <v>3.45</v>
      </c>
      <c r="E28">
        <v>3.214</v>
      </c>
      <c r="F28">
        <v>3.23</v>
      </c>
      <c r="G28">
        <v>3.52</v>
      </c>
      <c r="H28">
        <v>3.41</v>
      </c>
      <c r="I28">
        <v>3.28</v>
      </c>
      <c r="J28">
        <v>3.23</v>
      </c>
      <c r="L28">
        <v>3.1970000000000001</v>
      </c>
      <c r="M28">
        <v>3.46</v>
      </c>
      <c r="N28">
        <v>3.36</v>
      </c>
      <c r="O28">
        <v>3.41</v>
      </c>
      <c r="P28">
        <v>3.4</v>
      </c>
      <c r="R28">
        <v>3.37</v>
      </c>
      <c r="S28">
        <v>3.44</v>
      </c>
      <c r="T28">
        <v>3.31</v>
      </c>
      <c r="U28">
        <v>3.4220000000000002</v>
      </c>
      <c r="V28">
        <v>3.25</v>
      </c>
      <c r="W28">
        <v>3.39</v>
      </c>
      <c r="X28">
        <v>3.4</v>
      </c>
      <c r="Y28">
        <v>3.44</v>
      </c>
      <c r="Z28">
        <v>3.42</v>
      </c>
      <c r="AA28">
        <v>3.27</v>
      </c>
    </row>
    <row r="29" spans="1:27" x14ac:dyDescent="0.2">
      <c r="A29" s="1">
        <v>39873</v>
      </c>
      <c r="B29" s="165">
        <f>(D29*('Milk production'!G32/'Milk production'!AF32))+(E29*('Milk production'!H32/'Milk production'!AF32))+(F29*('Milk production'!I32/'Milk production'!AF32))+(G29*('Milk production'!J32/'Milk production'!AF32))+(H29*('Milk production'!K32/'Milk production'!AF32))+(I29*('Milk production'!L32/'Milk production'!AF32))+(J29*('Milk production'!M32/'Milk production'!AF32))+(L29*('Milk production'!O32/'Milk production'!AF32))+(M29*('Milk production'!P32/'Milk production'!AF32))+(N29*('Milk production'!Q32/'Milk production'!AF32))+(O29*('Milk production'!R32/'Milk production'!AF32))+(P29*('Milk production'!S32/'Milk production'!AF32))+(R29*('Milk production'!U32/'Milk production'!AF32))+(S29*('Milk production'!V32/'Milk production'!AF32))+(T29*('Milk production'!W32/'Milk production'!AF32))+(U29*('Milk production'!X32/'Milk production'!AF32))+(V29*('Milk production'!Y32/'Milk production'!AF32))+(W29*('Milk production'!Z32/'Milk production'!AF32))+(X29*('Milk production'!AA32/'Milk production'!AF32))+(Y29*('Milk production'!AB32/'Milk production'!AF32))+(Z29*('Milk production'!AC32/'Milk production'!AF32))+(AA29*('Milk production'!AD32/'Milk production'!AF32))</f>
        <v>3.3285909063294654</v>
      </c>
      <c r="C29" s="165">
        <f t="shared" si="0"/>
        <v>3.3333535986604494</v>
      </c>
      <c r="D29">
        <v>3.43</v>
      </c>
      <c r="E29">
        <v>3.2029999999999998</v>
      </c>
      <c r="F29">
        <v>3.21</v>
      </c>
      <c r="G29">
        <v>3.49</v>
      </c>
      <c r="H29">
        <v>3.38</v>
      </c>
      <c r="I29">
        <v>3.24</v>
      </c>
      <c r="J29">
        <v>3.18</v>
      </c>
      <c r="L29">
        <v>3.1909999999999998</v>
      </c>
      <c r="M29">
        <v>3.43</v>
      </c>
      <c r="N29">
        <v>3.31</v>
      </c>
      <c r="O29">
        <v>3.38</v>
      </c>
      <c r="P29">
        <v>3.35</v>
      </c>
      <c r="R29">
        <v>3.33</v>
      </c>
      <c r="S29">
        <v>3.43</v>
      </c>
      <c r="T29">
        <v>3.29</v>
      </c>
      <c r="U29">
        <v>3.323</v>
      </c>
      <c r="V29">
        <v>3.23</v>
      </c>
      <c r="W29">
        <v>3.32</v>
      </c>
      <c r="X29">
        <v>3.38</v>
      </c>
      <c r="Y29">
        <v>3.43</v>
      </c>
      <c r="Z29">
        <v>3.37</v>
      </c>
      <c r="AA29">
        <v>3.26</v>
      </c>
    </row>
    <row r="30" spans="1:27" x14ac:dyDescent="0.2">
      <c r="A30" s="1">
        <v>39904</v>
      </c>
      <c r="B30" s="165">
        <f>(D30*('Milk production'!G33/'Milk production'!AF33))+(E30*('Milk production'!H33/'Milk production'!AF33))+(F30*('Milk production'!I33/'Milk production'!AF33))+(G30*('Milk production'!J33/'Milk production'!AF33))+(H30*('Milk production'!K33/'Milk production'!AF33))+(I30*('Milk production'!L33/'Milk production'!AF33))+(J30*('Milk production'!M33/'Milk production'!AF33))+(L30*('Milk production'!O33/'Milk production'!AF33))+(M30*('Milk production'!P33/'Milk production'!AF33))+(N30*('Milk production'!Q33/'Milk production'!AF33))+(O30*('Milk production'!R33/'Milk production'!AF33))+(P30*('Milk production'!S33/'Milk production'!AF33))+(R30*('Milk production'!U33/'Milk production'!AF33))+(S30*('Milk production'!V33/'Milk production'!AF33))+(T30*('Milk production'!W33/'Milk production'!AF33))+(U30*('Milk production'!X33/'Milk production'!AF33))+(V30*('Milk production'!Y33/'Milk production'!AF33))+(W30*('Milk production'!Z33/'Milk production'!AF33))+(X30*('Milk production'!AA33/'Milk production'!AF33))+(Y30*('Milk production'!AB33/'Milk production'!AF33))+(Z30*('Milk production'!AC33/'Milk production'!AF33))+(AA30*('Milk production'!AD33/'Milk production'!AF33))</f>
        <v>3.3145108503043219</v>
      </c>
      <c r="C30" s="165">
        <f t="shared" si="0"/>
        <v>3.3334057270335813</v>
      </c>
      <c r="D30">
        <v>3.38</v>
      </c>
      <c r="E30">
        <v>3.2320000000000002</v>
      </c>
      <c r="F30">
        <v>3.23</v>
      </c>
      <c r="G30">
        <v>3.46</v>
      </c>
      <c r="H30">
        <v>3.35</v>
      </c>
      <c r="I30">
        <v>3.19</v>
      </c>
      <c r="J30">
        <v>3.28</v>
      </c>
      <c r="L30">
        <v>3.1880000000000002</v>
      </c>
      <c r="M30">
        <v>3.42</v>
      </c>
      <c r="N30">
        <v>3.31</v>
      </c>
      <c r="O30">
        <v>3.33</v>
      </c>
      <c r="P30">
        <v>3.37</v>
      </c>
      <c r="R30">
        <v>3.31</v>
      </c>
      <c r="S30">
        <v>3.43</v>
      </c>
      <c r="T30">
        <v>3.28</v>
      </c>
      <c r="U30">
        <v>3.2730000000000001</v>
      </c>
      <c r="V30">
        <v>3.22</v>
      </c>
      <c r="W30">
        <v>3.28</v>
      </c>
      <c r="X30">
        <v>3.33</v>
      </c>
      <c r="Y30">
        <v>3.44</v>
      </c>
      <c r="Z30">
        <v>3.33</v>
      </c>
      <c r="AA30">
        <v>3.26</v>
      </c>
    </row>
    <row r="31" spans="1:27" x14ac:dyDescent="0.2">
      <c r="A31" s="1">
        <v>39934</v>
      </c>
      <c r="B31" s="165">
        <f>(D31*('Milk production'!G34/'Milk production'!AF34))+(E31*('Milk production'!H34/'Milk production'!AF34))+(F31*('Milk production'!I34/'Milk production'!AF34))+(G31*('Milk production'!J34/'Milk production'!AF34))+(H31*('Milk production'!K34/'Milk production'!AF34))+(I31*('Milk production'!L34/'Milk production'!AF34))+(J31*('Milk production'!M34/'Milk production'!AF34))+(L31*('Milk production'!O34/'Milk production'!AF34))+(M31*('Milk production'!P34/'Milk production'!AF34))+(N31*('Milk production'!Q34/'Milk production'!AF34))+(O31*('Milk production'!R34/'Milk production'!AF34))+(P31*('Milk production'!S34/'Milk production'!AF34))+(R31*('Milk production'!U34/'Milk production'!AF34))+(S31*('Milk production'!V34/'Milk production'!AF34))+(T31*('Milk production'!W34/'Milk production'!AF34))+(U31*('Milk production'!X34/'Milk production'!AF34))+(V31*('Milk production'!Y34/'Milk production'!AF34))+(W31*('Milk production'!Z34/'Milk production'!AF34))+(X31*('Milk production'!AA34/'Milk production'!AF34))+(Y31*('Milk production'!AB34/'Milk production'!AF34))+(Z31*('Milk production'!AC34/'Milk production'!AF34))+(AA31*('Milk production'!AD34/'Milk production'!AF34))</f>
        <v>3.2936488007690854</v>
      </c>
      <c r="C31" s="165">
        <f t="shared" si="0"/>
        <v>3.3341060046636031</v>
      </c>
      <c r="D31">
        <v>3.36</v>
      </c>
      <c r="E31">
        <v>3.2029999999999998</v>
      </c>
      <c r="F31">
        <v>3.26</v>
      </c>
      <c r="G31">
        <v>3.45</v>
      </c>
      <c r="H31">
        <v>3.33</v>
      </c>
      <c r="I31">
        <v>3.19</v>
      </c>
      <c r="J31">
        <v>3.26</v>
      </c>
      <c r="L31">
        <v>3.17</v>
      </c>
      <c r="M31">
        <v>3.39</v>
      </c>
      <c r="N31">
        <v>3.33</v>
      </c>
      <c r="O31">
        <v>3.29</v>
      </c>
      <c r="P31">
        <v>3.36</v>
      </c>
      <c r="R31">
        <v>3.31</v>
      </c>
      <c r="S31">
        <v>3.4</v>
      </c>
      <c r="T31">
        <v>3.26</v>
      </c>
      <c r="U31">
        <v>3.258</v>
      </c>
      <c r="V31">
        <v>3.2</v>
      </c>
      <c r="W31">
        <v>3.27</v>
      </c>
      <c r="X31">
        <v>3.3</v>
      </c>
      <c r="Y31">
        <v>3.37</v>
      </c>
      <c r="Z31">
        <v>3.3</v>
      </c>
      <c r="AA31">
        <v>3.19</v>
      </c>
    </row>
    <row r="32" spans="1:27" x14ac:dyDescent="0.2">
      <c r="A32" s="1">
        <v>39965</v>
      </c>
      <c r="B32" s="165">
        <f>(D32*('Milk production'!G35/'Milk production'!AF35))+(E32*('Milk production'!H35/'Milk production'!AF35))+(F32*('Milk production'!I35/'Milk production'!AF35))+(G32*('Milk production'!J35/'Milk production'!AF35))+(H32*('Milk production'!K35/'Milk production'!AF35))+(I32*('Milk production'!L35/'Milk production'!AF35))+(J32*('Milk production'!M35/'Milk production'!AF35))+(L32*('Milk production'!O35/'Milk production'!AF35))+(M32*('Milk production'!P35/'Milk production'!AF35))+(N32*('Milk production'!Q35/'Milk production'!AF35))+(O32*('Milk production'!R35/'Milk production'!AF35))+(P32*('Milk production'!S35/'Milk production'!AF35))+(R32*('Milk production'!U35/'Milk production'!AF35))+(S32*('Milk production'!V35/'Milk production'!AF35))+(T32*('Milk production'!W35/'Milk production'!AF35))+(U32*('Milk production'!X35/'Milk production'!AF35))+(V32*('Milk production'!Y35/'Milk production'!AF35))+(W32*('Milk production'!Z35/'Milk production'!AF35))+(X32*('Milk production'!AA35/'Milk production'!AF35))+(Y32*('Milk production'!AB35/'Milk production'!AF35))+(Z32*('Milk production'!AC35/'Milk production'!AF35))+(AA32*('Milk production'!AD35/'Milk production'!AF35))</f>
        <v>3.2711309179624761</v>
      </c>
      <c r="C32" s="165">
        <f t="shared" si="0"/>
        <v>3.3356002814638011</v>
      </c>
      <c r="D32">
        <v>3.35</v>
      </c>
      <c r="E32">
        <v>3.169</v>
      </c>
      <c r="F32">
        <v>3.24</v>
      </c>
      <c r="G32">
        <v>3.45</v>
      </c>
      <c r="H32">
        <v>3.32</v>
      </c>
      <c r="I32">
        <v>3.19</v>
      </c>
      <c r="J32">
        <v>3.23</v>
      </c>
      <c r="L32">
        <v>3.129</v>
      </c>
      <c r="M32">
        <v>3.39</v>
      </c>
      <c r="N32">
        <v>3.31</v>
      </c>
      <c r="O32">
        <v>3.29</v>
      </c>
      <c r="P32">
        <v>3.37</v>
      </c>
      <c r="R32">
        <v>3.29</v>
      </c>
      <c r="S32">
        <v>3.38</v>
      </c>
      <c r="T32">
        <v>3.23</v>
      </c>
      <c r="U32">
        <v>3.25</v>
      </c>
      <c r="V32">
        <v>3.2</v>
      </c>
      <c r="W32">
        <v>3.26</v>
      </c>
      <c r="X32">
        <v>3.22</v>
      </c>
      <c r="Y32">
        <v>3.34</v>
      </c>
      <c r="Z32">
        <v>3.29</v>
      </c>
      <c r="AA32">
        <v>3.25</v>
      </c>
    </row>
    <row r="33" spans="1:27" x14ac:dyDescent="0.2">
      <c r="A33" s="1">
        <v>39995</v>
      </c>
      <c r="B33" s="165">
        <f>(D33*('Milk production'!G36/'Milk production'!AF36))+(E33*('Milk production'!H36/'Milk production'!AF36))+(F33*('Milk production'!I36/'Milk production'!AF36))+(G33*('Milk production'!J36/'Milk production'!AF36))+(H33*('Milk production'!K36/'Milk production'!AF36))+(I33*('Milk production'!L36/'Milk production'!AF36))+(J33*('Milk production'!M36/'Milk production'!AF36))+(L33*('Milk production'!O36/'Milk production'!AF36))+(M33*('Milk production'!P36/'Milk production'!AF36))+(N33*('Milk production'!Q36/'Milk production'!AF36))+(O33*('Milk production'!R36/'Milk production'!AF36))+(P33*('Milk production'!S36/'Milk production'!AF36))+(R33*('Milk production'!U36/'Milk production'!AF36))+(S33*('Milk production'!V36/'Milk production'!AF36))+(T33*('Milk production'!W36/'Milk production'!AF36))+(U33*('Milk production'!X36/'Milk production'!AF36))+(V33*('Milk production'!Y36/'Milk production'!AF36))+(W33*('Milk production'!Z36/'Milk production'!AF36))+(X33*('Milk production'!AA36/'Milk production'!AF36))+(Y33*('Milk production'!AB36/'Milk production'!AF36))+(Z33*('Milk production'!AC36/'Milk production'!AF36))+(AA33*('Milk production'!AD36/'Milk production'!AF36))</f>
        <v>3.2396199447308285</v>
      </c>
      <c r="C33" s="165">
        <f t="shared" si="0"/>
        <v>3.3353199355665488</v>
      </c>
      <c r="D33">
        <v>3.31</v>
      </c>
      <c r="E33">
        <v>3.1259999999999999</v>
      </c>
      <c r="F33">
        <v>3.22</v>
      </c>
      <c r="G33">
        <v>3.4</v>
      </c>
      <c r="H33">
        <v>3.31</v>
      </c>
      <c r="I33">
        <v>3.12</v>
      </c>
      <c r="J33">
        <v>3.26</v>
      </c>
      <c r="L33">
        <v>3.121</v>
      </c>
      <c r="M33">
        <v>3.36</v>
      </c>
      <c r="N33">
        <v>3.27</v>
      </c>
      <c r="O33">
        <v>3.28</v>
      </c>
      <c r="P33">
        <v>3.35</v>
      </c>
      <c r="R33">
        <v>3.3</v>
      </c>
      <c r="S33">
        <v>3.39</v>
      </c>
      <c r="T33">
        <v>3.21</v>
      </c>
      <c r="U33">
        <v>3.2250000000000001</v>
      </c>
      <c r="V33">
        <v>3.2</v>
      </c>
      <c r="W33">
        <v>3.22</v>
      </c>
      <c r="X33">
        <v>3.24</v>
      </c>
      <c r="Y33">
        <v>3.3</v>
      </c>
      <c r="Z33">
        <v>3.25</v>
      </c>
      <c r="AA33">
        <v>3.24</v>
      </c>
    </row>
    <row r="34" spans="1:27" x14ac:dyDescent="0.2">
      <c r="A34" s="1">
        <v>40026</v>
      </c>
      <c r="B34" s="165">
        <f>(D34*('Milk production'!G37/'Milk production'!AF37))+(E34*('Milk production'!H37/'Milk production'!AF37))+(F34*('Milk production'!I37/'Milk production'!AF37))+(G34*('Milk production'!J37/'Milk production'!AF37))+(H34*('Milk production'!K37/'Milk production'!AF37))+(I34*('Milk production'!L37/'Milk production'!AF37))+(J34*('Milk production'!M37/'Milk production'!AF37))+(L34*('Milk production'!O37/'Milk production'!AF37))+(M34*('Milk production'!P37/'Milk production'!AF37))+(N34*('Milk production'!Q37/'Milk production'!AF37))+(O34*('Milk production'!R37/'Milk production'!AF37))+(P34*('Milk production'!S37/'Milk production'!AF37))+(R34*('Milk production'!U37/'Milk production'!AF37))+(S34*('Milk production'!V37/'Milk production'!AF37))+(T34*('Milk production'!W37/'Milk production'!AF37))+(U34*('Milk production'!X37/'Milk production'!AF37))+(V34*('Milk production'!Y37/'Milk production'!AF37))+(W34*('Milk production'!Z37/'Milk production'!AF37))+(X34*('Milk production'!AA37/'Milk production'!AF37))+(Y34*('Milk production'!AB37/'Milk production'!AF37))+(Z34*('Milk production'!AC37/'Milk production'!AF37))+(AA34*('Milk production'!AD37/'Milk production'!AF37))</f>
        <v>3.2589832688179938</v>
      </c>
      <c r="C34" s="165">
        <f t="shared" si="0"/>
        <v>3.3344055045922567</v>
      </c>
      <c r="D34">
        <v>3.34</v>
      </c>
      <c r="E34">
        <v>3.1389999999999998</v>
      </c>
      <c r="F34">
        <v>3.26</v>
      </c>
      <c r="G34">
        <v>3.42</v>
      </c>
      <c r="H34">
        <v>3.27</v>
      </c>
      <c r="I34">
        <v>3.14</v>
      </c>
      <c r="J34">
        <v>3.35</v>
      </c>
      <c r="L34">
        <v>3.1469999999999998</v>
      </c>
      <c r="M34">
        <v>3.4</v>
      </c>
      <c r="N34">
        <v>3.3</v>
      </c>
      <c r="O34">
        <v>3.29</v>
      </c>
      <c r="P34">
        <v>3.39</v>
      </c>
      <c r="R34">
        <v>3.31</v>
      </c>
      <c r="S34">
        <v>3.4</v>
      </c>
      <c r="T34">
        <v>3.22</v>
      </c>
      <c r="U34">
        <v>3.2440000000000002</v>
      </c>
      <c r="V34">
        <v>3.21</v>
      </c>
      <c r="W34">
        <v>3.24</v>
      </c>
      <c r="X34">
        <v>3.28</v>
      </c>
      <c r="Y34">
        <v>3.32</v>
      </c>
      <c r="Z34">
        <v>3.25</v>
      </c>
      <c r="AA34">
        <v>3.25</v>
      </c>
    </row>
    <row r="35" spans="1:27" x14ac:dyDescent="0.2">
      <c r="A35" s="1">
        <v>40057</v>
      </c>
      <c r="B35" s="165">
        <f>(D35*('Milk production'!G38/'Milk production'!AF38))+(E35*('Milk production'!H38/'Milk production'!AF38))+(F35*('Milk production'!I38/'Milk production'!AF38))+(G35*('Milk production'!J38/'Milk production'!AF38))+(H35*('Milk production'!K38/'Milk production'!AF38))+(I35*('Milk production'!L38/'Milk production'!AF38))+(J35*('Milk production'!M38/'Milk production'!AF38))+(L35*('Milk production'!O38/'Milk production'!AF38))+(M35*('Milk production'!P38/'Milk production'!AF38))+(N35*('Milk production'!Q38/'Milk production'!AF38))+(O35*('Milk production'!R38/'Milk production'!AF38))+(P35*('Milk production'!S38/'Milk production'!AF38))+(R35*('Milk production'!U38/'Milk production'!AF38))+(S35*('Milk production'!V38/'Milk production'!AF38))+(T35*('Milk production'!W38/'Milk production'!AF38))+(U35*('Milk production'!X38/'Milk production'!AF38))+(V35*('Milk production'!Y38/'Milk production'!AF38))+(W35*('Milk production'!Z38/'Milk production'!AF38))+(X35*('Milk production'!AA38/'Milk production'!AF38))+(Y35*('Milk production'!AB38/'Milk production'!AF38))+(Z35*('Milk production'!AC38/'Milk production'!AF38))+(AA35*('Milk production'!AD38/'Milk production'!AF38))</f>
        <v>3.3381631484513639</v>
      </c>
      <c r="C35" s="165">
        <f t="shared" si="0"/>
        <v>3.3334757948403517</v>
      </c>
      <c r="D35">
        <v>3.41</v>
      </c>
      <c r="E35">
        <v>3.2130000000000001</v>
      </c>
      <c r="F35">
        <v>3.32</v>
      </c>
      <c r="G35">
        <v>3.5</v>
      </c>
      <c r="H35">
        <v>3.38</v>
      </c>
      <c r="I35">
        <v>3.21</v>
      </c>
      <c r="J35">
        <v>3.55</v>
      </c>
      <c r="L35">
        <v>3.202</v>
      </c>
      <c r="M35">
        <v>3.49</v>
      </c>
      <c r="N35">
        <v>3.35</v>
      </c>
      <c r="O35">
        <v>3.37</v>
      </c>
      <c r="P35">
        <v>3.47</v>
      </c>
      <c r="R35">
        <v>3.35</v>
      </c>
      <c r="S35">
        <v>3.46</v>
      </c>
      <c r="T35">
        <v>3.28</v>
      </c>
      <c r="U35">
        <v>3.2959999999999998</v>
      </c>
      <c r="V35">
        <v>3.23</v>
      </c>
      <c r="W35">
        <v>3.34</v>
      </c>
      <c r="X35">
        <v>3.35</v>
      </c>
      <c r="Y35">
        <v>3.36</v>
      </c>
      <c r="Z35">
        <v>3.32</v>
      </c>
      <c r="AA35">
        <v>3.26</v>
      </c>
    </row>
    <row r="36" spans="1:27" x14ac:dyDescent="0.2">
      <c r="A36" s="1">
        <v>40087</v>
      </c>
      <c r="B36" s="165">
        <f>(D36*('Milk production'!G39/'Milk production'!AF39))+(E36*('Milk production'!H39/'Milk production'!AF39))+(F36*('Milk production'!I39/'Milk production'!AF39))+(G36*('Milk production'!J39/'Milk production'!AF39))+(H36*('Milk production'!K39/'Milk production'!AF39))+(I36*('Milk production'!L39/'Milk production'!AF39))+(J36*('Milk production'!M39/'Milk production'!AF39))+(L36*('Milk production'!O39/'Milk production'!AF39))+(M36*('Milk production'!P39/'Milk production'!AF39))+(N36*('Milk production'!Q39/'Milk production'!AF39))+(O36*('Milk production'!R39/'Milk production'!AF39))+(P36*('Milk production'!S39/'Milk production'!AF39))+(R36*('Milk production'!U39/'Milk production'!AF39))+(S36*('Milk production'!V39/'Milk production'!AF39))+(T36*('Milk production'!W39/'Milk production'!AF39))+(U36*('Milk production'!X39/'Milk production'!AF39))+(V36*('Milk production'!Y39/'Milk production'!AF39))+(W36*('Milk production'!Z39/'Milk production'!AF39))+(X36*('Milk production'!AA39/'Milk production'!AF39))+(Y36*('Milk production'!AB39/'Milk production'!AF39))+(Z36*('Milk production'!AC39/'Milk production'!AF39))+(AA36*('Milk production'!AD39/'Milk production'!AF39))</f>
        <v>3.4008413033061813</v>
      </c>
      <c r="C36" s="165">
        <f t="shared" si="0"/>
        <v>3.3333500951303301</v>
      </c>
      <c r="D36">
        <v>3.51</v>
      </c>
      <c r="E36">
        <v>3.2509999999999999</v>
      </c>
      <c r="F36">
        <v>3.36</v>
      </c>
      <c r="G36">
        <v>3.46</v>
      </c>
      <c r="H36">
        <v>3.39</v>
      </c>
      <c r="I36">
        <v>3.32</v>
      </c>
      <c r="J36">
        <v>3.66</v>
      </c>
      <c r="L36">
        <v>3.2570000000000001</v>
      </c>
      <c r="M36">
        <v>3.55</v>
      </c>
      <c r="N36">
        <v>3.42</v>
      </c>
      <c r="O36">
        <v>3.45</v>
      </c>
      <c r="P36">
        <v>3.51</v>
      </c>
      <c r="R36">
        <v>3.43</v>
      </c>
      <c r="S36">
        <v>3.54</v>
      </c>
      <c r="T36">
        <v>3.33</v>
      </c>
      <c r="U36">
        <v>3.3650000000000002</v>
      </c>
      <c r="V36">
        <v>3.25</v>
      </c>
      <c r="W36">
        <v>3.43</v>
      </c>
      <c r="X36">
        <v>3.44</v>
      </c>
      <c r="Y36">
        <v>3.45</v>
      </c>
      <c r="Z36">
        <v>3.39</v>
      </c>
      <c r="AA36">
        <v>3.26</v>
      </c>
    </row>
    <row r="37" spans="1:27" x14ac:dyDescent="0.2">
      <c r="A37" s="1">
        <v>40118</v>
      </c>
      <c r="B37" s="165">
        <f>(D37*('Milk production'!G40/'Milk production'!AF40))+(E37*('Milk production'!H40/'Milk production'!AF40))+(F37*('Milk production'!I40/'Milk production'!AF40))+(G37*('Milk production'!J40/'Milk production'!AF40))+(H37*('Milk production'!K40/'Milk production'!AF40))+(I37*('Milk production'!L40/'Milk production'!AF40))+(J37*('Milk production'!M40/'Milk production'!AF40))+(L37*('Milk production'!O40/'Milk production'!AF40))+(M37*('Milk production'!P40/'Milk production'!AF40))+(N37*('Milk production'!Q40/'Milk production'!AF40))+(O37*('Milk production'!R40/'Milk production'!AF40))+(P37*('Milk production'!S40/'Milk production'!AF40))+(R37*('Milk production'!U40/'Milk production'!AF40))+(S37*('Milk production'!V40/'Milk production'!AF40))+(T37*('Milk production'!W40/'Milk production'!AF40))+(U37*('Milk production'!X40/'Milk production'!AF40))+(V37*('Milk production'!Y40/'Milk production'!AF40))+(W37*('Milk production'!Z40/'Milk production'!AF40))+(X37*('Milk production'!AA40/'Milk production'!AF40))+(Y37*('Milk production'!AB40/'Milk production'!AF40))+(Z37*('Milk production'!AC40/'Milk production'!AF40))+(AA37*('Milk production'!AD40/'Milk production'!AF40))</f>
        <v>3.4164854302503413</v>
      </c>
      <c r="C37" s="165">
        <f t="shared" si="0"/>
        <v>3.3334606832966251</v>
      </c>
      <c r="D37">
        <v>3.51</v>
      </c>
      <c r="E37">
        <v>3.2679999999999998</v>
      </c>
      <c r="F37">
        <v>3.34</v>
      </c>
      <c r="G37">
        <v>3.54</v>
      </c>
      <c r="H37">
        <v>3.44</v>
      </c>
      <c r="I37">
        <v>3.33</v>
      </c>
      <c r="J37">
        <v>3.54</v>
      </c>
      <c r="L37">
        <v>3.282</v>
      </c>
      <c r="M37">
        <v>3.51</v>
      </c>
      <c r="N37">
        <v>3.42</v>
      </c>
      <c r="O37">
        <v>3.48</v>
      </c>
      <c r="P37">
        <v>3.46</v>
      </c>
      <c r="R37">
        <v>3.47</v>
      </c>
      <c r="S37">
        <v>3.56</v>
      </c>
      <c r="T37">
        <v>3.35</v>
      </c>
      <c r="U37">
        <v>3.3730000000000002</v>
      </c>
      <c r="V37">
        <v>3.27</v>
      </c>
      <c r="W37">
        <v>3.45</v>
      </c>
      <c r="X37">
        <v>3.52</v>
      </c>
      <c r="Y37">
        <v>3.49</v>
      </c>
      <c r="Z37">
        <v>3.44</v>
      </c>
      <c r="AA37">
        <v>3.27</v>
      </c>
    </row>
    <row r="38" spans="1:27" x14ac:dyDescent="0.2">
      <c r="A38" s="1">
        <v>40148</v>
      </c>
      <c r="B38" s="165">
        <f>(D38*('Milk production'!G41/'Milk production'!AF41))+(E38*('Milk production'!H41/'Milk production'!AF41))+(F38*('Milk production'!I41/'Milk production'!AF41))+(G38*('Milk production'!J41/'Milk production'!AF41))+(H38*('Milk production'!K41/'Milk production'!AF41))+(I38*('Milk production'!L41/'Milk production'!AF41))+(J38*('Milk production'!M41/'Milk production'!AF41))+(L38*('Milk production'!O41/'Milk production'!AF41))+(M38*('Milk production'!P41/'Milk production'!AF41))+(N38*('Milk production'!Q41/'Milk production'!AF41))+(O38*('Milk production'!R41/'Milk production'!AF41))+(P38*('Milk production'!S41/'Milk production'!AF41))+(R38*('Milk production'!U41/'Milk production'!AF41))+(S38*('Milk production'!V41/'Milk production'!AF41))+(T38*('Milk production'!W41/'Milk production'!AF41))+(U38*('Milk production'!X41/'Milk production'!AF41))+(V38*('Milk production'!Y41/'Milk production'!AF41))+(W38*('Milk production'!Z41/'Milk production'!AF41))+(X38*('Milk production'!AA41/'Milk production'!AF41))+(Y38*('Milk production'!AB41/'Milk production'!AF41))+(Z38*('Milk production'!AC41/'Milk production'!AF41))+(AA38*('Milk production'!AD41/'Milk production'!AF41))</f>
        <v>3.3879763515764028</v>
      </c>
      <c r="C38" s="165">
        <f t="shared" si="0"/>
        <v>3.3322518102567655</v>
      </c>
      <c r="D38">
        <v>3.49</v>
      </c>
      <c r="E38">
        <v>3.2629999999999999</v>
      </c>
      <c r="F38">
        <v>3.32</v>
      </c>
      <c r="G38">
        <v>3.4</v>
      </c>
      <c r="H38">
        <v>3.42</v>
      </c>
      <c r="I38">
        <v>3.31</v>
      </c>
      <c r="J38">
        <v>3.37</v>
      </c>
      <c r="L38">
        <v>3.2829999999999999</v>
      </c>
      <c r="M38">
        <v>3.5</v>
      </c>
      <c r="N38">
        <v>3.46</v>
      </c>
      <c r="O38">
        <v>3.46</v>
      </c>
      <c r="P38">
        <v>3.43</v>
      </c>
      <c r="R38">
        <v>3.44</v>
      </c>
      <c r="S38">
        <v>3.54</v>
      </c>
      <c r="T38">
        <v>3.36</v>
      </c>
      <c r="U38">
        <v>3.379</v>
      </c>
      <c r="V38">
        <v>3.26</v>
      </c>
      <c r="W38">
        <v>3.4</v>
      </c>
      <c r="X38">
        <v>3.44</v>
      </c>
      <c r="Y38">
        <v>3.47</v>
      </c>
      <c r="Z38">
        <v>3.43</v>
      </c>
      <c r="AA38">
        <v>3.22</v>
      </c>
    </row>
    <row r="39" spans="1:27" x14ac:dyDescent="0.2">
      <c r="A39" s="1">
        <v>40179</v>
      </c>
      <c r="B39" s="165">
        <f>(D39*('Milk production'!G42/'Milk production'!AF42))+(E39*('Milk production'!H42/'Milk production'!AF42))+(F39*('Milk production'!I42/'Milk production'!AF42))+(G39*('Milk production'!J42/'Milk production'!AF42))+(H39*('Milk production'!K42/'Milk production'!AF42))+(I39*('Milk production'!L42/'Milk production'!AF42))+(J39*('Milk production'!M42/'Milk production'!AF42))+(L39*('Milk production'!O42/'Milk production'!AF42))+(M39*('Milk production'!P42/'Milk production'!AF42))+(N39*('Milk production'!Q42/'Milk production'!AF42))+(O39*('Milk production'!R42/'Milk production'!AF42))+(P39*('Milk production'!S42/'Milk production'!AF42))+(R39*('Milk production'!U42/'Milk production'!AF42))+(S39*('Milk production'!V42/'Milk production'!AF42))+(T39*('Milk production'!W42/'Milk production'!AF42))+(U39*('Milk production'!X42/'Milk production'!AF42))+(V39*('Milk production'!Y42/'Milk production'!AF42))+(W39*('Milk production'!Z42/'Milk production'!AF42))+(X39*('Milk production'!AA42/'Milk production'!AF42))+(Y39*('Milk production'!AB42/'Milk production'!AF42))+(Z39*('Milk production'!AC42/'Milk production'!AF42))+(AA39*('Milk production'!AD42/'Milk production'!AF42))</f>
        <v>3.3861901454995667</v>
      </c>
      <c r="C39" s="165">
        <f t="shared" si="0"/>
        <v>3.3326645781091986</v>
      </c>
      <c r="D39">
        <v>3.48</v>
      </c>
      <c r="E39">
        <v>3.2509999999999999</v>
      </c>
      <c r="F39">
        <v>3.3</v>
      </c>
      <c r="G39">
        <v>3.53</v>
      </c>
      <c r="H39">
        <v>3.39</v>
      </c>
      <c r="I39">
        <v>3.28</v>
      </c>
      <c r="J39">
        <v>3.27</v>
      </c>
      <c r="L39">
        <v>3.2650000000000001</v>
      </c>
      <c r="M39">
        <v>3.49</v>
      </c>
      <c r="N39">
        <v>3.4</v>
      </c>
      <c r="O39">
        <v>3.45</v>
      </c>
      <c r="P39">
        <v>3.43</v>
      </c>
      <c r="R39">
        <v>3.43</v>
      </c>
      <c r="S39">
        <v>3.53</v>
      </c>
      <c r="T39">
        <v>3.32</v>
      </c>
      <c r="U39">
        <v>3.2839999999999998</v>
      </c>
      <c r="V39">
        <v>3.27</v>
      </c>
      <c r="W39">
        <v>3.4</v>
      </c>
      <c r="X39">
        <v>3.42</v>
      </c>
      <c r="Y39">
        <v>3.48</v>
      </c>
      <c r="Z39">
        <v>3.42</v>
      </c>
      <c r="AA39">
        <v>3.28</v>
      </c>
    </row>
    <row r="40" spans="1:27" x14ac:dyDescent="0.2">
      <c r="A40" s="1">
        <v>40210</v>
      </c>
      <c r="B40" s="165">
        <f>(D40*('Milk production'!G43/'Milk production'!AF43))+(E40*('Milk production'!H43/'Milk production'!AF43))+(F40*('Milk production'!I43/'Milk production'!AF43))+(G40*('Milk production'!J43/'Milk production'!AF43))+(H40*('Milk production'!K43/'Milk production'!AF43))+(I40*('Milk production'!L43/'Milk production'!AF43))+(J40*('Milk production'!M43/'Milk production'!AF43))+(L40*('Milk production'!O43/'Milk production'!AF43))+(M40*('Milk production'!P43/'Milk production'!AF43))+(N40*('Milk production'!Q43/'Milk production'!AF43))+(O40*('Milk production'!R43/'Milk production'!AF43))+(P40*('Milk production'!S43/'Milk production'!AF43))+(R40*('Milk production'!U43/'Milk production'!AF43))+(S40*('Milk production'!V43/'Milk production'!AF43))+(T40*('Milk production'!W43/'Milk production'!AF43))+(U40*('Milk production'!X43/'Milk production'!AF43))+(V40*('Milk production'!Y43/'Milk production'!AF43))+(W40*('Milk production'!Z43/'Milk production'!AF43))+(X40*('Milk production'!AA43/'Milk production'!AF43))+(Y40*('Milk production'!AB43/'Milk production'!AF43))+(Z40*('Milk production'!AC43/'Milk production'!AF43))+(AA40*('Milk production'!AD43/'Milk production'!AF43))</f>
        <v>3.3707360665217641</v>
      </c>
      <c r="C40" s="165">
        <f t="shared" si="0"/>
        <v>3.333906427876649</v>
      </c>
      <c r="D40">
        <v>3.46</v>
      </c>
      <c r="E40">
        <v>3.2370000000000001</v>
      </c>
      <c r="F40">
        <v>3.26</v>
      </c>
      <c r="G40">
        <v>3.55</v>
      </c>
      <c r="H40">
        <v>3.38</v>
      </c>
      <c r="I40">
        <v>3.28</v>
      </c>
      <c r="J40">
        <v>3.19</v>
      </c>
      <c r="L40">
        <v>3.2509999999999999</v>
      </c>
      <c r="M40">
        <v>3.47</v>
      </c>
      <c r="N40">
        <v>3.38</v>
      </c>
      <c r="O40">
        <v>3.42</v>
      </c>
      <c r="P40">
        <v>3.41</v>
      </c>
      <c r="R40">
        <v>3.42</v>
      </c>
      <c r="S40">
        <v>3.51</v>
      </c>
      <c r="T40">
        <v>3.3</v>
      </c>
      <c r="U40">
        <v>3.2949999999999999</v>
      </c>
      <c r="V40">
        <v>3.26</v>
      </c>
      <c r="W40">
        <v>3.39</v>
      </c>
      <c r="X40">
        <v>3.39</v>
      </c>
      <c r="Y40">
        <v>3.45</v>
      </c>
      <c r="Z40">
        <v>3.39</v>
      </c>
      <c r="AA40">
        <v>3.26</v>
      </c>
    </row>
    <row r="41" spans="1:27" x14ac:dyDescent="0.2">
      <c r="A41" s="1">
        <v>40238</v>
      </c>
      <c r="B41" s="165">
        <f>(D41*('Milk production'!G44/'Milk production'!AF44))+(E41*('Milk production'!H44/'Milk production'!AF44))+(F41*('Milk production'!I44/'Milk production'!AF44))+(G41*('Milk production'!J44/'Milk production'!AF44))+(H41*('Milk production'!K44/'Milk production'!AF44))+(I41*('Milk production'!L44/'Milk production'!AF44))+(J41*('Milk production'!M44/'Milk production'!AF44))+(L41*('Milk production'!O44/'Milk production'!AF44))+(M41*('Milk production'!P44/'Milk production'!AF44))+(N41*('Milk production'!Q44/'Milk production'!AF44))+(O41*('Milk production'!R44/'Milk production'!AF44))+(P41*('Milk production'!S44/'Milk production'!AF44))+(R41*('Milk production'!U44/'Milk production'!AF44))+(S41*('Milk production'!V44/'Milk production'!AF44))+(T41*('Milk production'!W44/'Milk production'!AF44))+(U41*('Milk production'!X44/'Milk production'!AF44))+(V41*('Milk production'!Y44/'Milk production'!AF44))+(W41*('Milk production'!Z44/'Milk production'!AF44))+(X41*('Milk production'!AA44/'Milk production'!AF44))+(Y41*('Milk production'!AB44/'Milk production'!AF44))+(Z41*('Milk production'!AC44/'Milk production'!AF44))+(AA41*('Milk production'!AD44/'Milk production'!AF44))</f>
        <v>3.3430800494218169</v>
      </c>
      <c r="C41" s="165">
        <f t="shared" si="0"/>
        <v>3.3351138564676783</v>
      </c>
      <c r="D41">
        <v>3.42</v>
      </c>
      <c r="E41">
        <v>3.2240000000000002</v>
      </c>
      <c r="F41">
        <v>3.24</v>
      </c>
      <c r="G41">
        <v>3.52</v>
      </c>
      <c r="H41">
        <v>3.4</v>
      </c>
      <c r="I41">
        <v>3.24</v>
      </c>
      <c r="J41">
        <v>3.1</v>
      </c>
      <c r="L41">
        <v>3.2250000000000001</v>
      </c>
      <c r="M41">
        <v>3.44</v>
      </c>
      <c r="N41">
        <v>3.35</v>
      </c>
      <c r="O41">
        <v>3.39</v>
      </c>
      <c r="P41">
        <v>3.4</v>
      </c>
      <c r="R41">
        <v>3.4</v>
      </c>
      <c r="S41">
        <v>3.5</v>
      </c>
      <c r="T41">
        <v>3.31</v>
      </c>
      <c r="U41">
        <v>3.2370000000000001</v>
      </c>
      <c r="V41">
        <v>3.24</v>
      </c>
      <c r="W41">
        <v>3.36</v>
      </c>
      <c r="X41">
        <v>3.37</v>
      </c>
      <c r="Y41">
        <v>3.4</v>
      </c>
      <c r="Z41">
        <v>3.39</v>
      </c>
      <c r="AA41">
        <v>3.29</v>
      </c>
    </row>
    <row r="42" spans="1:27" x14ac:dyDescent="0.2">
      <c r="A42" s="1">
        <v>40269</v>
      </c>
      <c r="B42" s="165">
        <f>(D42*('Milk production'!G45/'Milk production'!AF45))+(E42*('Milk production'!H45/'Milk production'!AF45))+(F42*('Milk production'!I45/'Milk production'!AF45))+(G42*('Milk production'!J45/'Milk production'!AF45))+(H42*('Milk production'!K45/'Milk production'!AF45))+(I42*('Milk production'!L45/'Milk production'!AF45))+(J42*('Milk production'!M45/'Milk production'!AF45))+(L42*('Milk production'!O45/'Milk production'!AF45))+(M42*('Milk production'!P45/'Milk production'!AF45))+(N42*('Milk production'!Q45/'Milk production'!AF45))+(O42*('Milk production'!R45/'Milk production'!AF45))+(P42*('Milk production'!S45/'Milk production'!AF45))+(R42*('Milk production'!U45/'Milk production'!AF45))+(S42*('Milk production'!V45/'Milk production'!AF45))+(T42*('Milk production'!W45/'Milk production'!AF45))+(U42*('Milk production'!X45/'Milk production'!AF45))+(V42*('Milk production'!Y45/'Milk production'!AF45))+(W42*('Milk production'!Z45/'Milk production'!AF45))+(X42*('Milk production'!AA45/'Milk production'!AF45))+(Y42*('Milk production'!AB45/'Milk production'!AF45))+(Z42*('Milk production'!AC45/'Milk production'!AF45))+(AA42*('Milk production'!AD45/'Milk production'!AF45))</f>
        <v>3.3177709393640309</v>
      </c>
      <c r="C42" s="165">
        <f t="shared" si="0"/>
        <v>3.3353855305559872</v>
      </c>
      <c r="D42">
        <v>3.38</v>
      </c>
      <c r="E42">
        <v>3.2349999999999999</v>
      </c>
      <c r="F42">
        <v>3.23</v>
      </c>
      <c r="G42">
        <v>3.5</v>
      </c>
      <c r="H42">
        <v>3.34</v>
      </c>
      <c r="I42">
        <v>3.2</v>
      </c>
      <c r="J42">
        <v>3.18</v>
      </c>
      <c r="L42">
        <v>3.2040000000000002</v>
      </c>
      <c r="M42">
        <v>3.43</v>
      </c>
      <c r="N42">
        <v>3.36</v>
      </c>
      <c r="O42">
        <v>3.34</v>
      </c>
      <c r="P42">
        <v>3.37</v>
      </c>
      <c r="R42">
        <v>3.36</v>
      </c>
      <c r="S42">
        <v>3.48</v>
      </c>
      <c r="T42">
        <v>3.28</v>
      </c>
      <c r="U42">
        <v>3.2389999999999999</v>
      </c>
      <c r="V42">
        <v>3.24</v>
      </c>
      <c r="W42">
        <v>3.29</v>
      </c>
      <c r="X42">
        <v>3.32</v>
      </c>
      <c r="Y42">
        <v>3.36</v>
      </c>
      <c r="Z42">
        <v>3.35</v>
      </c>
      <c r="AA42">
        <v>3.29</v>
      </c>
    </row>
    <row r="43" spans="1:27" x14ac:dyDescent="0.2">
      <c r="A43" s="1">
        <v>40299</v>
      </c>
      <c r="B43" s="165">
        <f>(D43*('Milk production'!G46/'Milk production'!AF46))+(E43*('Milk production'!H46/'Milk production'!AF46))+(F43*('Milk production'!I46/'Milk production'!AF46))+(G43*('Milk production'!J46/'Milk production'!AF46))+(H43*('Milk production'!K46/'Milk production'!AF46))+(I43*('Milk production'!L46/'Milk production'!AF46))+(J43*('Milk production'!M46/'Milk production'!AF46))+(L43*('Milk production'!O46/'Milk production'!AF46))+(M43*('Milk production'!P46/'Milk production'!AF46))+(N43*('Milk production'!Q46/'Milk production'!AF46))+(O43*('Milk production'!R46/'Milk production'!AF46))+(P43*('Milk production'!S46/'Milk production'!AF46))+(R43*('Milk production'!U46/'Milk production'!AF46))+(S43*('Milk production'!V46/'Milk production'!AF46))+(T43*('Milk production'!W46/'Milk production'!AF46))+(U43*('Milk production'!X46/'Milk production'!AF46))+(V43*('Milk production'!Y46/'Milk production'!AF46))+(W43*('Milk production'!Z46/'Milk production'!AF46))+(X43*('Milk production'!AA46/'Milk production'!AF46))+(Y43*('Milk production'!AB46/'Milk production'!AF46))+(Z43*('Milk production'!AC46/'Milk production'!AF46))+(AA43*('Milk production'!AD46/'Milk production'!AF46))</f>
        <v>3.314190696773569</v>
      </c>
      <c r="C43" s="165">
        <f t="shared" si="0"/>
        <v>3.3370973552230279</v>
      </c>
      <c r="D43">
        <v>3.37</v>
      </c>
      <c r="E43">
        <v>3.2490000000000001</v>
      </c>
      <c r="F43">
        <v>3.27</v>
      </c>
      <c r="G43">
        <v>3.48</v>
      </c>
      <c r="H43">
        <v>3.34</v>
      </c>
      <c r="I43">
        <v>3.21</v>
      </c>
      <c r="J43">
        <v>3.3</v>
      </c>
      <c r="L43">
        <v>3.1960000000000002</v>
      </c>
      <c r="M43">
        <v>3.4</v>
      </c>
      <c r="N43">
        <v>3.38</v>
      </c>
      <c r="O43">
        <v>3.32</v>
      </c>
      <c r="P43">
        <v>3.35</v>
      </c>
      <c r="R43">
        <v>3.32</v>
      </c>
      <c r="S43">
        <v>3.43</v>
      </c>
      <c r="T43">
        <v>3.25</v>
      </c>
      <c r="U43">
        <v>3.2040000000000002</v>
      </c>
      <c r="V43">
        <v>3.23</v>
      </c>
      <c r="W43">
        <v>3.27</v>
      </c>
      <c r="X43">
        <v>3.29</v>
      </c>
      <c r="Y43">
        <v>3.35</v>
      </c>
      <c r="Z43">
        <v>3.33</v>
      </c>
      <c r="AA43">
        <v>3.28</v>
      </c>
    </row>
    <row r="44" spans="1:27" x14ac:dyDescent="0.2">
      <c r="A44" s="1">
        <v>40330</v>
      </c>
      <c r="B44" s="165">
        <f>(D44*('Milk production'!G47/'Milk production'!AF47))+(E44*('Milk production'!H47/'Milk production'!AF47))+(F44*('Milk production'!I47/'Milk production'!AF47))+(G44*('Milk production'!J47/'Milk production'!AF47))+(H44*('Milk production'!K47/'Milk production'!AF47))+(I44*('Milk production'!L47/'Milk production'!AF47))+(J44*('Milk production'!M47/'Milk production'!AF47))+(L44*('Milk production'!O47/'Milk production'!AF47))+(M44*('Milk production'!P47/'Milk production'!AF47))+(N44*('Milk production'!Q47/'Milk production'!AF47))+(O44*('Milk production'!R47/'Milk production'!AF47))+(P44*('Milk production'!S47/'Milk production'!AF47))+(R44*('Milk production'!U47/'Milk production'!AF47))+(S44*('Milk production'!V47/'Milk production'!AF47))+(T44*('Milk production'!W47/'Milk production'!AF47))+(U44*('Milk production'!X47/'Milk production'!AF47))+(V44*('Milk production'!Y47/'Milk production'!AF47))+(W44*('Milk production'!Z47/'Milk production'!AF47))+(X44*('Milk production'!AA47/'Milk production'!AF47))+(Y44*('Milk production'!AB47/'Milk production'!AF47))+(Z44*('Milk production'!AC47/'Milk production'!AF47))+(AA44*('Milk production'!AD47/'Milk production'!AF47))</f>
        <v>3.2768894282862253</v>
      </c>
      <c r="C44" s="165">
        <f t="shared" si="0"/>
        <v>3.3375772310833405</v>
      </c>
      <c r="D44">
        <v>3.34</v>
      </c>
      <c r="E44">
        <v>3.2050000000000001</v>
      </c>
      <c r="F44">
        <v>3.25</v>
      </c>
      <c r="G44">
        <v>3.46</v>
      </c>
      <c r="H44">
        <v>3.29</v>
      </c>
      <c r="I44">
        <v>3.19</v>
      </c>
      <c r="J44">
        <v>3.31</v>
      </c>
      <c r="L44">
        <v>3.1619999999999999</v>
      </c>
      <c r="M44">
        <v>3.36</v>
      </c>
      <c r="N44">
        <v>3.35</v>
      </c>
      <c r="O44">
        <v>3.29</v>
      </c>
      <c r="P44">
        <v>3.35</v>
      </c>
      <c r="R44">
        <v>3.3</v>
      </c>
      <c r="S44">
        <v>3.41</v>
      </c>
      <c r="T44">
        <v>3.24</v>
      </c>
      <c r="U44">
        <v>3.161</v>
      </c>
      <c r="V44">
        <v>3.24</v>
      </c>
      <c r="W44">
        <v>3.25</v>
      </c>
      <c r="X44">
        <v>3.27</v>
      </c>
      <c r="Y44">
        <v>3.33</v>
      </c>
      <c r="Z44">
        <v>3.29</v>
      </c>
      <c r="AA44">
        <v>3.27</v>
      </c>
    </row>
    <row r="45" spans="1:27" x14ac:dyDescent="0.2">
      <c r="A45" s="1">
        <v>40360</v>
      </c>
      <c r="B45" s="165">
        <f>(D45*('Milk production'!G48/'Milk production'!AF48))+(E45*('Milk production'!H48/'Milk production'!AF48))+(F45*('Milk production'!I48/'Milk production'!AF48))+(G45*('Milk production'!J48/'Milk production'!AF48))+(H45*('Milk production'!K48/'Milk production'!AF48))+(I45*('Milk production'!L48/'Milk production'!AF48))+(J45*('Milk production'!M48/'Milk production'!AF48))+(L45*('Milk production'!O48/'Milk production'!AF48))+(M45*('Milk production'!P48/'Milk production'!AF48))+(N45*('Milk production'!Q48/'Milk production'!AF48))+(O45*('Milk production'!R48/'Milk production'!AF48))+(P45*('Milk production'!S48/'Milk production'!AF48))+(R45*('Milk production'!U48/'Milk production'!AF48))+(S45*('Milk production'!V48/'Milk production'!AF48))+(T45*('Milk production'!W48/'Milk production'!AF48))+(U45*('Milk production'!X48/'Milk production'!AF48))+(V45*('Milk production'!Y48/'Milk production'!AF48))+(W45*('Milk production'!Z48/'Milk production'!AF48))+(X45*('Milk production'!AA48/'Milk production'!AF48))+(Y45*('Milk production'!AB48/'Milk production'!AF48))+(Z45*('Milk production'!AC48/'Milk production'!AF48))+(AA45*('Milk production'!AD48/'Milk production'!AF48))</f>
        <v>3.2312852663481606</v>
      </c>
      <c r="C45" s="165">
        <f t="shared" si="0"/>
        <v>3.3368826745514517</v>
      </c>
      <c r="D45">
        <v>3.28</v>
      </c>
      <c r="E45">
        <v>3.1389999999999998</v>
      </c>
      <c r="F45">
        <v>3.22</v>
      </c>
      <c r="G45">
        <v>3.38</v>
      </c>
      <c r="H45">
        <v>3.29</v>
      </c>
      <c r="I45">
        <v>3.13</v>
      </c>
      <c r="J45">
        <v>3.3</v>
      </c>
      <c r="L45">
        <v>3.1429999999999998</v>
      </c>
      <c r="M45">
        <v>3.33</v>
      </c>
      <c r="N45">
        <v>3.27</v>
      </c>
      <c r="O45">
        <v>3.26</v>
      </c>
      <c r="P45">
        <v>3.32</v>
      </c>
      <c r="R45">
        <v>3.3</v>
      </c>
      <c r="S45">
        <v>3.39</v>
      </c>
      <c r="T45">
        <v>3.19</v>
      </c>
      <c r="U45">
        <v>3.1429999999999998</v>
      </c>
      <c r="V45">
        <v>3.2</v>
      </c>
      <c r="W45">
        <v>3.22</v>
      </c>
      <c r="X45">
        <v>3.21</v>
      </c>
      <c r="Y45">
        <v>3.21</v>
      </c>
      <c r="Z45">
        <v>3.24</v>
      </c>
      <c r="AA45">
        <v>3.26</v>
      </c>
    </row>
    <row r="46" spans="1:27" x14ac:dyDescent="0.2">
      <c r="A46" s="1">
        <v>40391</v>
      </c>
      <c r="B46" s="165">
        <f>(D46*('Milk production'!G49/'Milk production'!AF49))+(E46*('Milk production'!H49/'Milk production'!AF49))+(F46*('Milk production'!I49/'Milk production'!AF49))+(G46*('Milk production'!J49/'Milk production'!AF49))+(H46*('Milk production'!K49/'Milk production'!AF49))+(I46*('Milk production'!L49/'Milk production'!AF49))+(J46*('Milk production'!M49/'Milk production'!AF49))+(L46*('Milk production'!O49/'Milk production'!AF49))+(M46*('Milk production'!P49/'Milk production'!AF49))+(N46*('Milk production'!Q49/'Milk production'!AF49))+(O46*('Milk production'!R49/'Milk production'!AF49))+(P46*('Milk production'!S49/'Milk production'!AF49))+(R46*('Milk production'!U49/'Milk production'!AF49))+(S46*('Milk production'!V49/'Milk production'!AF49))+(T46*('Milk production'!W49/'Milk production'!AF49))+(U46*('Milk production'!X49/'Milk production'!AF49))+(V46*('Milk production'!Y49/'Milk production'!AF49))+(W46*('Milk production'!Z49/'Milk production'!AF49))+(X46*('Milk production'!AA49/'Milk production'!AF49))+(Y46*('Milk production'!AB49/'Milk production'!AF49))+(Z46*('Milk production'!AC49/'Milk production'!AF49))+(AA46*('Milk production'!AD49/'Milk production'!AF49))</f>
        <v>3.275129902617707</v>
      </c>
      <c r="C46" s="165">
        <f t="shared" si="0"/>
        <v>3.3382282273680945</v>
      </c>
      <c r="D46">
        <v>3.35</v>
      </c>
      <c r="E46">
        <v>3.1960000000000002</v>
      </c>
      <c r="F46">
        <v>3.25</v>
      </c>
      <c r="G46">
        <v>3.46</v>
      </c>
      <c r="H46">
        <v>3.29</v>
      </c>
      <c r="I46">
        <v>3.16</v>
      </c>
      <c r="J46">
        <v>3.38</v>
      </c>
      <c r="L46">
        <v>3.16</v>
      </c>
      <c r="M46">
        <v>3.38</v>
      </c>
      <c r="N46">
        <v>3.35</v>
      </c>
      <c r="O46">
        <v>3.3</v>
      </c>
      <c r="P46">
        <v>3.35</v>
      </c>
      <c r="R46">
        <v>3.32</v>
      </c>
      <c r="S46">
        <v>3.38</v>
      </c>
      <c r="T46">
        <v>3.22</v>
      </c>
      <c r="U46">
        <v>3.16</v>
      </c>
      <c r="V46">
        <v>3.21</v>
      </c>
      <c r="W46">
        <v>3.25</v>
      </c>
      <c r="X46">
        <v>3.26</v>
      </c>
      <c r="Y46">
        <v>3.25</v>
      </c>
      <c r="Z46">
        <v>3.29</v>
      </c>
      <c r="AA46">
        <v>3.26</v>
      </c>
    </row>
    <row r="47" spans="1:27" x14ac:dyDescent="0.2">
      <c r="A47" s="1">
        <v>40422</v>
      </c>
      <c r="B47" s="165">
        <f>(D47*('Milk production'!G50/'Milk production'!AF50))+(E47*('Milk production'!H50/'Milk production'!AF50))+(F47*('Milk production'!I50/'Milk production'!AF50))+(G47*('Milk production'!J50/'Milk production'!AF50))+(H47*('Milk production'!K50/'Milk production'!AF50))+(I47*('Milk production'!L50/'Milk production'!AF50))+(J47*('Milk production'!M50/'Milk production'!AF50))+(L47*('Milk production'!O50/'Milk production'!AF50))+(M47*('Milk production'!P50/'Milk production'!AF50))+(N47*('Milk production'!Q50/'Milk production'!AF50))+(O47*('Milk production'!R50/'Milk production'!AF50))+(P47*('Milk production'!S50/'Milk production'!AF50))+(R47*('Milk production'!U50/'Milk production'!AF50))+(S47*('Milk production'!V50/'Milk production'!AF50))+(T47*('Milk production'!W50/'Milk production'!AF50))+(U47*('Milk production'!X50/'Milk production'!AF50))+(V47*('Milk production'!Y50/'Milk production'!AF50))+(W47*('Milk production'!Z50/'Milk production'!AF50))+(X47*('Milk production'!AA50/'Milk production'!AF50))+(Y47*('Milk production'!AB50/'Milk production'!AF50))+(Z47*('Milk production'!AC50/'Milk production'!AF50))+(AA47*('Milk production'!AD50/'Milk production'!AF50))</f>
        <v>3.3700504215835827</v>
      </c>
      <c r="C47" s="165">
        <f t="shared" si="0"/>
        <v>3.3408855001291129</v>
      </c>
      <c r="D47">
        <v>3.46</v>
      </c>
      <c r="E47">
        <v>3.2869999999999999</v>
      </c>
      <c r="F47">
        <v>3.33</v>
      </c>
      <c r="G47">
        <v>3.54</v>
      </c>
      <c r="H47">
        <v>3.38</v>
      </c>
      <c r="I47">
        <v>3.28</v>
      </c>
      <c r="J47">
        <v>3.55</v>
      </c>
      <c r="L47">
        <v>3.2090000000000001</v>
      </c>
      <c r="M47">
        <v>3.48</v>
      </c>
      <c r="N47">
        <v>3.46</v>
      </c>
      <c r="O47">
        <v>3.41</v>
      </c>
      <c r="P47">
        <v>3.44</v>
      </c>
      <c r="R47">
        <v>3.41</v>
      </c>
      <c r="S47">
        <v>3.46</v>
      </c>
      <c r="T47">
        <v>3.26</v>
      </c>
      <c r="U47">
        <v>3.2519999999999998</v>
      </c>
      <c r="V47">
        <v>3.23</v>
      </c>
      <c r="W47">
        <v>3.36</v>
      </c>
      <c r="X47">
        <v>3.32</v>
      </c>
      <c r="Y47">
        <v>3.33</v>
      </c>
      <c r="Z47">
        <v>3.38</v>
      </c>
      <c r="AA47">
        <v>3.27</v>
      </c>
    </row>
    <row r="48" spans="1:27" x14ac:dyDescent="0.2">
      <c r="A48" s="1">
        <v>40452</v>
      </c>
      <c r="B48" s="165">
        <f>(D48*('Milk production'!G51/'Milk production'!AF51))+(E48*('Milk production'!H51/'Milk production'!AF51))+(F48*('Milk production'!I51/'Milk production'!AF51))+(G48*('Milk production'!J51/'Milk production'!AF51))+(H48*('Milk production'!K51/'Milk production'!AF51))+(I48*('Milk production'!L51/'Milk production'!AF51))+(J48*('Milk production'!M51/'Milk production'!AF51))+(L48*('Milk production'!O51/'Milk production'!AF51))+(M48*('Milk production'!P51/'Milk production'!AF51))+(N48*('Milk production'!Q51/'Milk production'!AF51))+(O48*('Milk production'!R51/'Milk production'!AF51))+(P48*('Milk production'!S51/'Milk production'!AF51))+(R48*('Milk production'!U51/'Milk production'!AF51))+(S48*('Milk production'!V51/'Milk production'!AF51))+(T48*('Milk production'!W51/'Milk production'!AF51))+(U48*('Milk production'!X51/'Milk production'!AF51))+(V48*('Milk production'!Y51/'Milk production'!AF51))+(W48*('Milk production'!Z51/'Milk production'!AF51))+(X48*('Milk production'!AA51/'Milk production'!AF51))+(Y48*('Milk production'!AB51/'Milk production'!AF51))+(Z48*('Milk production'!AC51/'Milk production'!AF51))+(AA48*('Milk production'!AD51/'Milk production'!AF51))</f>
        <v>3.4409361045394062</v>
      </c>
      <c r="C48" s="165">
        <f t="shared" si="0"/>
        <v>3.3442267335652147</v>
      </c>
      <c r="D48">
        <v>3.51</v>
      </c>
      <c r="E48">
        <v>3.331</v>
      </c>
      <c r="F48">
        <v>3.36</v>
      </c>
      <c r="G48">
        <v>3.6</v>
      </c>
      <c r="H48">
        <v>3.42</v>
      </c>
      <c r="I48">
        <v>3.34</v>
      </c>
      <c r="J48">
        <v>3.73</v>
      </c>
      <c r="L48">
        <v>3.4580000000000002</v>
      </c>
      <c r="M48">
        <v>3.54</v>
      </c>
      <c r="N48">
        <v>3.48</v>
      </c>
      <c r="O48">
        <v>3.49</v>
      </c>
      <c r="P48">
        <v>3.5</v>
      </c>
      <c r="R48">
        <v>3.47</v>
      </c>
      <c r="S48">
        <v>3.56</v>
      </c>
      <c r="T48">
        <v>3.34</v>
      </c>
      <c r="U48">
        <v>3.3340000000000001</v>
      </c>
      <c r="V48">
        <v>3.28</v>
      </c>
      <c r="W48">
        <v>3.43</v>
      </c>
      <c r="X48">
        <v>3.37</v>
      </c>
      <c r="Y48">
        <v>3.44</v>
      </c>
      <c r="Z48">
        <v>3.45</v>
      </c>
      <c r="AA48">
        <v>3.28</v>
      </c>
    </row>
    <row r="49" spans="1:27" x14ac:dyDescent="0.2">
      <c r="A49" s="1">
        <v>40483</v>
      </c>
      <c r="B49" s="165">
        <f>(D49*('Milk production'!G52/'Milk production'!AF52))+(E49*('Milk production'!H52/'Milk production'!AF52))+(F49*('Milk production'!I52/'Milk production'!AF52))+(G49*('Milk production'!J52/'Milk production'!AF52))+(H49*('Milk production'!K52/'Milk production'!AF52))+(I49*('Milk production'!L52/'Milk production'!AF52))+(J49*('Milk production'!M52/'Milk production'!AF52))+(L49*('Milk production'!O52/'Milk production'!AF52))+(M49*('Milk production'!P52/'Milk production'!AF52))+(N49*('Milk production'!Q52/'Milk production'!AF52))+(O49*('Milk production'!R52/'Milk production'!AF52))+(P49*('Milk production'!S52/'Milk production'!AF52))+(R49*('Milk production'!U52/'Milk production'!AF52))+(S49*('Milk production'!V52/'Milk production'!AF52))+(T49*('Milk production'!W52/'Milk production'!AF52))+(U49*('Milk production'!X52/'Milk production'!AF52))+(V49*('Milk production'!Y52/'Milk production'!AF52))+(W49*('Milk production'!Z52/'Milk production'!AF52))+(X49*('Milk production'!AA52/'Milk production'!AF52))+(Y49*('Milk production'!AB52/'Milk production'!AF52))+(Z49*('Milk production'!AC52/'Milk production'!AF52))+(AA49*('Milk production'!AD52/'Milk production'!AF52))</f>
        <v>3.4314877387362959</v>
      </c>
      <c r="C49" s="165">
        <f t="shared" si="0"/>
        <v>3.3454769259390429</v>
      </c>
      <c r="D49">
        <v>3.5</v>
      </c>
      <c r="E49">
        <v>3.3290000000000002</v>
      </c>
      <c r="F49">
        <v>3.36</v>
      </c>
      <c r="G49">
        <v>3.61</v>
      </c>
      <c r="H49">
        <v>3.4</v>
      </c>
      <c r="I49">
        <v>3.32</v>
      </c>
      <c r="J49">
        <v>3.68</v>
      </c>
      <c r="L49">
        <v>3.3010000000000002</v>
      </c>
      <c r="M49">
        <v>3.54</v>
      </c>
      <c r="N49">
        <v>3.46</v>
      </c>
      <c r="O49">
        <v>3.46</v>
      </c>
      <c r="P49">
        <v>3.49</v>
      </c>
      <c r="R49">
        <v>3.47</v>
      </c>
      <c r="S49">
        <v>3.58</v>
      </c>
      <c r="T49">
        <v>3.36</v>
      </c>
      <c r="U49">
        <v>3.3159999999999998</v>
      </c>
      <c r="V49">
        <v>3.28</v>
      </c>
      <c r="W49">
        <v>3.43</v>
      </c>
      <c r="X49">
        <v>3.34</v>
      </c>
      <c r="Y49">
        <v>3.48</v>
      </c>
      <c r="Z49">
        <v>3.45</v>
      </c>
      <c r="AA49">
        <v>3.28</v>
      </c>
    </row>
    <row r="50" spans="1:27" x14ac:dyDescent="0.2">
      <c r="A50" s="1">
        <v>40513</v>
      </c>
      <c r="B50" s="165">
        <f>(D50*('Milk production'!G53/'Milk production'!AF53))+(E50*('Milk production'!H53/'Milk production'!AF53))+(F50*('Milk production'!I53/'Milk production'!AF53))+(G50*('Milk production'!J53/'Milk production'!AF53))+(H50*('Milk production'!K53/'Milk production'!AF53))+(I50*('Milk production'!L53/'Milk production'!AF53))+(J50*('Milk production'!M53/'Milk production'!AF53))+(L50*('Milk production'!O53/'Milk production'!AF53))+(M50*('Milk production'!P53/'Milk production'!AF53))+(N50*('Milk production'!Q53/'Milk production'!AF53))+(O50*('Milk production'!R53/'Milk production'!AF53))+(P50*('Milk production'!S53/'Milk production'!AF53))+(R50*('Milk production'!U53/'Milk production'!AF53))+(S50*('Milk production'!V53/'Milk production'!AF53))+(T50*('Milk production'!W53/'Milk production'!AF53))+(U50*('Milk production'!X53/'Milk production'!AF53))+(V50*('Milk production'!Y53/'Milk production'!AF53))+(W50*('Milk production'!Z53/'Milk production'!AF53))+(X50*('Milk production'!AA53/'Milk production'!AF53))+(Y50*('Milk production'!AB53/'Milk production'!AF53))+(Z50*('Milk production'!AC53/'Milk production'!AF53))+(AA50*('Milk production'!AD53/'Milk production'!AF53))</f>
        <v>3.4294747628615481</v>
      </c>
      <c r="C50" s="165">
        <f t="shared" si="0"/>
        <v>3.3489351268794718</v>
      </c>
      <c r="D50">
        <v>3.49</v>
      </c>
      <c r="E50">
        <v>3.3380000000000001</v>
      </c>
      <c r="F50">
        <v>3.37</v>
      </c>
      <c r="G50">
        <v>3.63</v>
      </c>
      <c r="H50">
        <v>3.42</v>
      </c>
      <c r="I50">
        <v>3.29</v>
      </c>
      <c r="J50">
        <v>3.5</v>
      </c>
      <c r="L50">
        <v>3.3</v>
      </c>
      <c r="M50">
        <v>3.55</v>
      </c>
      <c r="N50">
        <v>3.47</v>
      </c>
      <c r="O50">
        <v>3.48</v>
      </c>
      <c r="P50">
        <v>3.47</v>
      </c>
      <c r="R50">
        <v>3.43</v>
      </c>
      <c r="S50">
        <v>3.57</v>
      </c>
      <c r="T50">
        <v>3.34</v>
      </c>
      <c r="U50">
        <v>3.3010000000000002</v>
      </c>
      <c r="V50">
        <v>3.29</v>
      </c>
      <c r="W50">
        <v>3.45</v>
      </c>
      <c r="X50">
        <v>3.35</v>
      </c>
      <c r="Y50">
        <v>3.47</v>
      </c>
      <c r="Z50">
        <v>3.47</v>
      </c>
      <c r="AA50">
        <v>3.28</v>
      </c>
    </row>
    <row r="51" spans="1:27" x14ac:dyDescent="0.2">
      <c r="A51" s="1">
        <v>40544</v>
      </c>
      <c r="B51" s="165">
        <f>(D51*('Milk production'!G54/'Milk production'!AF54))+(E51*('Milk production'!H54/'Milk production'!AF54))+(F51*('Milk production'!I54/'Milk production'!AF54))+(G51*('Milk production'!J54/'Milk production'!AF54))+(H51*('Milk production'!K54/'Milk production'!AF54))+(I51*('Milk production'!L54/'Milk production'!AF54))+(J51*('Milk production'!M54/'Milk production'!AF54))+(L51*('Milk production'!O54/'Milk production'!AF54))+(M51*('Milk production'!P54/'Milk production'!AF54))+(N51*('Milk production'!Q54/'Milk production'!AF54))+(O51*('Milk production'!R54/'Milk production'!AF54))+(P51*('Milk production'!S54/'Milk production'!AF54))+(R51*('Milk production'!U54/'Milk production'!AF54))+(S51*('Milk production'!V54/'Milk production'!AF54))+(T51*('Milk production'!W54/'Milk production'!AF54))+(U51*('Milk production'!X54/'Milk production'!AF54))+(V51*('Milk production'!Y54/'Milk production'!AF54))+(W51*('Milk production'!Z54/'Milk production'!AF54))+(X51*('Milk production'!AA54/'Milk production'!AF54))+(Y51*('Milk production'!AB54/'Milk production'!AF54))+(Z51*('Milk production'!AC54/'Milk production'!AF54))+(AA51*('Milk production'!AD54/'Milk production'!AF54))</f>
        <v>3.3738213690678802</v>
      </c>
      <c r="C51" s="165">
        <f t="shared" si="0"/>
        <v>3.3479043955101653</v>
      </c>
      <c r="D51">
        <v>3.45</v>
      </c>
      <c r="E51">
        <v>3.262</v>
      </c>
      <c r="F51">
        <v>3.28</v>
      </c>
      <c r="G51">
        <v>3.57</v>
      </c>
      <c r="H51">
        <v>3.4</v>
      </c>
      <c r="I51">
        <v>3.24</v>
      </c>
      <c r="J51">
        <v>3.32</v>
      </c>
      <c r="L51">
        <v>3.2490000000000001</v>
      </c>
      <c r="M51">
        <v>3.48</v>
      </c>
      <c r="N51">
        <v>3.39</v>
      </c>
      <c r="O51">
        <v>3.43</v>
      </c>
      <c r="P51">
        <v>3.44</v>
      </c>
      <c r="R51">
        <v>3.45</v>
      </c>
      <c r="S51">
        <v>3.54</v>
      </c>
      <c r="T51">
        <v>3.28</v>
      </c>
      <c r="U51">
        <v>3.3079999999999998</v>
      </c>
      <c r="V51">
        <v>3.28</v>
      </c>
      <c r="W51">
        <v>3.4</v>
      </c>
      <c r="X51">
        <v>3.31</v>
      </c>
      <c r="Y51">
        <v>3.41</v>
      </c>
      <c r="Z51">
        <v>3.43</v>
      </c>
      <c r="AA51">
        <v>3.29</v>
      </c>
    </row>
    <row r="52" spans="1:27" x14ac:dyDescent="0.2">
      <c r="A52" s="1">
        <v>40575</v>
      </c>
      <c r="B52" s="165">
        <f>(D52*('Milk production'!G55/'Milk production'!AF55))+(E52*('Milk production'!H55/'Milk production'!AF55))+(F52*('Milk production'!I55/'Milk production'!AF55))+(G52*('Milk production'!J55/'Milk production'!AF55))+(H52*('Milk production'!K55/'Milk production'!AF55))+(I52*('Milk production'!L55/'Milk production'!AF55))+(J52*('Milk production'!M55/'Milk production'!AF55))+(L52*('Milk production'!O55/'Milk production'!AF55))+(M52*('Milk production'!P55/'Milk production'!AF55))+(N52*('Milk production'!Q55/'Milk production'!AF55))+(O52*('Milk production'!R55/'Milk production'!AF55))+(P52*('Milk production'!S55/'Milk production'!AF55))+(R52*('Milk production'!U55/'Milk production'!AF55))+(S52*('Milk production'!V55/'Milk production'!AF55))+(T52*('Milk production'!W55/'Milk production'!AF55))+(U52*('Milk production'!X55/'Milk production'!AF55))+(V52*('Milk production'!Y55/'Milk production'!AF55))+(W52*('Milk production'!Z55/'Milk production'!AF55))+(X52*('Milk production'!AA55/'Milk production'!AF55))+(Y52*('Milk production'!AB55/'Milk production'!AF55))+(Z52*('Milk production'!AC55/'Milk production'!AF55))+(AA52*('Milk production'!AD55/'Milk production'!AF55))</f>
        <v>3.3483982833939527</v>
      </c>
      <c r="C52" s="165">
        <f t="shared" si="0"/>
        <v>3.3460429135828478</v>
      </c>
      <c r="D52">
        <v>3.43</v>
      </c>
      <c r="E52">
        <v>3.2440000000000002</v>
      </c>
      <c r="F52">
        <v>3.25</v>
      </c>
      <c r="G52">
        <v>3.53</v>
      </c>
      <c r="H52">
        <v>3.35</v>
      </c>
      <c r="I52">
        <v>3.25</v>
      </c>
      <c r="J52">
        <v>3.26</v>
      </c>
      <c r="L52">
        <v>3.2480000000000002</v>
      </c>
      <c r="M52">
        <v>3.46</v>
      </c>
      <c r="N52">
        <v>3.37</v>
      </c>
      <c r="O52">
        <v>3.4</v>
      </c>
      <c r="P52">
        <v>3.43</v>
      </c>
      <c r="R52">
        <v>3.43</v>
      </c>
      <c r="S52">
        <v>3.5</v>
      </c>
      <c r="T52">
        <v>3.28</v>
      </c>
      <c r="U52">
        <v>3.2730000000000001</v>
      </c>
      <c r="V52">
        <v>3.27</v>
      </c>
      <c r="W52">
        <v>2.74</v>
      </c>
      <c r="X52">
        <v>3.33</v>
      </c>
      <c r="Y52">
        <v>3.42</v>
      </c>
      <c r="Z52">
        <v>3.4</v>
      </c>
      <c r="AA52">
        <v>3.28</v>
      </c>
    </row>
    <row r="53" spans="1:27" x14ac:dyDescent="0.2">
      <c r="A53" s="1">
        <v>40603</v>
      </c>
      <c r="B53" s="165">
        <f>(D53*('Milk production'!G56/'Milk production'!AF56))+(E53*('Milk production'!H56/'Milk production'!AF56))+(F53*('Milk production'!I56/'Milk production'!AF56))+(G53*('Milk production'!J56/'Milk production'!AF56))+(H53*('Milk production'!K56/'Milk production'!AF56))+(I53*('Milk production'!L56/'Milk production'!AF56))+(J53*('Milk production'!M56/'Milk production'!AF56))+(L53*('Milk production'!O56/'Milk production'!AF56))+(M53*('Milk production'!P56/'Milk production'!AF56))+(N53*('Milk production'!Q56/'Milk production'!AF56))+(O53*('Milk production'!R56/'Milk production'!AF56))+(P53*('Milk production'!S56/'Milk production'!AF56))+(R53*('Milk production'!U56/'Milk production'!AF56))+(S53*('Milk production'!V56/'Milk production'!AF56))+(T53*('Milk production'!W56/'Milk production'!AF56))+(U53*('Milk production'!X56/'Milk production'!AF56))+(V53*('Milk production'!Y56/'Milk production'!AF56))+(W53*('Milk production'!Z56/'Milk production'!AF56))+(X53*('Milk production'!AA56/'Milk production'!AF56))+(Y53*('Milk production'!AB56/'Milk production'!AF56))+(Z53*('Milk production'!AC56/'Milk production'!AF56))+(AA53*('Milk production'!AD56/'Milk production'!AF56))</f>
        <v>3.3472714211295775</v>
      </c>
      <c r="C53" s="165">
        <f t="shared" si="0"/>
        <v>3.3463921945584949</v>
      </c>
      <c r="D53">
        <v>3.42</v>
      </c>
      <c r="E53">
        <v>3.2480000000000002</v>
      </c>
      <c r="F53">
        <v>3.24</v>
      </c>
      <c r="G53">
        <v>3.53</v>
      </c>
      <c r="H53">
        <v>3.37</v>
      </c>
      <c r="I53">
        <v>3.25</v>
      </c>
      <c r="J53">
        <v>3.24</v>
      </c>
      <c r="L53">
        <v>3.2429999999999999</v>
      </c>
      <c r="M53">
        <v>3.48</v>
      </c>
      <c r="N53">
        <v>3.36</v>
      </c>
      <c r="O53">
        <v>3.38</v>
      </c>
      <c r="P53">
        <v>3.42</v>
      </c>
      <c r="R53">
        <v>3.4</v>
      </c>
      <c r="S53">
        <v>3.48</v>
      </c>
      <c r="T53">
        <v>3.29</v>
      </c>
      <c r="U53">
        <v>3.26</v>
      </c>
      <c r="V53">
        <v>3.26</v>
      </c>
      <c r="W53">
        <v>3.34</v>
      </c>
      <c r="X53">
        <v>3.29</v>
      </c>
      <c r="Y53">
        <v>3.38</v>
      </c>
      <c r="Z53">
        <v>3.38</v>
      </c>
      <c r="AA53">
        <v>3.3</v>
      </c>
    </row>
    <row r="54" spans="1:27" x14ac:dyDescent="0.2">
      <c r="A54" s="1">
        <v>40634</v>
      </c>
      <c r="B54" s="165">
        <f>(D54*('Milk production'!G57/'Milk production'!AF57))+(E54*('Milk production'!H57/'Milk production'!AF57))+(F54*('Milk production'!I57/'Milk production'!AF57))+(G54*('Milk production'!J57/'Milk production'!AF57))+(H54*('Milk production'!K57/'Milk production'!AF57))+(I54*('Milk production'!L57/'Milk production'!AF57))+(J54*('Milk production'!M57/'Milk production'!AF57))+(L54*('Milk production'!O57/'Milk production'!AF57))+(M54*('Milk production'!P57/'Milk production'!AF57))+(N54*('Milk production'!Q57/'Milk production'!AF57))+(O54*('Milk production'!R57/'Milk production'!AF57))+(P54*('Milk production'!S57/'Milk production'!AF57))+(R54*('Milk production'!U57/'Milk production'!AF57))+(S54*('Milk production'!V57/'Milk production'!AF57))+(T54*('Milk production'!W57/'Milk production'!AF57))+(U54*('Milk production'!X57/'Milk production'!AF57))+(V54*('Milk production'!Y57/'Milk production'!AF57))+(W54*('Milk production'!Z57/'Milk production'!AF57))+(X54*('Milk production'!AA57/'Milk production'!AF57))+(Y54*('Milk production'!AB57/'Milk production'!AF57))+(Z54*('Milk production'!AC57/'Milk production'!AF57))+(AA54*('Milk production'!AD57/'Milk production'!AF57))</f>
        <v>3.3045100647195484</v>
      </c>
      <c r="C54" s="165">
        <f t="shared" si="0"/>
        <v>3.3452871216714546</v>
      </c>
      <c r="D54">
        <v>3.37</v>
      </c>
      <c r="E54">
        <v>3.2429999999999999</v>
      </c>
      <c r="F54">
        <v>3.22</v>
      </c>
      <c r="G54">
        <v>3.47</v>
      </c>
      <c r="H54">
        <v>3.27</v>
      </c>
      <c r="I54">
        <v>3.17</v>
      </c>
      <c r="J54">
        <v>3.28</v>
      </c>
      <c r="L54">
        <v>3.2120000000000002</v>
      </c>
      <c r="M54">
        <v>3.42</v>
      </c>
      <c r="N54">
        <v>3.34</v>
      </c>
      <c r="O54">
        <v>3.34</v>
      </c>
      <c r="P54">
        <v>3.37</v>
      </c>
      <c r="R54">
        <v>3.35</v>
      </c>
      <c r="S54">
        <v>3.45</v>
      </c>
      <c r="T54">
        <v>3.24</v>
      </c>
      <c r="U54">
        <v>3.202</v>
      </c>
      <c r="V54">
        <v>3.27</v>
      </c>
      <c r="W54">
        <v>3.3</v>
      </c>
      <c r="X54">
        <v>3.28</v>
      </c>
      <c r="Y54">
        <v>3.33</v>
      </c>
      <c r="Z54">
        <v>3.32</v>
      </c>
      <c r="AA54">
        <v>3.2490000000000001</v>
      </c>
    </row>
    <row r="55" spans="1:27" x14ac:dyDescent="0.2">
      <c r="A55" s="1">
        <v>40664</v>
      </c>
      <c r="B55" s="165">
        <f>(D55*('Milk production'!G58/'Milk production'!AF58))+(E55*('Milk production'!H58/'Milk production'!AF58))+(F55*('Milk production'!I58/'Milk production'!AF58))+(G55*('Milk production'!J58/'Milk production'!AF58))+(H55*('Milk production'!K58/'Milk production'!AF58))+(I55*('Milk production'!L58/'Milk production'!AF58))+(J55*('Milk production'!M58/'Milk production'!AF58))+(L55*('Milk production'!O58/'Milk production'!AF58))+(M55*('Milk production'!P58/'Milk production'!AF58))+(N55*('Milk production'!Q58/'Milk production'!AF58))+(O55*('Milk production'!R58/'Milk production'!AF58))+(P55*('Milk production'!S58/'Milk production'!AF58))+(R55*('Milk production'!U58/'Milk production'!AF58))+(S55*('Milk production'!V58/'Milk production'!AF58))+(T55*('Milk production'!W58/'Milk production'!AF58))+(U55*('Milk production'!X58/'Milk production'!AF58))+(V55*('Milk production'!Y58/'Milk production'!AF58))+(W55*('Milk production'!Z58/'Milk production'!AF58))+(X55*('Milk production'!AA58/'Milk production'!AF58))+(Y55*('Milk production'!AB58/'Milk production'!AF58))+(Z55*('Milk production'!AC58/'Milk production'!AF58))+(AA55*('Milk production'!AD58/'Milk production'!AF58))</f>
        <v>3.2867612893973681</v>
      </c>
      <c r="C55" s="165">
        <f t="shared" si="0"/>
        <v>3.3430013377234382</v>
      </c>
      <c r="D55">
        <v>3.35</v>
      </c>
      <c r="E55">
        <v>3.22</v>
      </c>
      <c r="F55">
        <v>3.24</v>
      </c>
      <c r="G55">
        <v>3.46</v>
      </c>
      <c r="H55">
        <v>3.23</v>
      </c>
      <c r="I55">
        <v>3.17</v>
      </c>
      <c r="J55">
        <v>3.28</v>
      </c>
      <c r="L55">
        <v>3.2130000000000001</v>
      </c>
      <c r="M55">
        <v>3.39</v>
      </c>
      <c r="N55">
        <v>3.33</v>
      </c>
      <c r="O55">
        <v>3.34</v>
      </c>
      <c r="P55">
        <v>3.38</v>
      </c>
      <c r="R55">
        <v>3.34</v>
      </c>
      <c r="S55">
        <v>3.43</v>
      </c>
      <c r="T55">
        <v>3.23</v>
      </c>
      <c r="U55">
        <v>3.1970000000000001</v>
      </c>
      <c r="V55">
        <v>3.24</v>
      </c>
      <c r="W55">
        <v>3.27</v>
      </c>
      <c r="X55">
        <v>3.28</v>
      </c>
      <c r="Y55">
        <v>3.33</v>
      </c>
      <c r="Z55">
        <v>3.32</v>
      </c>
      <c r="AA55">
        <v>3.31</v>
      </c>
    </row>
    <row r="56" spans="1:27" x14ac:dyDescent="0.2">
      <c r="A56" s="1">
        <v>40695</v>
      </c>
      <c r="B56" s="165">
        <f>(D56*('Milk production'!G59/'Milk production'!AF59))+(E56*('Milk production'!H59/'Milk production'!AF59))+(F56*('Milk production'!I59/'Milk production'!AF59))+(G56*('Milk production'!J59/'Milk production'!AF59))+(H56*('Milk production'!K59/'Milk production'!AF59))+(I56*('Milk production'!L59/'Milk production'!AF59))+(J56*('Milk production'!M59/'Milk production'!AF59))+(L56*('Milk production'!O59/'Milk production'!AF59))+(M56*('Milk production'!P59/'Milk production'!AF59))+(N56*('Milk production'!Q59/'Milk production'!AF59))+(O56*('Milk production'!R59/'Milk production'!AF59))+(P56*('Milk production'!S59/'Milk production'!AF59))+(R56*('Milk production'!U59/'Milk production'!AF59))+(S56*('Milk production'!V59/'Milk production'!AF59))+(T56*('Milk production'!W59/'Milk production'!AF59))+(U56*('Milk production'!X59/'Milk production'!AF59))+(V56*('Milk production'!Y59/'Milk production'!AF59))+(W56*('Milk production'!Z59/'Milk production'!AF59))+(X56*('Milk production'!AA59/'Milk production'!AF59))+(Y56*('Milk production'!AB59/'Milk production'!AF59))+(Z56*('Milk production'!AC59/'Milk production'!AF59))+(AA56*('Milk production'!AD59/'Milk production'!AF59))</f>
        <v>3.2697665264701676</v>
      </c>
      <c r="C56" s="165">
        <f t="shared" si="0"/>
        <v>3.3424077625720998</v>
      </c>
      <c r="D56">
        <v>3.33</v>
      </c>
      <c r="E56">
        <v>3.1960000000000002</v>
      </c>
      <c r="F56">
        <v>3.23</v>
      </c>
      <c r="G56">
        <v>3.45</v>
      </c>
      <c r="H56">
        <v>3.31</v>
      </c>
      <c r="I56">
        <v>3.14</v>
      </c>
      <c r="J56">
        <v>3.31</v>
      </c>
      <c r="L56">
        <v>3.1859999999999999</v>
      </c>
      <c r="M56">
        <v>3.37</v>
      </c>
      <c r="N56">
        <v>3.33</v>
      </c>
      <c r="O56">
        <v>3.31</v>
      </c>
      <c r="P56">
        <v>3.35</v>
      </c>
      <c r="R56">
        <v>3.29</v>
      </c>
      <c r="S56">
        <v>3.41</v>
      </c>
      <c r="T56">
        <v>3.21</v>
      </c>
      <c r="U56">
        <v>3.1970000000000001</v>
      </c>
      <c r="V56">
        <v>3.22</v>
      </c>
      <c r="W56">
        <v>3.27</v>
      </c>
      <c r="X56">
        <v>3.25</v>
      </c>
      <c r="Y56">
        <v>3.27</v>
      </c>
      <c r="Z56">
        <v>3.28</v>
      </c>
      <c r="AA56">
        <v>3.28</v>
      </c>
    </row>
    <row r="57" spans="1:27" x14ac:dyDescent="0.2">
      <c r="A57" s="1">
        <v>40725</v>
      </c>
      <c r="B57" s="165">
        <f>(D57*('Milk production'!G60/'Milk production'!AF60))+(E57*('Milk production'!H60/'Milk production'!AF60))+(F57*('Milk production'!I60/'Milk production'!AF60))+(G57*('Milk production'!J60/'Milk production'!AF60))+(H57*('Milk production'!K60/'Milk production'!AF60))+(I57*('Milk production'!L60/'Milk production'!AF60))+(J57*('Milk production'!M60/'Milk production'!AF60))+(L57*('Milk production'!O60/'Milk production'!AF60))+(M57*('Milk production'!P60/'Milk production'!AF60))+(N57*('Milk production'!Q60/'Milk production'!AF60))+(O57*('Milk production'!R60/'Milk production'!AF60))+(P57*('Milk production'!S60/'Milk production'!AF60))+(R57*('Milk production'!U60/'Milk production'!AF60))+(S57*('Milk production'!V60/'Milk production'!AF60))+(T57*('Milk production'!W60/'Milk production'!AF60))+(U57*('Milk production'!X60/'Milk production'!AF60))+(V57*('Milk production'!Y60/'Milk production'!AF60))+(W57*('Milk production'!Z60/'Milk production'!AF60))+(X57*('Milk production'!AA60/'Milk production'!AF60))+(Y57*('Milk production'!AB60/'Milk production'!AF60))+(Z57*('Milk production'!AC60/'Milk production'!AF60))+(AA57*('Milk production'!AD60/'Milk production'!AF60))</f>
        <v>3.270732255430894</v>
      </c>
      <c r="C57" s="165">
        <f t="shared" si="0"/>
        <v>3.3456950116623272</v>
      </c>
      <c r="D57">
        <v>3.34</v>
      </c>
      <c r="E57">
        <v>3.1890000000000001</v>
      </c>
      <c r="F57">
        <v>3.23</v>
      </c>
      <c r="G57">
        <v>3.44</v>
      </c>
      <c r="H57">
        <v>3.33</v>
      </c>
      <c r="I57">
        <v>3.12</v>
      </c>
      <c r="J57">
        <v>3.33</v>
      </c>
      <c r="L57">
        <v>3.177</v>
      </c>
      <c r="M57">
        <v>3.37</v>
      </c>
      <c r="N57">
        <v>3.34</v>
      </c>
      <c r="O57">
        <v>3.31</v>
      </c>
      <c r="P57">
        <v>3.33</v>
      </c>
      <c r="R57">
        <v>3.3</v>
      </c>
      <c r="S57">
        <v>3.38</v>
      </c>
      <c r="T57">
        <v>3.19</v>
      </c>
      <c r="U57">
        <v>3.2040000000000002</v>
      </c>
      <c r="V57">
        <v>3.21</v>
      </c>
      <c r="W57">
        <v>3.25</v>
      </c>
      <c r="X57">
        <v>3.21</v>
      </c>
      <c r="Y57">
        <v>3.24</v>
      </c>
      <c r="Z57">
        <v>3.25</v>
      </c>
      <c r="AA57">
        <v>3.25</v>
      </c>
    </row>
    <row r="58" spans="1:27" x14ac:dyDescent="0.2">
      <c r="A58" s="1">
        <v>40756</v>
      </c>
      <c r="B58" s="165">
        <f>(D58*('Milk production'!G61/'Milk production'!AF61))+(E58*('Milk production'!H61/'Milk production'!AF61))+(F58*('Milk production'!I61/'Milk production'!AF61))+(G58*('Milk production'!J61/'Milk production'!AF61))+(H58*('Milk production'!K61/'Milk production'!AF61))+(I58*('Milk production'!L61/'Milk production'!AF61))+(J58*('Milk production'!M61/'Milk production'!AF61))+(L58*('Milk production'!O61/'Milk production'!AF61))+(M58*('Milk production'!P61/'Milk production'!AF61))+(N58*('Milk production'!Q61/'Milk production'!AF61))+(O58*('Milk production'!R61/'Milk production'!AF61))+(P58*('Milk production'!S61/'Milk production'!AF61))+(R58*('Milk production'!U61/'Milk production'!AF61))+(S58*('Milk production'!V61/'Milk production'!AF61))+(T58*('Milk production'!W61/'Milk production'!AF61))+(U58*('Milk production'!X61/'Milk production'!AF61))+(V58*('Milk production'!Y61/'Milk production'!AF61))+(W58*('Milk production'!Z61/'Milk production'!AF61))+(X58*('Milk production'!AA61/'Milk production'!AF61))+(Y58*('Milk production'!AB61/'Milk production'!AF61))+(Z58*('Milk production'!AC61/'Milk production'!AF61))+(AA58*('Milk production'!AD61/'Milk production'!AF61))</f>
        <v>3.2766376662809629</v>
      </c>
      <c r="C58" s="165">
        <f t="shared" si="0"/>
        <v>3.3458206586342651</v>
      </c>
      <c r="D58">
        <v>3.35</v>
      </c>
      <c r="E58">
        <v>3.194</v>
      </c>
      <c r="F58">
        <v>3.26</v>
      </c>
      <c r="G58">
        <v>3.46</v>
      </c>
      <c r="H58">
        <v>3.3</v>
      </c>
      <c r="I58">
        <v>3.14</v>
      </c>
      <c r="J58">
        <v>3.4</v>
      </c>
      <c r="L58">
        <v>3.177</v>
      </c>
      <c r="M58">
        <v>3.4</v>
      </c>
      <c r="N58">
        <v>3.36</v>
      </c>
      <c r="O58">
        <v>3.32</v>
      </c>
      <c r="P58">
        <v>3.37</v>
      </c>
      <c r="R58">
        <v>3.27</v>
      </c>
      <c r="S58">
        <v>3.39</v>
      </c>
      <c r="T58">
        <v>3.2</v>
      </c>
      <c r="U58">
        <v>3.1869999999999998</v>
      </c>
      <c r="V58">
        <v>3.21</v>
      </c>
      <c r="W58">
        <v>3.28</v>
      </c>
      <c r="X58">
        <v>3.26</v>
      </c>
      <c r="Y58">
        <v>3.29</v>
      </c>
      <c r="Z58">
        <v>3.26</v>
      </c>
      <c r="AA58">
        <v>3.25</v>
      </c>
    </row>
    <row r="59" spans="1:27" x14ac:dyDescent="0.2">
      <c r="A59" s="1">
        <v>40787</v>
      </c>
      <c r="B59" s="165">
        <f>(D59*('Milk production'!G62/'Milk production'!AF62))+(E59*('Milk production'!H62/'Milk production'!AF62))+(F59*('Milk production'!I62/'Milk production'!AF62))+(G59*('Milk production'!J62/'Milk production'!AF62))+(H59*('Milk production'!K62/'Milk production'!AF62))+(I59*('Milk production'!L62/'Milk production'!AF62))+(J59*('Milk production'!M62/'Milk production'!AF62))+(L59*('Milk production'!O62/'Milk production'!AF62))+(M59*('Milk production'!P62/'Milk production'!AF62))+(N59*('Milk production'!Q62/'Milk production'!AF62))+(O59*('Milk production'!R62/'Milk production'!AF62))+(P59*('Milk production'!S62/'Milk production'!AF62))+(R59*('Milk production'!U62/'Milk production'!AF62))+(S59*('Milk production'!V62/'Milk production'!AF62))+(T59*('Milk production'!W62/'Milk production'!AF62))+(U59*('Milk production'!X62/'Milk production'!AF62))+(V59*('Milk production'!Y62/'Milk production'!AF62))+(W59*('Milk production'!Z62/'Milk production'!AF62))+(X59*('Milk production'!AA62/'Milk production'!AF62))+(Y59*('Milk production'!AB62/'Milk production'!AF62))+(Z59*('Milk production'!AC62/'Milk production'!AF62))+(AA59*('Milk production'!AD62/'Milk production'!AF62))</f>
        <v>3.3348973967997346</v>
      </c>
      <c r="C59" s="165">
        <f t="shared" si="0"/>
        <v>3.3428912399022774</v>
      </c>
      <c r="D59">
        <v>3.4</v>
      </c>
      <c r="E59">
        <v>3.2519999999999998</v>
      </c>
      <c r="F59">
        <v>3.31</v>
      </c>
      <c r="G59">
        <v>3.49</v>
      </c>
      <c r="H59">
        <v>3.35</v>
      </c>
      <c r="I59">
        <v>3.2</v>
      </c>
      <c r="J59">
        <v>3.6</v>
      </c>
      <c r="L59">
        <v>3.2160000000000002</v>
      </c>
      <c r="M59">
        <v>3.49</v>
      </c>
      <c r="N59">
        <v>3.41</v>
      </c>
      <c r="O59">
        <v>3.38</v>
      </c>
      <c r="P59">
        <v>3.45</v>
      </c>
      <c r="R59">
        <v>3.35</v>
      </c>
      <c r="S59">
        <v>3.46</v>
      </c>
      <c r="T59">
        <v>3.26</v>
      </c>
      <c r="U59">
        <v>3.2109999999999999</v>
      </c>
      <c r="V59">
        <v>3.23</v>
      </c>
      <c r="W59">
        <v>3.33</v>
      </c>
      <c r="X59">
        <v>3.29</v>
      </c>
      <c r="Y59">
        <v>3.32</v>
      </c>
      <c r="Z59">
        <v>3.3</v>
      </c>
      <c r="AA59">
        <v>3.28</v>
      </c>
    </row>
    <row r="60" spans="1:27" x14ac:dyDescent="0.2">
      <c r="A60" s="1">
        <v>40817</v>
      </c>
      <c r="B60" s="165">
        <f>(D60*('Milk production'!G63/'Milk production'!AF63))+(E60*('Milk production'!H63/'Milk production'!AF63))+(F60*('Milk production'!I63/'Milk production'!AF63))+(G60*('Milk production'!J63/'Milk production'!AF63))+(H60*('Milk production'!K63/'Milk production'!AF63))+(I60*('Milk production'!L63/'Milk production'!AF63))+(J60*('Milk production'!M63/'Milk production'!AF63))+(L60*('Milk production'!O63/'Milk production'!AF63))+(M60*('Milk production'!P63/'Milk production'!AF63))+(N60*('Milk production'!Q63/'Milk production'!AF63))+(O60*('Milk production'!R63/'Milk production'!AF63))+(P60*('Milk production'!S63/'Milk production'!AF63))+(R60*('Milk production'!U63/'Milk production'!AF63))+(S60*('Milk production'!V63/'Milk production'!AF63))+(T60*('Milk production'!W63/'Milk production'!AF63))+(U60*('Milk production'!X63/'Milk production'!AF63))+(V60*('Milk production'!Y63/'Milk production'!AF63))+(W60*('Milk production'!Z63/'Milk production'!AF63))+(X60*('Milk production'!AA63/'Milk production'!AF63))+(Y60*('Milk production'!AB63/'Milk production'!AF63))+(Z60*('Milk production'!AC63/'Milk production'!AF63))+(AA60*('Milk production'!AD63/'Milk production'!AF63))</f>
        <v>3.394162731333759</v>
      </c>
      <c r="C60" s="165">
        <f t="shared" si="0"/>
        <v>3.3389934588018071</v>
      </c>
      <c r="D60">
        <v>3.48</v>
      </c>
      <c r="E60">
        <v>3.2789999999999999</v>
      </c>
      <c r="F60">
        <v>3.32</v>
      </c>
      <c r="G60">
        <v>3.56</v>
      </c>
      <c r="H60">
        <v>3.4</v>
      </c>
      <c r="I60">
        <v>3.28</v>
      </c>
      <c r="J60">
        <v>3.69</v>
      </c>
      <c r="L60">
        <v>3.258</v>
      </c>
      <c r="M60">
        <v>3.54</v>
      </c>
      <c r="N60">
        <v>3.45</v>
      </c>
      <c r="O60">
        <v>3.48</v>
      </c>
      <c r="P60">
        <v>3.47</v>
      </c>
      <c r="R60">
        <v>3.44</v>
      </c>
      <c r="S60">
        <v>3.52</v>
      </c>
      <c r="T60">
        <v>3.31</v>
      </c>
      <c r="U60">
        <v>3.274</v>
      </c>
      <c r="V60">
        <v>3.28</v>
      </c>
      <c r="W60">
        <v>3.41</v>
      </c>
      <c r="X60">
        <v>3.34</v>
      </c>
      <c r="Y60">
        <v>3.42</v>
      </c>
      <c r="Z60">
        <v>3.43</v>
      </c>
      <c r="AA60">
        <v>3.31</v>
      </c>
    </row>
    <row r="61" spans="1:27" x14ac:dyDescent="0.2">
      <c r="A61" s="1">
        <v>40848</v>
      </c>
      <c r="B61" s="165">
        <f>(D61*('Milk production'!G64/'Milk production'!AF64))+(E61*('Milk production'!H64/'Milk production'!AF64))+(F61*('Milk production'!I64/'Milk production'!AF64))+(G61*('Milk production'!J64/'Milk production'!AF64))+(H61*('Milk production'!K64/'Milk production'!AF64))+(I61*('Milk production'!L64/'Milk production'!AF64))+(J61*('Milk production'!M64/'Milk production'!AF64))+(L61*('Milk production'!O64/'Milk production'!AF64))+(M61*('Milk production'!P64/'Milk production'!AF64))+(N61*('Milk production'!Q64/'Milk production'!AF64))+(O61*('Milk production'!R64/'Milk production'!AF64))+(P61*('Milk production'!S64/'Milk production'!AF64))+(R61*('Milk production'!U64/'Milk production'!AF64))+(S61*('Milk production'!V64/'Milk production'!AF64))+(T61*('Milk production'!W64/'Milk production'!AF64))+(U61*('Milk production'!X64/'Milk production'!AF64))+(V61*('Milk production'!Y64/'Milk production'!AF64))+(W61*('Milk production'!Z64/'Milk production'!AF64))+(X61*('Milk production'!AA64/'Milk production'!AF64))+(Y61*('Milk production'!AB64/'Milk production'!AF64))+(Z61*('Milk production'!AC64/'Milk production'!AF64))+(AA61*('Milk production'!AD64/'Milk production'!AF64))</f>
        <v>3.4245939842489808</v>
      </c>
      <c r="C61" s="165">
        <f t="shared" si="0"/>
        <v>3.3384189792611974</v>
      </c>
      <c r="D61">
        <v>3.52</v>
      </c>
      <c r="E61">
        <v>3.2919999999999998</v>
      </c>
      <c r="F61">
        <v>3.33</v>
      </c>
      <c r="G61">
        <v>3.63</v>
      </c>
      <c r="H61">
        <v>3.43</v>
      </c>
      <c r="I61">
        <v>3.32</v>
      </c>
      <c r="J61">
        <v>3.55</v>
      </c>
      <c r="L61">
        <v>3.286</v>
      </c>
      <c r="M61">
        <v>3.57</v>
      </c>
      <c r="N61">
        <v>3.48</v>
      </c>
      <c r="O61">
        <v>3.52</v>
      </c>
      <c r="P61">
        <v>3.47</v>
      </c>
      <c r="R61">
        <v>3.48</v>
      </c>
      <c r="S61">
        <v>3.53</v>
      </c>
      <c r="T61">
        <v>3.33</v>
      </c>
      <c r="U61">
        <v>3.3090000000000002</v>
      </c>
      <c r="V61">
        <v>3.3</v>
      </c>
      <c r="W61">
        <v>3.49</v>
      </c>
      <c r="X61">
        <v>3.36</v>
      </c>
      <c r="Y61">
        <v>3.49</v>
      </c>
      <c r="Z61">
        <v>3.5</v>
      </c>
      <c r="AA61">
        <v>3.38</v>
      </c>
    </row>
    <row r="62" spans="1:27" x14ac:dyDescent="0.2">
      <c r="A62" s="1">
        <v>40878</v>
      </c>
      <c r="B62" s="165">
        <f>(D62*('Milk production'!G65/'Milk production'!AF65))+(E62*('Milk production'!H65/'Milk production'!AF65))+(F62*('Milk production'!I65/'Milk production'!AF65))+(G62*('Milk production'!J65/'Milk production'!AF65))+(H62*('Milk production'!K65/'Milk production'!AF65))+(I62*('Milk production'!L65/'Milk production'!AF65))+(J62*('Milk production'!M65/'Milk production'!AF65))+(L62*('Milk production'!O65/'Milk production'!AF65))+(M62*('Milk production'!P65/'Milk production'!AF65))+(N62*('Milk production'!Q65/'Milk production'!AF65))+(O62*('Milk production'!R65/'Milk production'!AF65))+(P62*('Milk production'!S65/'Milk production'!AF65))+(R62*('Milk production'!U65/'Milk production'!AF65))+(S62*('Milk production'!V65/'Milk production'!AF65))+(T62*('Milk production'!W65/'Milk production'!AF65))+(U62*('Milk production'!X65/'Milk production'!AF65))+(V62*('Milk production'!Y65/'Milk production'!AF65))+(W62*('Milk production'!Z65/'Milk production'!AF65))+(X62*('Milk production'!AA65/'Milk production'!AF65))+(Y62*('Milk production'!AB65/'Milk production'!AF65))+(Z62*('Milk production'!AC65/'Milk production'!AF65))+(AA62*('Milk production'!AD65/'Milk production'!AF65))</f>
        <v>3.4029645962176218</v>
      </c>
      <c r="C62" s="165">
        <f t="shared" si="0"/>
        <v>3.3362097987075372</v>
      </c>
      <c r="D62">
        <v>3.49</v>
      </c>
      <c r="E62">
        <v>3.2759999999999998</v>
      </c>
      <c r="F62">
        <v>3.31</v>
      </c>
      <c r="G62">
        <v>3.55</v>
      </c>
      <c r="H62">
        <v>3.47</v>
      </c>
      <c r="I62">
        <v>3.31</v>
      </c>
      <c r="J62">
        <v>3.36</v>
      </c>
      <c r="L62">
        <v>3.2959999999999998</v>
      </c>
      <c r="M62">
        <v>3.54</v>
      </c>
      <c r="N62">
        <v>3.45</v>
      </c>
      <c r="O62">
        <v>3.48</v>
      </c>
      <c r="P62">
        <v>3.45</v>
      </c>
      <c r="R62">
        <v>3.48</v>
      </c>
      <c r="S62">
        <v>3.51</v>
      </c>
      <c r="T62">
        <v>3.29</v>
      </c>
      <c r="U62">
        <v>3.282</v>
      </c>
      <c r="V62">
        <v>3.29</v>
      </c>
      <c r="W62">
        <v>3.48</v>
      </c>
      <c r="X62">
        <v>3.36</v>
      </c>
      <c r="Y62">
        <v>3.44</v>
      </c>
      <c r="Z62">
        <v>3.46</v>
      </c>
      <c r="AA62">
        <v>3.27</v>
      </c>
    </row>
    <row r="63" spans="1:27" x14ac:dyDescent="0.2">
      <c r="A63" s="1">
        <v>40909</v>
      </c>
      <c r="B63" s="165">
        <f>(D63*('Milk production'!G66/'Milk production'!AF66))+(E63*('Milk production'!H66/'Milk production'!AF66))+(F63*('Milk production'!I66/'Milk production'!AF66))+(G63*('Milk production'!J66/'Milk production'!AF66))+(H63*('Milk production'!K66/'Milk production'!AF66))+(I63*('Milk production'!L66/'Milk production'!AF66))+(J63*('Milk production'!M66/'Milk production'!AF66))+(L63*('Milk production'!O66/'Milk production'!AF66))+(M63*('Milk production'!P66/'Milk production'!AF66))+(N63*('Milk production'!Q66/'Milk production'!AF66))+(O63*('Milk production'!R66/'Milk production'!AF66))+(P63*('Milk production'!S66/'Milk production'!AF66))+(R63*('Milk production'!U66/'Milk production'!AF66))+(S63*('Milk production'!V66/'Milk production'!AF66))+(T63*('Milk production'!W66/'Milk production'!AF66))+(U63*('Milk production'!X66/'Milk production'!AF66))+(V63*('Milk production'!Y66/'Milk production'!AF66))+(W63*('Milk production'!Z66/'Milk production'!AF66))+(X63*('Milk production'!AA66/'Milk production'!AF66))+(Y63*('Milk production'!AB66/'Milk production'!AF66))+(Z63*('Milk production'!AC66/'Milk production'!AF66))+(AA63*('Milk production'!AD66/'Milk production'!AF66))</f>
        <v>3.370488997229081</v>
      </c>
      <c r="C63" s="165">
        <f t="shared" si="0"/>
        <v>3.3359321010543042</v>
      </c>
      <c r="D63">
        <v>3.45</v>
      </c>
      <c r="E63">
        <v>3.2370000000000001</v>
      </c>
      <c r="F63">
        <v>3.27</v>
      </c>
      <c r="G63">
        <v>3.57</v>
      </c>
      <c r="H63">
        <v>3.39</v>
      </c>
      <c r="I63">
        <v>3.29</v>
      </c>
      <c r="J63">
        <v>3.25</v>
      </c>
      <c r="L63">
        <v>3.2749999999999999</v>
      </c>
      <c r="M63">
        <v>3.49</v>
      </c>
      <c r="N63">
        <v>3.41</v>
      </c>
      <c r="O63">
        <v>3.45</v>
      </c>
      <c r="P63">
        <v>3.42</v>
      </c>
      <c r="R63">
        <v>3.47</v>
      </c>
      <c r="S63">
        <v>3.5</v>
      </c>
      <c r="T63">
        <v>3.26</v>
      </c>
      <c r="U63">
        <v>3.2440000000000002</v>
      </c>
      <c r="V63">
        <v>3.26</v>
      </c>
      <c r="W63">
        <v>3.42</v>
      </c>
      <c r="X63">
        <v>3.33</v>
      </c>
      <c r="Y63">
        <v>3.42</v>
      </c>
      <c r="Z63">
        <v>3.43</v>
      </c>
      <c r="AA63">
        <v>3.3</v>
      </c>
    </row>
    <row r="64" spans="1:27" x14ac:dyDescent="0.2">
      <c r="A64" s="1">
        <v>40940</v>
      </c>
      <c r="B64" s="165">
        <f>(D64*('Milk production'!G67/'Milk production'!AF67))+(E64*('Milk production'!H67/'Milk production'!AF67))+(F64*('Milk production'!I67/'Milk production'!AF67))+(G64*('Milk production'!J67/'Milk production'!AF67))+(H64*('Milk production'!K67/'Milk production'!AF67))+(I64*('Milk production'!L67/'Milk production'!AF67))+(J64*('Milk production'!M67/'Milk production'!AF67))+(L64*('Milk production'!O67/'Milk production'!AF67))+(M64*('Milk production'!P67/'Milk production'!AF67))+(N64*('Milk production'!Q67/'Milk production'!AF67))+(O64*('Milk production'!R67/'Milk production'!AF67))+(P64*('Milk production'!S67/'Milk production'!AF67))+(R64*('Milk production'!U67/'Milk production'!AF67))+(S64*('Milk production'!V67/'Milk production'!AF67))+(T64*('Milk production'!W67/'Milk production'!AF67))+(U64*('Milk production'!X67/'Milk production'!AF67))+(V64*('Milk production'!Y67/'Milk production'!AF67))+(W64*('Milk production'!Z67/'Milk production'!AF67))+(X64*('Milk production'!AA67/'Milk production'!AF67))+(Y64*('Milk production'!AB67/'Milk production'!AF67))+(Z64*('Milk production'!AC67/'Milk production'!AF67))+(AA64*('Milk production'!AD67/'Milk production'!AF67))</f>
        <v>3.3858079987566696</v>
      </c>
      <c r="C64" s="165">
        <f t="shared" si="0"/>
        <v>3.3390495773345301</v>
      </c>
      <c r="D64">
        <v>3.47</v>
      </c>
      <c r="E64">
        <v>3.282</v>
      </c>
      <c r="F64">
        <v>3.26</v>
      </c>
      <c r="G64">
        <v>3.6</v>
      </c>
      <c r="H64">
        <v>3.37</v>
      </c>
      <c r="I64">
        <v>3.29</v>
      </c>
      <c r="J64">
        <v>3.24</v>
      </c>
      <c r="L64">
        <v>3.274</v>
      </c>
      <c r="M64">
        <v>3.51</v>
      </c>
      <c r="N64">
        <v>3.46</v>
      </c>
      <c r="O64">
        <v>3.45</v>
      </c>
      <c r="P64">
        <v>3.44</v>
      </c>
      <c r="R64">
        <v>3.48</v>
      </c>
      <c r="S64">
        <v>3.52</v>
      </c>
      <c r="T64">
        <v>3.26</v>
      </c>
      <c r="U64">
        <v>3.2290000000000001</v>
      </c>
      <c r="V64">
        <v>3.26</v>
      </c>
      <c r="W64">
        <v>3.43</v>
      </c>
      <c r="X64">
        <v>3.34</v>
      </c>
      <c r="Y64">
        <v>3.41</v>
      </c>
      <c r="Z64">
        <v>3.44</v>
      </c>
      <c r="AA64">
        <v>3.34</v>
      </c>
    </row>
    <row r="65" spans="1:27" x14ac:dyDescent="0.2">
      <c r="A65" s="1">
        <v>40969</v>
      </c>
      <c r="B65" s="165">
        <f>(D65*('Milk production'!G68/'Milk production'!AF68))+(E65*('Milk production'!H68/'Milk production'!AF68))+(F65*('Milk production'!I68/'Milk production'!AF68))+(G65*('Milk production'!J68/'Milk production'!AF68))+(H65*('Milk production'!K68/'Milk production'!AF68))+(I65*('Milk production'!L68/'Milk production'!AF68))+(J65*('Milk production'!M68/'Milk production'!AF68))+(L65*('Milk production'!O68/'Milk production'!AF68))+(M65*('Milk production'!P68/'Milk production'!AF68))+(N65*('Milk production'!Q68/'Milk production'!AF68))+(O65*('Milk production'!R68/'Milk production'!AF68))+(P65*('Milk production'!S68/'Milk production'!AF68))+(R65*('Milk production'!U68/'Milk production'!AF68))+(S65*('Milk production'!V68/'Milk production'!AF68))+(T65*('Milk production'!W68/'Milk production'!AF68))+(U65*('Milk production'!X68/'Milk production'!AF68))+(V65*('Milk production'!Y68/'Milk production'!AF68))+(W65*('Milk production'!Z68/'Milk production'!AF68))+(X65*('Milk production'!AA68/'Milk production'!AF68))+(Y65*('Milk production'!AB68/'Milk production'!AF68))+(Z65*('Milk production'!AC68/'Milk production'!AF68))+(AA65*('Milk production'!AD68/'Milk production'!AF68))</f>
        <v>3.3445266016213528</v>
      </c>
      <c r="C65" s="165">
        <f t="shared" si="0"/>
        <v>3.3388208423755117</v>
      </c>
      <c r="D65">
        <v>3.41</v>
      </c>
      <c r="E65">
        <v>3.242</v>
      </c>
      <c r="F65">
        <v>3.24</v>
      </c>
      <c r="G65">
        <v>3.53</v>
      </c>
      <c r="H65">
        <v>3.39</v>
      </c>
      <c r="I65">
        <v>3.28</v>
      </c>
      <c r="J65">
        <v>3.22</v>
      </c>
      <c r="L65">
        <v>3.2320000000000002</v>
      </c>
      <c r="M65">
        <v>3.46</v>
      </c>
      <c r="N65">
        <v>3.38</v>
      </c>
      <c r="O65">
        <v>3.38</v>
      </c>
      <c r="P65">
        <v>3.39</v>
      </c>
      <c r="R65">
        <v>3.41</v>
      </c>
      <c r="S65">
        <v>3.51</v>
      </c>
      <c r="T65">
        <v>3.28</v>
      </c>
      <c r="U65">
        <v>3.218</v>
      </c>
      <c r="V65">
        <v>3.25</v>
      </c>
      <c r="W65">
        <v>3.39</v>
      </c>
      <c r="X65">
        <v>3.32</v>
      </c>
      <c r="Y65">
        <v>3.36</v>
      </c>
      <c r="Z65">
        <v>3.36</v>
      </c>
      <c r="AA65">
        <v>3.33</v>
      </c>
    </row>
    <row r="66" spans="1:27" x14ac:dyDescent="0.2">
      <c r="A66" s="1">
        <v>41000</v>
      </c>
      <c r="B66" s="165">
        <f>(D66*('Milk production'!G69/'Milk production'!AF69))+(E66*('Milk production'!H69/'Milk production'!AF69))+(F66*('Milk production'!I69/'Milk production'!AF69))+(G66*('Milk production'!J69/'Milk production'!AF69))+(H66*('Milk production'!K69/'Milk production'!AF69))+(I66*('Milk production'!L69/'Milk production'!AF69))+(J66*('Milk production'!M69/'Milk production'!AF69))+(L66*('Milk production'!O69/'Milk production'!AF69))+(M66*('Milk production'!P69/'Milk production'!AF69))+(N66*('Milk production'!Q69/'Milk production'!AF69))+(O66*('Milk production'!R69/'Milk production'!AF69))+(P66*('Milk production'!S69/'Milk production'!AF69))+(R66*('Milk production'!U69/'Milk production'!AF69))+(S66*('Milk production'!V69/'Milk production'!AF69))+(T66*('Milk production'!W69/'Milk production'!AF69))+(U66*('Milk production'!X69/'Milk production'!AF69))+(V66*('Milk production'!Y69/'Milk production'!AF69))+(W66*('Milk production'!Z69/'Milk production'!AF69))+(X66*('Milk production'!AA69/'Milk production'!AF69))+(Y66*('Milk production'!AB69/'Milk production'!AF69))+(Z66*('Milk production'!AC69/'Milk production'!AF69))+(AA66*('Milk production'!AD69/'Milk production'!AF69))</f>
        <v>3.344461113488796</v>
      </c>
      <c r="C66" s="165">
        <f t="shared" si="0"/>
        <v>3.3421500964396156</v>
      </c>
      <c r="D66">
        <v>3.4</v>
      </c>
      <c r="E66">
        <v>3.2709999999999999</v>
      </c>
      <c r="F66">
        <v>3.27</v>
      </c>
      <c r="G66">
        <v>3.52</v>
      </c>
      <c r="H66">
        <v>3.37</v>
      </c>
      <c r="I66">
        <v>3.24</v>
      </c>
      <c r="J66">
        <v>3.32</v>
      </c>
      <c r="L66">
        <v>3.2330000000000001</v>
      </c>
      <c r="M66">
        <v>3.46</v>
      </c>
      <c r="N66">
        <v>3.39</v>
      </c>
      <c r="O66">
        <v>3.36</v>
      </c>
      <c r="P66">
        <v>3.39</v>
      </c>
      <c r="R66">
        <v>3.37</v>
      </c>
      <c r="S66">
        <v>3.49</v>
      </c>
      <c r="T66">
        <v>3.27</v>
      </c>
      <c r="U66">
        <v>3.1949999999999998</v>
      </c>
      <c r="V66">
        <v>3.24</v>
      </c>
      <c r="W66">
        <v>3.35</v>
      </c>
      <c r="X66">
        <v>3.31</v>
      </c>
      <c r="Y66">
        <v>3.34</v>
      </c>
      <c r="Z66">
        <v>3.34</v>
      </c>
      <c r="AA66">
        <v>3.25</v>
      </c>
    </row>
    <row r="67" spans="1:27" x14ac:dyDescent="0.2">
      <c r="A67" s="1">
        <v>41030</v>
      </c>
      <c r="B67" s="165">
        <f>(D67*('Milk production'!G70/'Milk production'!AF70))+(E67*('Milk production'!H70/'Milk production'!AF70))+(F67*('Milk production'!I70/'Milk production'!AF70))+(G67*('Milk production'!J70/'Milk production'!AF70))+(H67*('Milk production'!K70/'Milk production'!AF70))+(I67*('Milk production'!L70/'Milk production'!AF70))+(J67*('Milk production'!M70/'Milk production'!AF70))+(L67*('Milk production'!O70/'Milk production'!AF70))+(M67*('Milk production'!P70/'Milk production'!AF70))+(N67*('Milk production'!Q70/'Milk production'!AF70))+(O67*('Milk production'!R70/'Milk production'!AF70))+(P67*('Milk production'!S70/'Milk production'!AF70))+(R67*('Milk production'!U70/'Milk production'!AF70))+(S67*('Milk production'!V70/'Milk production'!AF70))+(T67*('Milk production'!W70/'Milk production'!AF70))+(U67*('Milk production'!X70/'Milk production'!AF70))+(V67*('Milk production'!Y70/'Milk production'!AF70))+(W67*('Milk production'!Z70/'Milk production'!AF70))+(X67*('Milk production'!AA70/'Milk production'!AF70))+(Y67*('Milk production'!AB70/'Milk production'!AF70))+(Z67*('Milk production'!AC70/'Milk production'!AF70))+(AA67*('Milk production'!AD70/'Milk production'!AF70))</f>
        <v>3.3014931768954421</v>
      </c>
      <c r="C67" s="165">
        <f t="shared" si="0"/>
        <v>3.3433777537311218</v>
      </c>
      <c r="D67">
        <v>3.35</v>
      </c>
      <c r="E67">
        <v>3.2410000000000001</v>
      </c>
      <c r="F67">
        <v>3.24</v>
      </c>
      <c r="G67">
        <v>3.47</v>
      </c>
      <c r="H67">
        <v>3.31</v>
      </c>
      <c r="I67">
        <v>3.2</v>
      </c>
      <c r="J67">
        <v>3.34</v>
      </c>
      <c r="L67">
        <v>3.218</v>
      </c>
      <c r="M67">
        <v>3.41</v>
      </c>
      <c r="N67">
        <v>3.37</v>
      </c>
      <c r="O67">
        <v>3.33</v>
      </c>
      <c r="P67">
        <v>3.36</v>
      </c>
      <c r="R67">
        <v>3.31</v>
      </c>
      <c r="S67">
        <v>3.47</v>
      </c>
      <c r="T67">
        <v>3.23</v>
      </c>
      <c r="U67">
        <v>3.1829999999999998</v>
      </c>
      <c r="V67">
        <v>3.23</v>
      </c>
      <c r="W67">
        <v>3.3</v>
      </c>
      <c r="X67">
        <v>3.29</v>
      </c>
      <c r="Y67">
        <v>3.31</v>
      </c>
      <c r="Z67">
        <v>3.33</v>
      </c>
      <c r="AA67">
        <v>3.23</v>
      </c>
    </row>
    <row r="68" spans="1:27" x14ac:dyDescent="0.2">
      <c r="A68" s="1">
        <v>41061</v>
      </c>
      <c r="B68" s="165">
        <f>(D68*('Milk production'!G71/'Milk production'!AF71))+(E68*('Milk production'!H71/'Milk production'!AF71))+(F68*('Milk production'!I71/'Milk production'!AF71))+(G68*('Milk production'!J71/'Milk production'!AF71))+(H68*('Milk production'!K71/'Milk production'!AF71))+(I68*('Milk production'!L71/'Milk production'!AF71))+(J68*('Milk production'!M71/'Milk production'!AF71))+(L68*('Milk production'!O71/'Milk production'!AF71))+(M68*('Milk production'!P71/'Milk production'!AF71))+(N68*('Milk production'!Q71/'Milk production'!AF71))+(O68*('Milk production'!R71/'Milk production'!AF71))+(P68*('Milk production'!S71/'Milk production'!AF71))+(R68*('Milk production'!U71/'Milk production'!AF71))+(S68*('Milk production'!V71/'Milk production'!AF71))+(T68*('Milk production'!W71/'Milk production'!AF71))+(U68*('Milk production'!X71/'Milk production'!AF71))+(V68*('Milk production'!Y71/'Milk production'!AF71))+(W68*('Milk production'!Z71/'Milk production'!AF71))+(X68*('Milk production'!AA71/'Milk production'!AF71))+(Y68*('Milk production'!AB71/'Milk production'!AF71))+(Z68*('Milk production'!AC71/'Milk production'!AF71))+(AA68*('Milk production'!AD71/'Milk production'!AF71))</f>
        <v>3.2737241289884733</v>
      </c>
      <c r="C68" s="165">
        <f t="shared" si="0"/>
        <v>3.3437075539409808</v>
      </c>
      <c r="D68">
        <v>3.33</v>
      </c>
      <c r="E68">
        <v>3.1869999999999998</v>
      </c>
      <c r="F68">
        <v>3.22</v>
      </c>
      <c r="G68">
        <v>3.45</v>
      </c>
      <c r="H68">
        <v>3.34</v>
      </c>
      <c r="I68">
        <v>3.19</v>
      </c>
      <c r="J68">
        <v>3.33</v>
      </c>
      <c r="L68">
        <v>3.1749999999999998</v>
      </c>
      <c r="M68">
        <v>3.39</v>
      </c>
      <c r="N68">
        <v>3.34</v>
      </c>
      <c r="O68">
        <v>3.3</v>
      </c>
      <c r="P68">
        <v>3.37</v>
      </c>
      <c r="R68">
        <v>3.3</v>
      </c>
      <c r="S68">
        <v>3.44</v>
      </c>
      <c r="T68">
        <v>3.19</v>
      </c>
      <c r="U68">
        <v>3.1469999999999998</v>
      </c>
      <c r="V68">
        <v>3.21</v>
      </c>
      <c r="W68">
        <v>3.28</v>
      </c>
      <c r="X68">
        <v>3.27</v>
      </c>
      <c r="Y68">
        <v>3.28</v>
      </c>
      <c r="Z68">
        <v>3.28</v>
      </c>
      <c r="AA68">
        <v>3.29</v>
      </c>
    </row>
    <row r="69" spans="1:27" x14ac:dyDescent="0.2">
      <c r="A69" s="1">
        <v>41091</v>
      </c>
      <c r="B69" s="165">
        <f>(D69*('Milk production'!G72/'Milk production'!AF72))+(E69*('Milk production'!H72/'Milk production'!AF72))+(F69*('Milk production'!I72/'Milk production'!AF72))+(G69*('Milk production'!J72/'Milk production'!AF72))+(H69*('Milk production'!K72/'Milk production'!AF72))+(I69*('Milk production'!L72/'Milk production'!AF72))+(J69*('Milk production'!M72/'Milk production'!AF72))+(L69*('Milk production'!O72/'Milk production'!AF72))+(M69*('Milk production'!P72/'Milk production'!AF72))+(N69*('Milk production'!Q72/'Milk production'!AF72))+(O69*('Milk production'!R72/'Milk production'!AF72))+(P69*('Milk production'!S72/'Milk production'!AF72))+(R69*('Milk production'!U72/'Milk production'!AF72))+(S69*('Milk production'!V72/'Milk production'!AF72))+(T69*('Milk production'!W72/'Milk production'!AF72))+(U69*('Milk production'!X72/'Milk production'!AF72))+(V69*('Milk production'!Y72/'Milk production'!AF72))+(W69*('Milk production'!Z72/'Milk production'!AF72))+(X69*('Milk production'!AA72/'Milk production'!AF72))+(Y69*('Milk production'!AB72/'Milk production'!AF72))+(Z69*('Milk production'!AC72/'Milk production'!AF72))+(AA69*('Milk production'!AD72/'Milk production'!AF72))</f>
        <v>3.2465228087061146</v>
      </c>
      <c r="C69" s="165">
        <f t="shared" si="0"/>
        <v>3.3416901000472499</v>
      </c>
      <c r="D69">
        <v>3.31</v>
      </c>
      <c r="E69">
        <v>3.165</v>
      </c>
      <c r="F69">
        <v>3.2</v>
      </c>
      <c r="G69">
        <v>3.43</v>
      </c>
      <c r="H69">
        <v>3.3</v>
      </c>
      <c r="I69">
        <v>3.14</v>
      </c>
      <c r="J69">
        <v>3.25</v>
      </c>
      <c r="L69">
        <v>3.1840000000000002</v>
      </c>
      <c r="M69">
        <v>3.4</v>
      </c>
      <c r="N69">
        <v>3.32</v>
      </c>
      <c r="O69">
        <v>3.28</v>
      </c>
      <c r="P69">
        <v>3.35</v>
      </c>
      <c r="R69">
        <v>3.3</v>
      </c>
      <c r="S69">
        <v>3.42</v>
      </c>
      <c r="T69">
        <v>3.18</v>
      </c>
      <c r="U69">
        <v>3.129</v>
      </c>
      <c r="V69">
        <v>3.19</v>
      </c>
      <c r="W69">
        <v>3.25</v>
      </c>
      <c r="X69">
        <v>3.22</v>
      </c>
      <c r="Y69">
        <v>3.25</v>
      </c>
      <c r="Z69">
        <v>3.25</v>
      </c>
      <c r="AA69">
        <v>3.2</v>
      </c>
    </row>
    <row r="70" spans="1:27" x14ac:dyDescent="0.2">
      <c r="A70" s="1">
        <v>41122</v>
      </c>
      <c r="B70" s="165">
        <f>(D70*('Milk production'!G73/'Milk production'!AF73))+(E70*('Milk production'!H73/'Milk production'!AF73))+(F70*('Milk production'!I73/'Milk production'!AF73))+(G70*('Milk production'!J73/'Milk production'!AF73))+(H70*('Milk production'!K73/'Milk production'!AF73))+(I70*('Milk production'!L73/'Milk production'!AF73))+(J70*('Milk production'!M73/'Milk production'!AF73))+(L70*('Milk production'!O73/'Milk production'!AF73))+(M70*('Milk production'!P73/'Milk production'!AF73))+(N70*('Milk production'!Q73/'Milk production'!AF73))+(O70*('Milk production'!R73/'Milk production'!AF73))+(P70*('Milk production'!S73/'Milk production'!AF73))+(R70*('Milk production'!U73/'Milk production'!AF73))+(S70*('Milk production'!V73/'Milk production'!AF73))+(T70*('Milk production'!W73/'Milk production'!AF73))+(U70*('Milk production'!X73/'Milk production'!AF73))+(V70*('Milk production'!Y73/'Milk production'!AF73))+(W70*('Milk production'!Z73/'Milk production'!AF73))+(X70*('Milk production'!AA73/'Milk production'!AF73))+(Y70*('Milk production'!AB73/'Milk production'!AF73))+(Z70*('Milk production'!AC73/'Milk production'!AF73))+(AA70*('Milk production'!AD73/'Milk production'!AF73))</f>
        <v>3.2664280542918593</v>
      </c>
      <c r="C70" s="165">
        <f t="shared" si="0"/>
        <v>3.3408392990481572</v>
      </c>
      <c r="D70">
        <v>3.34</v>
      </c>
      <c r="E70">
        <v>3.1659999999999999</v>
      </c>
      <c r="F70">
        <v>3.22</v>
      </c>
      <c r="G70">
        <v>3.44</v>
      </c>
      <c r="H70">
        <v>3.33</v>
      </c>
      <c r="I70">
        <v>3.19</v>
      </c>
      <c r="J70">
        <v>3.34</v>
      </c>
      <c r="L70">
        <v>3.1840000000000002</v>
      </c>
      <c r="M70">
        <v>3.42</v>
      </c>
      <c r="N70">
        <v>3.33</v>
      </c>
      <c r="O70">
        <v>3.31</v>
      </c>
      <c r="P70">
        <v>3.39</v>
      </c>
      <c r="R70">
        <v>3.32</v>
      </c>
      <c r="S70">
        <v>3.41</v>
      </c>
      <c r="T70">
        <v>3.19</v>
      </c>
      <c r="U70">
        <v>3.1819999999999999</v>
      </c>
      <c r="V70">
        <v>3.2</v>
      </c>
      <c r="W70">
        <v>3.29</v>
      </c>
      <c r="X70">
        <v>3.27</v>
      </c>
      <c r="Y70">
        <v>3.28</v>
      </c>
      <c r="Z70">
        <v>3.29</v>
      </c>
      <c r="AA70">
        <v>3.25</v>
      </c>
    </row>
    <row r="71" spans="1:27" x14ac:dyDescent="0.2">
      <c r="A71" s="1">
        <v>41153</v>
      </c>
      <c r="B71" s="165">
        <f>(D71*('Milk production'!G74/'Milk production'!AF74))+(E71*('Milk production'!H74/'Milk production'!AF74))+(F71*('Milk production'!I74/'Milk production'!AF74))+(G71*('Milk production'!J74/'Milk production'!AF74))+(H71*('Milk production'!K74/'Milk production'!AF74))+(I71*('Milk production'!L74/'Milk production'!AF74))+(J71*('Milk production'!M74/'Milk production'!AF74))+(L71*('Milk production'!O74/'Milk production'!AF74))+(M71*('Milk production'!P74/'Milk production'!AF74))+(N71*('Milk production'!Q74/'Milk production'!AF74))+(O71*('Milk production'!R74/'Milk production'!AF74))+(P71*('Milk production'!S74/'Milk production'!AF74))+(R71*('Milk production'!U74/'Milk production'!AF74))+(S71*('Milk production'!V74/'Milk production'!AF74))+(T71*('Milk production'!W74/'Milk production'!AF74))+(U71*('Milk production'!X74/'Milk production'!AF74))+(V71*('Milk production'!Y74/'Milk production'!AF74))+(W71*('Milk production'!Z74/'Milk production'!AF74))+(X71*('Milk production'!AA74/'Milk production'!AF74))+(Y71*('Milk production'!AB74/'Milk production'!AF74))+(Z71*('Milk production'!AC74/'Milk production'!AF74))+(AA71*('Milk production'!AD74/'Milk production'!AF74))</f>
        <v>3.3426564116100397</v>
      </c>
      <c r="C71" s="165">
        <f t="shared" si="0"/>
        <v>3.341485883615682</v>
      </c>
      <c r="D71">
        <v>3.41</v>
      </c>
      <c r="E71">
        <v>3.2509999999999999</v>
      </c>
      <c r="F71">
        <v>3.29</v>
      </c>
      <c r="G71">
        <v>3.52</v>
      </c>
      <c r="H71">
        <v>3.4</v>
      </c>
      <c r="I71">
        <v>3.27</v>
      </c>
      <c r="J71">
        <v>3.53</v>
      </c>
      <c r="L71">
        <v>3.214</v>
      </c>
      <c r="M71">
        <v>3.51</v>
      </c>
      <c r="N71">
        <v>3.42</v>
      </c>
      <c r="O71">
        <v>3.37</v>
      </c>
      <c r="P71">
        <v>3.47</v>
      </c>
      <c r="R71">
        <v>3.37</v>
      </c>
      <c r="S71">
        <v>3.47</v>
      </c>
      <c r="T71">
        <v>3.24</v>
      </c>
      <c r="U71">
        <v>3.2309999999999999</v>
      </c>
      <c r="V71">
        <v>3.24</v>
      </c>
      <c r="W71">
        <v>3.31</v>
      </c>
      <c r="X71">
        <v>3.27</v>
      </c>
      <c r="Y71">
        <v>3.37</v>
      </c>
      <c r="Z71">
        <v>3.36</v>
      </c>
      <c r="AA71">
        <v>3.34</v>
      </c>
    </row>
    <row r="72" spans="1:27" x14ac:dyDescent="0.2">
      <c r="A72" s="1">
        <v>41183</v>
      </c>
      <c r="B72" s="165">
        <f>(D72*('Milk production'!G75/'Milk production'!AF75))+(E72*('Milk production'!H75/'Milk production'!AF75))+(F72*('Milk production'!I75/'Milk production'!AF75))+(G72*('Milk production'!J75/'Milk production'!AF75))+(H72*('Milk production'!K75/'Milk production'!AF75))+(I72*('Milk production'!L75/'Milk production'!AF75))+(J72*('Milk production'!M75/'Milk production'!AF75))+(L72*('Milk production'!O75/'Milk production'!AF75))+(M72*('Milk production'!P75/'Milk production'!AF75))+(N72*('Milk production'!Q75/'Milk production'!AF75))+(O72*('Milk production'!R75/'Milk production'!AF75))+(P72*('Milk production'!S75/'Milk production'!AF75))+(R72*('Milk production'!U75/'Milk production'!AF75))+(S72*('Milk production'!V75/'Milk production'!AF75))+(T72*('Milk production'!W75/'Milk production'!AF75))+(U72*('Milk production'!X75/'Milk production'!AF75))+(V72*('Milk production'!Y75/'Milk production'!AF75))+(W72*('Milk production'!Z75/'Milk production'!AF75))+(X72*('Milk production'!AA75/'Milk production'!AF75))+(Y72*('Milk production'!AB75/'Milk production'!AF75))+(Z72*('Milk production'!AC75/'Milk production'!AF75))+(AA72*('Milk production'!AD75/'Milk production'!AF75))</f>
        <v>3.4061004156114469</v>
      </c>
      <c r="C72" s="165">
        <f t="shared" si="0"/>
        <v>3.3424806906388227</v>
      </c>
      <c r="D72">
        <v>3.49</v>
      </c>
      <c r="E72">
        <v>3.274</v>
      </c>
      <c r="F72">
        <v>3.33</v>
      </c>
      <c r="G72">
        <v>3.6</v>
      </c>
      <c r="H72">
        <v>3.41</v>
      </c>
      <c r="I72">
        <v>3.33</v>
      </c>
      <c r="J72">
        <v>3.72</v>
      </c>
      <c r="L72">
        <v>3.2639999999999998</v>
      </c>
      <c r="M72">
        <v>3.56</v>
      </c>
      <c r="N72">
        <v>3.47</v>
      </c>
      <c r="O72">
        <v>3.47</v>
      </c>
      <c r="P72">
        <v>3.5</v>
      </c>
      <c r="R72">
        <v>3.44</v>
      </c>
      <c r="S72">
        <v>3.51</v>
      </c>
      <c r="T72">
        <v>3.31</v>
      </c>
      <c r="U72">
        <v>3.2679999999999998</v>
      </c>
      <c r="V72">
        <v>3.27</v>
      </c>
      <c r="W72">
        <v>3.43</v>
      </c>
      <c r="X72">
        <v>3.31</v>
      </c>
      <c r="Y72">
        <v>3.43</v>
      </c>
      <c r="Z72">
        <v>3.43</v>
      </c>
      <c r="AA72">
        <v>3.34</v>
      </c>
    </row>
    <row r="73" spans="1:27" x14ac:dyDescent="0.2">
      <c r="A73" s="1">
        <v>41214</v>
      </c>
      <c r="B73" s="165">
        <f>(D73*('Milk production'!G76/'Milk production'!AF76))+(E73*('Milk production'!H76/'Milk production'!AF76))+(F73*('Milk production'!I76/'Milk production'!AF76))+(G73*('Milk production'!J76/'Milk production'!AF76))+(H73*('Milk production'!K76/'Milk production'!AF76))+(I73*('Milk production'!L76/'Milk production'!AF76))+(J73*('Milk production'!M76/'Milk production'!AF76))+(L73*('Milk production'!O76/'Milk production'!AF76))+(M73*('Milk production'!P76/'Milk production'!AF76))+(N73*('Milk production'!Q76/'Milk production'!AF76))+(O73*('Milk production'!R76/'Milk production'!AF76))+(P73*('Milk production'!S76/'Milk production'!AF76))+(R73*('Milk production'!U76/'Milk production'!AF76))+(S73*('Milk production'!V76/'Milk production'!AF76))+(T73*('Milk production'!W76/'Milk production'!AF76))+(U73*('Milk production'!X76/'Milk production'!AF76))+(V73*('Milk production'!Y76/'Milk production'!AF76))+(W73*('Milk production'!Z76/'Milk production'!AF76))+(X73*('Milk production'!AA76/'Milk production'!AF76))+(Y73*('Milk production'!AB76/'Milk production'!AF76))+(Z73*('Milk production'!AC76/'Milk production'!AF76))+(AA73*('Milk production'!AD76/'Milk production'!AF76))</f>
        <v>3.416794681644872</v>
      </c>
      <c r="C73" s="165">
        <f t="shared" si="0"/>
        <v>3.3418307487551471</v>
      </c>
      <c r="D73">
        <v>3.5</v>
      </c>
      <c r="E73">
        <v>3.2850000000000001</v>
      </c>
      <c r="F73">
        <v>3.34</v>
      </c>
      <c r="G73">
        <v>3.61</v>
      </c>
      <c r="H73">
        <v>3.39</v>
      </c>
      <c r="I73">
        <v>3.34</v>
      </c>
      <c r="J73">
        <v>3.61</v>
      </c>
      <c r="L73">
        <v>3.2919999999999998</v>
      </c>
      <c r="M73">
        <v>3.57</v>
      </c>
      <c r="N73">
        <v>3.46</v>
      </c>
      <c r="O73">
        <v>3.5</v>
      </c>
      <c r="P73">
        <v>3.47</v>
      </c>
      <c r="R73">
        <v>3.47</v>
      </c>
      <c r="S73">
        <v>3.51</v>
      </c>
      <c r="T73">
        <v>3.37</v>
      </c>
      <c r="U73">
        <v>3.2839999999999998</v>
      </c>
      <c r="V73">
        <v>3.29</v>
      </c>
      <c r="W73">
        <v>3.46</v>
      </c>
      <c r="X73">
        <v>3.36</v>
      </c>
      <c r="Y73">
        <v>3.46</v>
      </c>
      <c r="Z73">
        <v>3.47</v>
      </c>
      <c r="AA73">
        <v>3.33</v>
      </c>
    </row>
    <row r="74" spans="1:27" x14ac:dyDescent="0.2">
      <c r="A74" s="1">
        <v>41244</v>
      </c>
      <c r="B74" s="165">
        <f>(D74*('Milk production'!G77/'Milk production'!AF77))+(E74*('Milk production'!H77/'Milk production'!AF77))+(F74*('Milk production'!I77/'Milk production'!AF77))+(G74*('Milk production'!J77/'Milk production'!AF77))+(H74*('Milk production'!K77/'Milk production'!AF77))+(I74*('Milk production'!L77/'Milk production'!AF77))+(J74*('Milk production'!M77/'Milk production'!AF77))+(L74*('Milk production'!O77/'Milk production'!AF77))+(M74*('Milk production'!P77/'Milk production'!AF77))+(N74*('Milk production'!Q77/'Milk production'!AF77))+(O74*('Milk production'!R77/'Milk production'!AF77))+(P74*('Milk production'!S77/'Milk production'!AF77))+(R74*('Milk production'!U77/'Milk production'!AF77))+(S74*('Milk production'!V77/'Milk production'!AF77))+(T74*('Milk production'!W77/'Milk production'!AF77))+(U74*('Milk production'!X77/'Milk production'!AF77))+(V74*('Milk production'!Y77/'Milk production'!AF77))+(W74*('Milk production'!Z77/'Milk production'!AF77))+(X74*('Milk production'!AA77/'Milk production'!AF77))+(Y74*('Milk production'!AB77/'Milk production'!AF77))+(Z74*('Milk production'!AC77/'Milk production'!AF77))+(AA74*('Milk production'!AD77/'Milk production'!AF77))</f>
        <v>3.4029313525269957</v>
      </c>
      <c r="C74" s="165">
        <f t="shared" si="0"/>
        <v>3.3418279784475953</v>
      </c>
      <c r="D74">
        <v>3.49</v>
      </c>
      <c r="E74">
        <v>3.2629999999999999</v>
      </c>
      <c r="F74">
        <v>3.3</v>
      </c>
      <c r="G74">
        <v>3.6</v>
      </c>
      <c r="H74">
        <v>3.45</v>
      </c>
      <c r="I74">
        <v>3.32</v>
      </c>
      <c r="J74">
        <v>3.37</v>
      </c>
      <c r="L74">
        <v>3.2789999999999999</v>
      </c>
      <c r="M74">
        <v>3.56</v>
      </c>
      <c r="N74">
        <v>3.43</v>
      </c>
      <c r="O74">
        <v>3.49</v>
      </c>
      <c r="P74">
        <v>3.46</v>
      </c>
      <c r="R74">
        <v>3.49</v>
      </c>
      <c r="S74">
        <v>3.49</v>
      </c>
      <c r="T74">
        <v>3.34</v>
      </c>
      <c r="U74">
        <v>3.2690000000000001</v>
      </c>
      <c r="V74">
        <v>3.29</v>
      </c>
      <c r="W74">
        <v>3.48</v>
      </c>
      <c r="X74">
        <v>3.34</v>
      </c>
      <c r="Y74">
        <v>3.48</v>
      </c>
      <c r="Z74">
        <v>3.47</v>
      </c>
      <c r="AA74">
        <v>3.4</v>
      </c>
    </row>
    <row r="75" spans="1:27" x14ac:dyDescent="0.2">
      <c r="A75" s="1">
        <v>41275</v>
      </c>
      <c r="B75" s="165">
        <f>(D75*('Milk production'!G78/'Milk production'!AF78))+(E75*('Milk production'!H78/'Milk production'!AF78))+(F75*('Milk production'!I78/'Milk production'!AF78))+(G75*('Milk production'!J78/'Milk production'!AF78))+(H75*('Milk production'!K78/'Milk production'!AF78))+(I75*('Milk production'!L78/'Milk production'!AF78))+(J75*('Milk production'!M78/'Milk production'!AF78))+(L75*('Milk production'!O78/'Milk production'!AF78))+(M75*('Milk production'!P78/'Milk production'!AF78))+(N75*('Milk production'!Q78/'Milk production'!AF78))+(O75*('Milk production'!R78/'Milk production'!AF78))+(P75*('Milk production'!S78/'Milk production'!AF78))+(R75*('Milk production'!U78/'Milk production'!AF78))+(S75*('Milk production'!V78/'Milk production'!AF78))+(T75*('Milk production'!W78/'Milk production'!AF78))+(U75*('Milk production'!X78/'Milk production'!AF78))+(V75*('Milk production'!Y78/'Milk production'!AF78))+(W75*('Milk production'!Z78/'Milk production'!AF78))+(X75*('Milk production'!AA78/'Milk production'!AF78))+(Y75*('Milk production'!AB78/'Milk production'!AF78))+(Z75*('Milk production'!AC78/'Milk production'!AF78))+(AA75*('Milk production'!AD78/'Milk production'!AF78))</f>
        <v>3.3556622353501129</v>
      </c>
      <c r="C75" s="165">
        <f t="shared" si="0"/>
        <v>3.3405924149576811</v>
      </c>
      <c r="D75">
        <v>3.45</v>
      </c>
      <c r="E75">
        <v>3.19</v>
      </c>
      <c r="F75">
        <v>3.23</v>
      </c>
      <c r="G75">
        <v>3.57</v>
      </c>
      <c r="H75">
        <v>3.39</v>
      </c>
      <c r="I75">
        <v>3.27</v>
      </c>
      <c r="J75">
        <v>3.26</v>
      </c>
      <c r="L75">
        <v>3.25</v>
      </c>
      <c r="M75">
        <v>3.49</v>
      </c>
      <c r="N75">
        <v>3.39</v>
      </c>
      <c r="O75">
        <v>3.43</v>
      </c>
      <c r="P75">
        <v>3.42</v>
      </c>
      <c r="Q75" s="165">
        <v>3.3566666666666669</v>
      </c>
      <c r="R75">
        <v>3.46</v>
      </c>
      <c r="S75">
        <v>3.47</v>
      </c>
      <c r="T75">
        <v>3.3</v>
      </c>
      <c r="U75">
        <v>3.32</v>
      </c>
      <c r="V75">
        <v>3.29</v>
      </c>
      <c r="W75">
        <v>3.46</v>
      </c>
      <c r="X75">
        <v>3.34</v>
      </c>
      <c r="Y75">
        <v>3.43</v>
      </c>
      <c r="Z75">
        <v>3.43</v>
      </c>
      <c r="AA75">
        <v>3.36</v>
      </c>
    </row>
    <row r="76" spans="1:27" x14ac:dyDescent="0.2">
      <c r="A76" s="1">
        <v>41306</v>
      </c>
      <c r="B76" s="165">
        <f>(D76*('Milk production'!G79/'Milk production'!AF79))+(E76*('Milk production'!H79/'Milk production'!AF79))+(F76*('Milk production'!I79/'Milk production'!AF79))+(G76*('Milk production'!J79/'Milk production'!AF79))+(H76*('Milk production'!K79/'Milk production'!AF79))+(I76*('Milk production'!L79/'Milk production'!AF79))+(J76*('Milk production'!M79/'Milk production'!AF79))+(L76*('Milk production'!O79/'Milk production'!AF79))+(M76*('Milk production'!P79/'Milk production'!AF79))+(N76*('Milk production'!Q79/'Milk production'!AF79))+(O76*('Milk production'!R79/'Milk production'!AF79))+(P76*('Milk production'!S79/'Milk production'!AF79))+(R76*('Milk production'!U79/'Milk production'!AF79))+(S76*('Milk production'!V79/'Milk production'!AF79))+(T76*('Milk production'!W79/'Milk production'!AF79))+(U76*('Milk production'!X79/'Milk production'!AF79))+(V76*('Milk production'!Y79/'Milk production'!AF79))+(W76*('Milk production'!Z79/'Milk production'!AF79))+(X76*('Milk production'!AA79/'Milk production'!AF79))+(Y76*('Milk production'!AB79/'Milk production'!AF79))+(Z76*('Milk production'!AC79/'Milk production'!AF79))+(AA76*('Milk production'!AD79/'Milk production'!AF79))</f>
        <v>3.3494414392724638</v>
      </c>
      <c r="C76" s="165">
        <f t="shared" si="0"/>
        <v>3.3375618683339972</v>
      </c>
      <c r="D76">
        <v>3.45</v>
      </c>
      <c r="E76">
        <v>3.2</v>
      </c>
      <c r="F76">
        <v>3.23</v>
      </c>
      <c r="G76">
        <v>3.53</v>
      </c>
      <c r="H76">
        <v>3.37</v>
      </c>
      <c r="I76">
        <v>3.27</v>
      </c>
      <c r="J76">
        <v>3.25</v>
      </c>
      <c r="L76">
        <v>3.24</v>
      </c>
      <c r="M76">
        <v>3.49</v>
      </c>
      <c r="N76">
        <v>3.4</v>
      </c>
      <c r="O76">
        <v>3.43</v>
      </c>
      <c r="P76">
        <v>3.41</v>
      </c>
      <c r="Q76" s="165">
        <v>3.3166666666666664</v>
      </c>
      <c r="R76">
        <v>3.45</v>
      </c>
      <c r="S76">
        <v>3.45</v>
      </c>
      <c r="T76">
        <v>3.29</v>
      </c>
      <c r="U76">
        <v>3.24</v>
      </c>
      <c r="V76">
        <v>3.27</v>
      </c>
      <c r="W76">
        <v>3.43</v>
      </c>
      <c r="X76">
        <v>3.31</v>
      </c>
      <c r="Y76">
        <v>3.43</v>
      </c>
      <c r="Z76">
        <v>3.43</v>
      </c>
      <c r="AA76">
        <v>3.29</v>
      </c>
    </row>
    <row r="77" spans="1:27" x14ac:dyDescent="0.2">
      <c r="A77" s="1">
        <v>41334</v>
      </c>
      <c r="B77" s="165">
        <f>(D77*('Milk production'!G80/'Milk production'!AF80))+(E77*('Milk production'!H80/'Milk production'!AF80))+(F77*('Milk production'!I80/'Milk production'!AF80))+(G77*('Milk production'!J80/'Milk production'!AF80))+(H77*('Milk production'!K80/'Milk production'!AF80))+(I77*('Milk production'!L80/'Milk production'!AF80))+(J77*('Milk production'!M80/'Milk production'!AF80))+(L77*('Milk production'!O80/'Milk production'!AF80))+(M77*('Milk production'!P80/'Milk production'!AF80))+(N77*('Milk production'!Q80/'Milk production'!AF80))+(O77*('Milk production'!R80/'Milk production'!AF80))+(P77*('Milk production'!S80/'Milk production'!AF80))+(R77*('Milk production'!U80/'Milk production'!AF80))+(S77*('Milk production'!V80/'Milk production'!AF80))+(T77*('Milk production'!W80/'Milk production'!AF80))+(U77*('Milk production'!X80/'Milk production'!AF80))+(V77*('Milk production'!Y80/'Milk production'!AF80))+(W77*('Milk production'!Z80/'Milk production'!AF80))+(X77*('Milk production'!AA80/'Milk production'!AF80))+(Y77*('Milk production'!AB80/'Milk production'!AF80))+(Z77*('Milk production'!AC80/'Milk production'!AF80))+(AA77*('Milk production'!AD80/'Milk production'!AF80))</f>
        <v>3.3459902350524731</v>
      </c>
      <c r="C77" s="165">
        <f t="shared" si="0"/>
        <v>3.3376838377865905</v>
      </c>
      <c r="D77">
        <v>3.44</v>
      </c>
      <c r="E77">
        <v>3.2</v>
      </c>
      <c r="F77">
        <v>3.23</v>
      </c>
      <c r="G77">
        <v>3.53</v>
      </c>
      <c r="H77">
        <v>3.38</v>
      </c>
      <c r="I77">
        <v>3.29</v>
      </c>
      <c r="J77">
        <v>3.18</v>
      </c>
      <c r="L77">
        <v>3.24</v>
      </c>
      <c r="M77">
        <v>3.51</v>
      </c>
      <c r="N77">
        <v>3.39</v>
      </c>
      <c r="O77">
        <v>3.41</v>
      </c>
      <c r="P77">
        <v>3.42</v>
      </c>
      <c r="Q77" s="165">
        <v>3.3233333333333328</v>
      </c>
      <c r="R77">
        <v>3.45</v>
      </c>
      <c r="S77">
        <v>3.46</v>
      </c>
      <c r="T77">
        <v>3.31</v>
      </c>
      <c r="U77">
        <v>3.28</v>
      </c>
      <c r="V77">
        <v>3.27</v>
      </c>
      <c r="W77">
        <v>3.41</v>
      </c>
      <c r="X77">
        <v>3.32</v>
      </c>
      <c r="Y77">
        <v>3.41</v>
      </c>
      <c r="Z77">
        <v>3.4</v>
      </c>
      <c r="AA77">
        <v>3.33</v>
      </c>
    </row>
    <row r="78" spans="1:27" x14ac:dyDescent="0.2">
      <c r="A78" s="1">
        <v>41365</v>
      </c>
      <c r="B78" s="165">
        <f>(D78*('Milk production'!G81/'Milk production'!AF81))+(E78*('Milk production'!H81/'Milk production'!AF81))+(F78*('Milk production'!I81/'Milk production'!AF81))+(G78*('Milk production'!J81/'Milk production'!AF81))+(H78*('Milk production'!K81/'Milk production'!AF81))+(I78*('Milk production'!L81/'Milk production'!AF81))+(J78*('Milk production'!M81/'Milk production'!AF81))+(L78*('Milk production'!O81/'Milk production'!AF81))+(M78*('Milk production'!P81/'Milk production'!AF81))+(N78*('Milk production'!Q81/'Milk production'!AF81))+(O78*('Milk production'!R81/'Milk production'!AF81))+(P78*('Milk production'!S81/'Milk production'!AF81))+(R78*('Milk production'!U81/'Milk production'!AF81))+(S78*('Milk production'!V81/'Milk production'!AF81))+(T78*('Milk production'!W81/'Milk production'!AF81))+(U78*('Milk production'!X81/'Milk production'!AF81))+(V78*('Milk production'!Y81/'Milk production'!AF81))+(W78*('Milk production'!Z81/'Milk production'!AF81))+(X78*('Milk production'!AA81/'Milk production'!AF81))+(Y78*('Milk production'!AB81/'Milk production'!AF81))+(Z78*('Milk production'!AC81/'Milk production'!AF81))+(AA78*('Milk production'!AD81/'Milk production'!AF81))</f>
        <v>3.3155693188062698</v>
      </c>
      <c r="C78" s="165">
        <f t="shared" si="0"/>
        <v>3.3352761882297135</v>
      </c>
      <c r="D78">
        <v>3.39</v>
      </c>
      <c r="E78">
        <v>3.21</v>
      </c>
      <c r="F78">
        <v>3.21</v>
      </c>
      <c r="G78">
        <v>3.47</v>
      </c>
      <c r="H78">
        <v>3.36</v>
      </c>
      <c r="I78">
        <v>3.24</v>
      </c>
      <c r="J78">
        <v>3.19</v>
      </c>
      <c r="L78">
        <v>3.23</v>
      </c>
      <c r="M78">
        <v>3.47</v>
      </c>
      <c r="N78">
        <v>3.37</v>
      </c>
      <c r="O78">
        <v>3.37</v>
      </c>
      <c r="P78">
        <v>3.41</v>
      </c>
      <c r="Q78" s="165">
        <v>3.2633333333333332</v>
      </c>
      <c r="R78">
        <v>3.41</v>
      </c>
      <c r="S78">
        <v>3.46</v>
      </c>
      <c r="T78">
        <v>3.28</v>
      </c>
      <c r="U78">
        <v>3.24</v>
      </c>
      <c r="V78">
        <v>3.27</v>
      </c>
      <c r="W78">
        <v>3.38</v>
      </c>
      <c r="X78">
        <v>3.29</v>
      </c>
      <c r="Y78">
        <v>3.38</v>
      </c>
      <c r="Z78">
        <v>3.37</v>
      </c>
      <c r="AA78">
        <v>3.33</v>
      </c>
    </row>
    <row r="79" spans="1:27" x14ac:dyDescent="0.2">
      <c r="A79" s="1">
        <v>41395</v>
      </c>
      <c r="B79" s="165">
        <f>(D79*('Milk production'!G82/'Milk production'!AF82))+(E79*('Milk production'!H82/'Milk production'!AF82))+(F79*('Milk production'!I82/'Milk production'!AF82))+(G79*('Milk production'!J82/'Milk production'!AF82))+(H79*('Milk production'!K82/'Milk production'!AF82))+(I79*('Milk production'!L82/'Milk production'!AF82))+(J79*('Milk production'!M82/'Milk production'!AF82))+(L79*('Milk production'!O82/'Milk production'!AF82))+(M79*('Milk production'!P82/'Milk production'!AF82))+(N79*('Milk production'!Q82/'Milk production'!AF82))+(O79*('Milk production'!R82/'Milk production'!AF82))+(P79*('Milk production'!S82/'Milk production'!AF82))+(R79*('Milk production'!U82/'Milk production'!AF82))+(S79*('Milk production'!V82/'Milk production'!AF82))+(T79*('Milk production'!W82/'Milk production'!AF82))+(U79*('Milk production'!X82/'Milk production'!AF82))+(V79*('Milk production'!Y82/'Milk production'!AF82))+(W79*('Milk production'!Z82/'Milk production'!AF82))+(X79*('Milk production'!AA82/'Milk production'!AF82))+(Y79*('Milk production'!AB82/'Milk production'!AF82))+(Z79*('Milk production'!AC82/'Milk production'!AF82))+(AA79*('Milk production'!AD82/'Milk production'!AF82))</f>
        <v>3.2913450522102545</v>
      </c>
      <c r="C79" s="165">
        <f t="shared" ref="C79:C97" si="1">AVERAGE(B68:B79)</f>
        <v>3.3344305111726147</v>
      </c>
      <c r="D79">
        <v>3.34</v>
      </c>
      <c r="E79">
        <v>3.2</v>
      </c>
      <c r="F79">
        <v>3.22</v>
      </c>
      <c r="G79">
        <v>3.46</v>
      </c>
      <c r="H79">
        <v>3.33</v>
      </c>
      <c r="I79">
        <v>3.18</v>
      </c>
      <c r="J79">
        <v>3.32</v>
      </c>
      <c r="L79">
        <v>3.22</v>
      </c>
      <c r="M79">
        <v>3.4</v>
      </c>
      <c r="N79">
        <v>3.38</v>
      </c>
      <c r="O79">
        <v>3.37</v>
      </c>
      <c r="P79">
        <v>3.4</v>
      </c>
      <c r="Q79" s="165">
        <v>3.2033333333333331</v>
      </c>
      <c r="R79">
        <v>3.34</v>
      </c>
      <c r="S79">
        <v>3.41</v>
      </c>
      <c r="T79">
        <v>3.26</v>
      </c>
      <c r="U79">
        <v>3.19</v>
      </c>
      <c r="V79">
        <v>3.26</v>
      </c>
      <c r="W79">
        <v>3.29</v>
      </c>
      <c r="X79">
        <v>3.27</v>
      </c>
      <c r="Y79">
        <v>3.32</v>
      </c>
      <c r="Z79">
        <v>3.31</v>
      </c>
      <c r="AA79">
        <v>3.24</v>
      </c>
    </row>
    <row r="80" spans="1:27" x14ac:dyDescent="0.2">
      <c r="A80" s="1">
        <v>41426</v>
      </c>
      <c r="B80" s="165">
        <f>(D80*('Milk production'!G83/'Milk production'!AF83))+(E80*('Milk production'!H83/'Milk production'!AF83))+(F80*('Milk production'!I83/'Milk production'!AF83))+(G80*('Milk production'!J83/'Milk production'!AF83))+(H80*('Milk production'!K83/'Milk production'!AF83))+(I80*('Milk production'!L83/'Milk production'!AF83))+(J80*('Milk production'!M83/'Milk production'!AF83))+(L80*('Milk production'!O83/'Milk production'!AF83))+(M80*('Milk production'!P83/'Milk production'!AF83))+(N80*('Milk production'!Q83/'Milk production'!AF83))+(O80*('Milk production'!R83/'Milk production'!AF83))+(P80*('Milk production'!S83/'Milk production'!AF83))+(R80*('Milk production'!U83/'Milk production'!AF83))+(S80*('Milk production'!V83/'Milk production'!AF83))+(T80*('Milk production'!W83/'Milk production'!AF83))+(U80*('Milk production'!X83/'Milk production'!AF83))+(V80*('Milk production'!Y83/'Milk production'!AF83))+(W80*('Milk production'!Z83/'Milk production'!AF83))+(X80*('Milk production'!AA83/'Milk production'!AF83))+(Y80*('Milk production'!AB83/'Milk production'!AF83))+(Z80*('Milk production'!AC83/'Milk production'!AF83))+(AA80*('Milk production'!AD83/'Milk production'!AF83))</f>
        <v>3.2658328256262239</v>
      </c>
      <c r="C80" s="165">
        <f t="shared" si="1"/>
        <v>3.3337729025590939</v>
      </c>
      <c r="D80">
        <v>3.32</v>
      </c>
      <c r="E80">
        <v>3.17</v>
      </c>
      <c r="F80">
        <v>3.21</v>
      </c>
      <c r="G80">
        <v>3.45</v>
      </c>
      <c r="H80">
        <v>3.35</v>
      </c>
      <c r="I80">
        <v>3.14</v>
      </c>
      <c r="J80">
        <v>3.36</v>
      </c>
      <c r="L80">
        <v>3.2</v>
      </c>
      <c r="M80">
        <v>3.37</v>
      </c>
      <c r="N80">
        <v>3.35</v>
      </c>
      <c r="O80">
        <v>3.32</v>
      </c>
      <c r="P80">
        <v>3.4</v>
      </c>
      <c r="Q80" s="165">
        <v>3.2166666666666663</v>
      </c>
      <c r="R80">
        <v>3.28</v>
      </c>
      <c r="S80">
        <v>3.35</v>
      </c>
      <c r="T80">
        <v>3.23</v>
      </c>
      <c r="U80">
        <v>3.15</v>
      </c>
      <c r="V80">
        <v>3.23</v>
      </c>
      <c r="W80">
        <v>3.22</v>
      </c>
      <c r="X80">
        <v>3.26</v>
      </c>
      <c r="Y80">
        <v>3.29</v>
      </c>
      <c r="Z80">
        <v>3.28</v>
      </c>
      <c r="AA80">
        <v>3.3</v>
      </c>
    </row>
    <row r="81" spans="1:35" x14ac:dyDescent="0.2">
      <c r="A81" s="1">
        <v>41456</v>
      </c>
      <c r="B81" s="165">
        <f>(D81*('Milk production'!G84/'Milk production'!AF84))+(E81*('Milk production'!H84/'Milk production'!AF84))+(F81*('Milk production'!I84/'Milk production'!AF84))+(G81*('Milk production'!J84/'Milk production'!AF84))+(H81*('Milk production'!K84/'Milk production'!AF84))+(I81*('Milk production'!L84/'Milk production'!AF84))+(J81*('Milk production'!M84/'Milk production'!AF84))+(L81*('Milk production'!O84/'Milk production'!AF84))+(M81*('Milk production'!P84/'Milk production'!AF84))+(N81*('Milk production'!Q84/'Milk production'!AF84))+(O81*('Milk production'!R84/'Milk production'!AF84))+(P81*('Milk production'!S84/'Milk production'!AF84))+(R81*('Milk production'!U84/'Milk production'!AF84))+(S81*('Milk production'!V84/'Milk production'!AF84))+(T81*('Milk production'!W84/'Milk production'!AF84))+(U81*('Milk production'!X84/'Milk production'!AF84))+(V81*('Milk production'!Y84/'Milk production'!AF84))+(W81*('Milk production'!Z84/'Milk production'!AF84))+(X81*('Milk production'!AA84/'Milk production'!AF84))+(Y81*('Milk production'!AB84/'Milk production'!AF84))+(Z81*('Milk production'!AC84/'Milk production'!AF84))+(AA81*('Milk production'!AD84/'Milk production'!AF84))</f>
        <v>3.2372737204920474</v>
      </c>
      <c r="C81" s="165">
        <f t="shared" si="1"/>
        <v>3.3330021452079222</v>
      </c>
      <c r="D81">
        <v>3.3</v>
      </c>
      <c r="E81">
        <v>3.11</v>
      </c>
      <c r="F81">
        <v>3.19</v>
      </c>
      <c r="G81">
        <v>3.44</v>
      </c>
      <c r="H81">
        <v>3.31</v>
      </c>
      <c r="I81">
        <v>3.15</v>
      </c>
      <c r="J81">
        <v>3.31</v>
      </c>
      <c r="L81">
        <v>3.14</v>
      </c>
      <c r="M81">
        <v>3.37</v>
      </c>
      <c r="N81">
        <v>3.3</v>
      </c>
      <c r="O81">
        <v>3.31</v>
      </c>
      <c r="P81">
        <v>3.39</v>
      </c>
      <c r="Q81" s="165">
        <v>3.1933333333333334</v>
      </c>
      <c r="R81">
        <v>3.29</v>
      </c>
      <c r="S81">
        <v>3.35</v>
      </c>
      <c r="T81">
        <v>3.17</v>
      </c>
      <c r="U81">
        <v>3.12</v>
      </c>
      <c r="V81">
        <v>3.21</v>
      </c>
      <c r="W81">
        <v>3.22</v>
      </c>
      <c r="X81">
        <v>3.24</v>
      </c>
      <c r="Y81">
        <v>3.25</v>
      </c>
      <c r="Z81">
        <v>3.25</v>
      </c>
      <c r="AA81">
        <v>3.3</v>
      </c>
    </row>
    <row r="82" spans="1:35" x14ac:dyDescent="0.2">
      <c r="A82" s="1">
        <v>41487</v>
      </c>
      <c r="B82" s="165">
        <f>(D82*('Milk production'!G85/'Milk production'!AF85))+(E82*('Milk production'!H85/'Milk production'!AF85))+(F82*('Milk production'!I85/'Milk production'!AF85))+(G82*('Milk production'!J85/'Milk production'!AF85))+(H82*('Milk production'!K85/'Milk production'!AF85))+(I82*('Milk production'!L85/'Milk production'!AF85))+(J82*('Milk production'!M85/'Milk production'!AF85))+(L82*('Milk production'!O85/'Milk production'!AF85))+(M82*('Milk production'!P85/'Milk production'!AF85))+(N82*('Milk production'!Q85/'Milk production'!AF85))+(O82*('Milk production'!R85/'Milk production'!AF85))+(P82*('Milk production'!S85/'Milk production'!AF85))+(R82*('Milk production'!U85/'Milk production'!AF85))+(S82*('Milk production'!V85/'Milk production'!AF85))+(T82*('Milk production'!W85/'Milk production'!AF85))+(U82*('Milk production'!X85/'Milk production'!AF85))+(V82*('Milk production'!Y85/'Milk production'!AF85))+(W82*('Milk production'!Z85/'Milk production'!AF85))+(X82*('Milk production'!AA85/'Milk production'!AF85))+(Y82*('Milk production'!AB85/'Milk production'!AF85))+(Z82*('Milk production'!AC85/'Milk production'!AF85))+(AA82*('Milk production'!AD85/'Milk production'!AF85))</f>
        <v>3.2502251862294762</v>
      </c>
      <c r="C82" s="165">
        <f t="shared" si="1"/>
        <v>3.331651906202723</v>
      </c>
      <c r="D82">
        <v>3.31</v>
      </c>
      <c r="E82">
        <v>3.12</v>
      </c>
      <c r="F82">
        <v>3.23</v>
      </c>
      <c r="G82">
        <v>3.46</v>
      </c>
      <c r="H82">
        <v>3.3</v>
      </c>
      <c r="I82">
        <v>3.16</v>
      </c>
      <c r="J82">
        <v>3.39</v>
      </c>
      <c r="L82">
        <v>3.15</v>
      </c>
      <c r="M82">
        <v>3.41</v>
      </c>
      <c r="N82">
        <v>3.31</v>
      </c>
      <c r="O82">
        <v>3.3</v>
      </c>
      <c r="P82">
        <v>3.4</v>
      </c>
      <c r="Q82" s="165">
        <v>3.2233333333333332</v>
      </c>
      <c r="R82">
        <v>3.29</v>
      </c>
      <c r="S82">
        <v>3.39</v>
      </c>
      <c r="T82">
        <v>3.19</v>
      </c>
      <c r="U82">
        <v>3.14</v>
      </c>
      <c r="V82">
        <v>3.22</v>
      </c>
      <c r="W82">
        <v>3.22</v>
      </c>
      <c r="X82">
        <v>3.26</v>
      </c>
      <c r="Y82">
        <v>3.27</v>
      </c>
      <c r="Z82">
        <v>3.24</v>
      </c>
      <c r="AA82">
        <v>3.26</v>
      </c>
    </row>
    <row r="83" spans="1:35" x14ac:dyDescent="0.2">
      <c r="A83" s="1">
        <v>41518</v>
      </c>
      <c r="B83" s="165">
        <f>(D83*('Milk production'!G86/'Milk production'!AF86))+(E83*('Milk production'!H86/'Milk production'!AF86))+(F83*('Milk production'!I86/'Milk production'!AF86))+(G83*('Milk production'!J86/'Milk production'!AF86))+(H83*('Milk production'!K86/'Milk production'!AF86))+(I83*('Milk production'!L86/'Milk production'!AF86))+(J83*('Milk production'!M86/'Milk production'!AF86))+(L83*('Milk production'!O86/'Milk production'!AF86))+(M83*('Milk production'!P86/'Milk production'!AF86))+(N83*('Milk production'!Q86/'Milk production'!AF86))+(O83*('Milk production'!R86/'Milk production'!AF86))+(P83*('Milk production'!S86/'Milk production'!AF86))+(R83*('Milk production'!U86/'Milk production'!AF86))+(S83*('Milk production'!V86/'Milk production'!AF86))+(T83*('Milk production'!W86/'Milk production'!AF86))+(U83*('Milk production'!X86/'Milk production'!AF86))+(V83*('Milk production'!Y86/'Milk production'!AF86))+(W83*('Milk production'!Z86/'Milk production'!AF86))+(X83*('Milk production'!AA86/'Milk production'!AF86))+(Y83*('Milk production'!AB86/'Milk production'!AF86))+(Z83*('Milk production'!AC86/'Milk production'!AF86))+(AA83*('Milk production'!AD86/'Milk production'!AF86))</f>
        <v>3.3394289212941848</v>
      </c>
      <c r="C83" s="165">
        <f t="shared" si="1"/>
        <v>3.3313829486764015</v>
      </c>
      <c r="D83">
        <v>3.42</v>
      </c>
      <c r="E83">
        <v>3.2</v>
      </c>
      <c r="F83">
        <v>3.33</v>
      </c>
      <c r="G83">
        <v>3.49</v>
      </c>
      <c r="H83">
        <v>3.34</v>
      </c>
      <c r="I83">
        <v>3.28</v>
      </c>
      <c r="J83">
        <v>3.62</v>
      </c>
      <c r="L83">
        <v>3.19</v>
      </c>
      <c r="M83">
        <v>3.51</v>
      </c>
      <c r="N83">
        <v>3.42</v>
      </c>
      <c r="O83">
        <v>3.42</v>
      </c>
      <c r="P83">
        <v>3.42</v>
      </c>
      <c r="Q83" s="165">
        <v>3.3566666666666669</v>
      </c>
      <c r="R83">
        <v>3.38</v>
      </c>
      <c r="S83">
        <v>3.47</v>
      </c>
      <c r="T83">
        <v>3.24</v>
      </c>
      <c r="U83">
        <v>3.25</v>
      </c>
      <c r="V83">
        <v>3.24</v>
      </c>
      <c r="W83">
        <v>3.37</v>
      </c>
      <c r="X83">
        <v>3.32</v>
      </c>
      <c r="Y83">
        <v>3.39</v>
      </c>
      <c r="Z83">
        <v>3.36</v>
      </c>
      <c r="AA83">
        <v>3.24</v>
      </c>
    </row>
    <row r="84" spans="1:35" x14ac:dyDescent="0.2">
      <c r="A84" s="1">
        <v>41548</v>
      </c>
      <c r="B84" s="165">
        <f>(D84*('Milk production'!G87/'Milk production'!AF87))+(E84*('Milk production'!H87/'Milk production'!AF87))+(F84*('Milk production'!I87/'Milk production'!AF87))+(G84*('Milk production'!J87/'Milk production'!AF87))+(H84*('Milk production'!K87/'Milk production'!AF87))+(I84*('Milk production'!L87/'Milk production'!AF87))+(J84*('Milk production'!M87/'Milk production'!AF87))+(L84*('Milk production'!O87/'Milk production'!AF87))+(M84*('Milk production'!P87/'Milk production'!AF87))+(N84*('Milk production'!Q87/'Milk production'!AF87))+(O84*('Milk production'!R87/'Milk production'!AF87))+(P84*('Milk production'!S87/'Milk production'!AF87))+(R84*('Milk production'!U87/'Milk production'!AF87))+(S84*('Milk production'!V87/'Milk production'!AF87))+(T84*('Milk production'!W87/'Milk production'!AF87))+(U84*('Milk production'!X87/'Milk production'!AF87))+(V84*('Milk production'!Y87/'Milk production'!AF87))+(W84*('Milk production'!Z87/'Milk production'!AF87))+(X84*('Milk production'!AA87/'Milk production'!AF87))+(Y84*('Milk production'!AB87/'Milk production'!AF87))+(Z84*('Milk production'!AC87/'Milk production'!AF87))+(AA84*('Milk production'!AD87/'Milk production'!AF87))</f>
        <v>3.3989858488058866</v>
      </c>
      <c r="C84" s="165">
        <f t="shared" si="1"/>
        <v>3.3307900681092715</v>
      </c>
      <c r="D84">
        <v>3.5</v>
      </c>
      <c r="E84">
        <v>3.24</v>
      </c>
      <c r="F84">
        <v>3.32</v>
      </c>
      <c r="G84">
        <v>3.56</v>
      </c>
      <c r="H84">
        <v>3.4</v>
      </c>
      <c r="I84">
        <v>3.34</v>
      </c>
      <c r="J84">
        <v>3.77</v>
      </c>
      <c r="L84">
        <v>3.22</v>
      </c>
      <c r="M84">
        <v>3.58</v>
      </c>
      <c r="N84">
        <v>3.48</v>
      </c>
      <c r="O84">
        <v>3.49</v>
      </c>
      <c r="P84">
        <v>3.44</v>
      </c>
      <c r="Q84" s="165">
        <v>3.44</v>
      </c>
      <c r="R84">
        <v>3.47</v>
      </c>
      <c r="S84">
        <v>3.55</v>
      </c>
      <c r="T84">
        <v>3.29</v>
      </c>
      <c r="U84">
        <v>3.28</v>
      </c>
      <c r="V84">
        <v>3.25</v>
      </c>
      <c r="W84">
        <v>3.46</v>
      </c>
      <c r="X84">
        <v>3.33</v>
      </c>
      <c r="Y84">
        <v>3.47</v>
      </c>
      <c r="Z84">
        <v>3.43</v>
      </c>
      <c r="AA84">
        <v>3.3</v>
      </c>
    </row>
    <row r="85" spans="1:35" x14ac:dyDescent="0.2">
      <c r="A85" s="1">
        <v>41579</v>
      </c>
      <c r="B85" s="165">
        <f>(D85*('Milk production'!G88/'Milk production'!AF88))+(E85*('Milk production'!H88/'Milk production'!AF88))+(F85*('Milk production'!I88/'Milk production'!AF88))+(G85*('Milk production'!J88/'Milk production'!AF88))+(H85*('Milk production'!K88/'Milk production'!AF88))+(I85*('Milk production'!L88/'Milk production'!AF88))+(J85*('Milk production'!M88/'Milk production'!AF88))+(L85*('Milk production'!O88/'Milk production'!AF88))+(M85*('Milk production'!P88/'Milk production'!AF88))+(N85*('Milk production'!Q88/'Milk production'!AF88))+(O85*('Milk production'!R88/'Milk production'!AF88))+(P85*('Milk production'!S88/'Milk production'!AF88))+(R85*('Milk production'!U88/'Milk production'!AF88))+(S85*('Milk production'!V88/'Milk production'!AF88))+(T85*('Milk production'!W88/'Milk production'!AF88))+(U85*('Milk production'!X88/'Milk production'!AF88))+(V85*('Milk production'!Y88/'Milk production'!AF88))+(W85*('Milk production'!Z88/'Milk production'!AF88))+(X85*('Milk production'!AA88/'Milk production'!AF88))+(Y85*('Milk production'!AB88/'Milk production'!AF88))+(Z85*('Milk production'!AC88/'Milk production'!AF88))+(AA85*('Milk production'!AD88/'Milk production'!AF88))</f>
        <v>3.4264629535907454</v>
      </c>
      <c r="C85" s="165">
        <f t="shared" si="1"/>
        <v>3.3315957574380941</v>
      </c>
      <c r="D85">
        <v>3.51</v>
      </c>
      <c r="E85">
        <v>3.3</v>
      </c>
      <c r="F85">
        <v>3.35</v>
      </c>
      <c r="G85">
        <v>3.63</v>
      </c>
      <c r="H85">
        <v>3.43</v>
      </c>
      <c r="I85">
        <v>3.33</v>
      </c>
      <c r="J85">
        <v>3.72</v>
      </c>
      <c r="L85">
        <v>3.26</v>
      </c>
      <c r="M85">
        <v>3.6</v>
      </c>
      <c r="N85">
        <v>3.5</v>
      </c>
      <c r="O85">
        <v>3.48</v>
      </c>
      <c r="P85">
        <v>3.44</v>
      </c>
      <c r="Q85" s="165">
        <v>3.3499999999999996</v>
      </c>
      <c r="R85">
        <v>3.5</v>
      </c>
      <c r="S85">
        <v>3.56</v>
      </c>
      <c r="T85">
        <v>3.32</v>
      </c>
      <c r="U85">
        <v>3.29</v>
      </c>
      <c r="V85">
        <v>3.29</v>
      </c>
      <c r="W85">
        <v>3.46</v>
      </c>
      <c r="X85">
        <v>3.34</v>
      </c>
      <c r="Y85">
        <v>3.46</v>
      </c>
      <c r="Z85">
        <v>3.43</v>
      </c>
      <c r="AA85">
        <v>3.3</v>
      </c>
    </row>
    <row r="86" spans="1:35" x14ac:dyDescent="0.2">
      <c r="A86" s="1">
        <v>41609</v>
      </c>
      <c r="B86" s="165">
        <f>(D86*('Milk production'!G89/'Milk production'!AF89))+(E86*('Milk production'!H89/'Milk production'!AF89))+(F86*('Milk production'!I89/'Milk production'!AF89))+(G86*('Milk production'!J89/'Milk production'!AF89))+(H86*('Milk production'!K89/'Milk production'!AF89))+(I86*('Milk production'!L89/'Milk production'!AF89))+(J86*('Milk production'!M89/'Milk production'!AF89))+(L86*('Milk production'!O89/'Milk production'!AF89))+(M86*('Milk production'!P89/'Milk production'!AF89))+(N86*('Milk production'!Q89/'Milk production'!AF89))+(O86*('Milk production'!R89/'Milk production'!AF89))+(P86*('Milk production'!S89/'Milk production'!AF89))+(R86*('Milk production'!U89/'Milk production'!AF89))+(S86*('Milk production'!V89/'Milk production'!AF89))+(T86*('Milk production'!W89/'Milk production'!AF89))+(U86*('Milk production'!X89/'Milk production'!AF89))+(V86*('Milk production'!Y89/'Milk production'!AF89))+(W86*('Milk production'!Z89/'Milk production'!AF89))+(X86*('Milk production'!AA89/'Milk production'!AF89))+(Y86*('Milk production'!AB89/'Milk production'!AF89))+(Z86*('Milk production'!AC89/'Milk production'!AF89))+(AA86*('Milk production'!AD89/'Milk production'!AF89))</f>
        <v>3.4068487471970279</v>
      </c>
      <c r="C86" s="165">
        <f t="shared" si="1"/>
        <v>3.33192220699393</v>
      </c>
      <c r="D86">
        <v>3.49</v>
      </c>
      <c r="E86">
        <v>3.3</v>
      </c>
      <c r="F86">
        <v>3.33</v>
      </c>
      <c r="G86">
        <v>3.55</v>
      </c>
      <c r="H86">
        <v>3.47</v>
      </c>
      <c r="I86">
        <v>3.32</v>
      </c>
      <c r="J86">
        <v>3.47</v>
      </c>
      <c r="L86">
        <v>3.3</v>
      </c>
      <c r="M86">
        <v>3.58</v>
      </c>
      <c r="N86">
        <v>3.47</v>
      </c>
      <c r="O86">
        <v>3.48</v>
      </c>
      <c r="P86">
        <v>3.43</v>
      </c>
      <c r="Q86" s="165">
        <v>3.3333333333333335</v>
      </c>
      <c r="R86">
        <v>3.5</v>
      </c>
      <c r="S86">
        <v>3.53</v>
      </c>
      <c r="T86">
        <v>3.33</v>
      </c>
      <c r="U86">
        <v>3.32</v>
      </c>
      <c r="V86">
        <v>3.28</v>
      </c>
      <c r="W86">
        <v>3.47</v>
      </c>
      <c r="X86">
        <v>3.34</v>
      </c>
      <c r="Y86">
        <v>3.49</v>
      </c>
      <c r="Z86">
        <v>3.47</v>
      </c>
      <c r="AA86">
        <v>3.3</v>
      </c>
    </row>
    <row r="87" spans="1:35" x14ac:dyDescent="0.2">
      <c r="A87" s="1">
        <v>41640</v>
      </c>
      <c r="B87" s="165">
        <f>(D87*('Milk production'!G90/'Milk production'!AF90))+(E87*('Milk production'!H90/'Milk production'!AF90))+(F87*('Milk production'!I90/'Milk production'!AF90))+(G87*('Milk production'!J90/'Milk production'!AF90))+(H87*('Milk production'!K90/'Milk production'!AF90))+(I87*('Milk production'!L90/'Milk production'!AF90))+(J87*('Milk production'!M90/'Milk production'!AF90))+(L87*('Milk production'!O90/'Milk production'!AF90))+(M87*('Milk production'!P90/'Milk production'!AF90))+(N87*('Milk production'!Q90/'Milk production'!AF90))+(O87*('Milk production'!R90/'Milk production'!AF90))+(P87*('Milk production'!S90/'Milk production'!AF90))+(R87*('Milk production'!U90/'Milk production'!AF90))+(S87*('Milk production'!V90/'Milk production'!AF90))+(T87*('Milk production'!W90/'Milk production'!AF90))+(U87*('Milk production'!X90/'Milk production'!AF90))+(V87*('Milk production'!Y90/'Milk production'!AF90))+(W87*('Milk production'!Z90/'Milk production'!AF90))+(X87*('Milk production'!AA90/'Milk production'!AF90))+(Y87*('Milk production'!AB90/'Milk production'!AF90))+(Z87*('Milk production'!AC90/'Milk production'!AF90))+(AA87*('Milk production'!AD90/'Milk production'!AF90))</f>
        <v>3.3651224176959467</v>
      </c>
      <c r="C87" s="165">
        <f t="shared" si="1"/>
        <v>3.3327105555227496</v>
      </c>
      <c r="D87">
        <v>3.44</v>
      </c>
      <c r="E87">
        <v>3.24</v>
      </c>
      <c r="F87">
        <v>3.29</v>
      </c>
      <c r="G87">
        <v>3.54</v>
      </c>
      <c r="H87">
        <v>3.36</v>
      </c>
      <c r="I87">
        <v>3.3</v>
      </c>
      <c r="J87">
        <v>3.3</v>
      </c>
      <c r="L87">
        <v>3.36</v>
      </c>
      <c r="M87">
        <v>3.54</v>
      </c>
      <c r="N87">
        <v>3.41</v>
      </c>
      <c r="O87">
        <v>3.42</v>
      </c>
      <c r="P87">
        <v>3.42</v>
      </c>
      <c r="Q87" s="165">
        <v>3.3266666666666667</v>
      </c>
      <c r="R87">
        <v>3.45</v>
      </c>
      <c r="S87">
        <v>3.49</v>
      </c>
      <c r="T87">
        <v>3.27</v>
      </c>
      <c r="U87">
        <v>3.3</v>
      </c>
      <c r="V87">
        <v>3.28</v>
      </c>
      <c r="W87">
        <v>3.39</v>
      </c>
      <c r="X87">
        <v>3.33</v>
      </c>
      <c r="Y87">
        <v>3.4</v>
      </c>
      <c r="Z87">
        <v>3.39</v>
      </c>
      <c r="AA87">
        <v>3.33</v>
      </c>
    </row>
    <row r="88" spans="1:35" x14ac:dyDescent="0.2">
      <c r="A88" s="1">
        <v>41671</v>
      </c>
      <c r="B88" s="165">
        <f>(D88*('Milk production'!G91/'Milk production'!AF91))+(E88*('Milk production'!H91/'Milk production'!AF91))+(F88*('Milk production'!I91/'Milk production'!AF91))+(G88*('Milk production'!J91/'Milk production'!AF91))+(H88*('Milk production'!K91/'Milk production'!AF91))+(I88*('Milk production'!L91/'Milk production'!AF91))+(J88*('Milk production'!M91/'Milk production'!AF91))+(L88*('Milk production'!O91/'Milk production'!AF91))+(M88*('Milk production'!P91/'Milk production'!AF91))+(N88*('Milk production'!Q91/'Milk production'!AF91))+(O88*('Milk production'!R91/'Milk production'!AF91))+(P88*('Milk production'!S91/'Milk production'!AF91))+(R88*('Milk production'!U91/'Milk production'!AF91))+(S88*('Milk production'!V91/'Milk production'!AF91))+(T88*('Milk production'!W91/'Milk production'!AF91))+(U88*('Milk production'!X91/'Milk production'!AF91))+(V88*('Milk production'!Y91/'Milk production'!AF91))+(W88*('Milk production'!Z91/'Milk production'!AF91))+(X88*('Milk production'!AA91/'Milk production'!AF91))+(Y88*('Milk production'!AB91/'Milk production'!AF91))+(Z88*('Milk production'!AC91/'Milk production'!AF91))+(AA88*('Milk production'!AD91/'Milk production'!AF91))</f>
        <v>3.3586555972501224</v>
      </c>
      <c r="C88" s="165">
        <f t="shared" si="1"/>
        <v>3.3334784020208885</v>
      </c>
      <c r="D88">
        <v>3.44</v>
      </c>
      <c r="E88">
        <v>3.23</v>
      </c>
      <c r="F88">
        <v>3.27</v>
      </c>
      <c r="G88">
        <v>3.53</v>
      </c>
      <c r="H88">
        <v>3.37</v>
      </c>
      <c r="I88">
        <v>3.29</v>
      </c>
      <c r="J88">
        <v>3.28</v>
      </c>
      <c r="L88">
        <v>3.34</v>
      </c>
      <c r="M88">
        <v>3.53</v>
      </c>
      <c r="N88">
        <v>3.41</v>
      </c>
      <c r="O88">
        <v>3.4</v>
      </c>
      <c r="P88">
        <v>3.42</v>
      </c>
      <c r="Q88" s="165">
        <v>3.3033333333333332</v>
      </c>
      <c r="R88">
        <v>3.44</v>
      </c>
      <c r="S88">
        <v>3.49</v>
      </c>
      <c r="T88">
        <v>3.27</v>
      </c>
      <c r="U88">
        <v>3.3</v>
      </c>
      <c r="V88">
        <v>3.27</v>
      </c>
      <c r="W88">
        <v>3.41</v>
      </c>
      <c r="X88">
        <v>3.34</v>
      </c>
      <c r="Y88">
        <v>3.39</v>
      </c>
      <c r="Z88">
        <v>3.39</v>
      </c>
      <c r="AA88">
        <v>3.26</v>
      </c>
    </row>
    <row r="89" spans="1:35" x14ac:dyDescent="0.2">
      <c r="A89" s="1">
        <v>41699</v>
      </c>
      <c r="B89" s="165">
        <f>(D89*('Milk production'!G92/'Milk production'!AF92))+(E89*('Milk production'!H92/'Milk production'!AF92))+(F89*('Milk production'!I92/'Milk production'!AF92))+(G89*('Milk production'!J92/'Milk production'!AF92))+(H89*('Milk production'!K92/'Milk production'!AF92))+(I89*('Milk production'!L92/'Milk production'!AF92))+(J89*('Milk production'!M92/'Milk production'!AF92))+(L89*('Milk production'!O92/'Milk production'!AF92))+(M89*('Milk production'!P92/'Milk production'!AF92))+(N89*('Milk production'!Q92/'Milk production'!AF92))+(O89*('Milk production'!R92/'Milk production'!AF92))+(P89*('Milk production'!S92/'Milk production'!AF92))+(R89*('Milk production'!U92/'Milk production'!AF92))+(S89*('Milk production'!V92/'Milk production'!AF92))+(T89*('Milk production'!W92/'Milk production'!AF92))+(U89*('Milk production'!X92/'Milk production'!AF92))+(V89*('Milk production'!Y92/'Milk production'!AF92))+(W89*('Milk production'!Z92/'Milk production'!AF92))+(X89*('Milk production'!AA92/'Milk production'!AF92))+(Y89*('Milk production'!AB92/'Milk production'!AF92))+(Z89*('Milk production'!AC92/'Milk production'!AF92))+(AA89*('Milk production'!AD92/'Milk production'!AF92))</f>
        <v>3.3336155239569165</v>
      </c>
      <c r="C89" s="165">
        <f t="shared" si="1"/>
        <v>3.3324471760962582</v>
      </c>
      <c r="D89" s="163">
        <v>3.42</v>
      </c>
      <c r="E89" s="163">
        <v>3.22</v>
      </c>
      <c r="F89" s="163">
        <v>3.26</v>
      </c>
      <c r="G89" s="163">
        <v>3.5</v>
      </c>
      <c r="H89" s="163">
        <v>3.35</v>
      </c>
      <c r="I89" s="163">
        <v>3.27</v>
      </c>
      <c r="J89" s="163">
        <v>3.2</v>
      </c>
      <c r="K89" s="163"/>
      <c r="L89" s="163">
        <v>3.23</v>
      </c>
      <c r="M89" s="163">
        <v>3.5</v>
      </c>
      <c r="N89" s="163">
        <v>3.38</v>
      </c>
      <c r="O89" s="163">
        <v>3.38</v>
      </c>
      <c r="P89" s="163">
        <v>3.42</v>
      </c>
      <c r="Q89" s="225">
        <v>3.2866666666666666</v>
      </c>
      <c r="R89" s="163">
        <v>3.44</v>
      </c>
      <c r="S89" s="163">
        <v>3.48</v>
      </c>
      <c r="T89" s="163">
        <v>3.31</v>
      </c>
      <c r="U89" s="163">
        <v>3.26</v>
      </c>
      <c r="V89" s="163">
        <v>3.27</v>
      </c>
      <c r="W89" s="163">
        <v>3.38</v>
      </c>
      <c r="X89" s="163">
        <v>3.33</v>
      </c>
      <c r="Y89" s="163">
        <v>3.36</v>
      </c>
      <c r="Z89" s="163">
        <v>3.35</v>
      </c>
      <c r="AA89" s="163">
        <v>3.29</v>
      </c>
      <c r="AB89" s="163"/>
      <c r="AC89" s="163"/>
      <c r="AD89" s="163"/>
      <c r="AE89" s="163"/>
      <c r="AF89" s="163"/>
      <c r="AG89" s="163"/>
      <c r="AH89" s="163"/>
      <c r="AI89" s="163"/>
    </row>
    <row r="90" spans="1:35" x14ac:dyDescent="0.2">
      <c r="A90" s="1">
        <v>41730</v>
      </c>
      <c r="B90" s="165">
        <f>(D90*('Milk production'!G93/'Milk production'!AF93))+(E90*('Milk production'!H93/'Milk production'!AF93))+(F90*('Milk production'!I93/'Milk production'!AF93))+(G90*('Milk production'!J93/'Milk production'!AF93))+(H90*('Milk production'!K93/'Milk production'!AF93))+(I90*('Milk production'!L93/'Milk production'!AF93))+(J90*('Milk production'!M93/'Milk production'!AF93))+(L90*('Milk production'!O93/'Milk production'!AF93))+(M90*('Milk production'!P93/'Milk production'!AF93))+(N90*('Milk production'!Q93/'Milk production'!AF93))+(O90*('Milk production'!R93/'Milk production'!AF93))+(P90*('Milk production'!S93/'Milk production'!AF93))+(R90*('Milk production'!U93/'Milk production'!AF93))+(S90*('Milk production'!V93/'Milk production'!AF93))+(T90*('Milk production'!W93/'Milk production'!AF93))+(U90*('Milk production'!X93/'Milk production'!AF93))+(V90*('Milk production'!Y93/'Milk production'!AF93))+(W90*('Milk production'!Z93/'Milk production'!AF93))+(X90*('Milk production'!AA93/'Milk production'!AF93))+(Y90*('Milk production'!AB93/'Milk production'!AF93))+(Z90*('Milk production'!AC93/'Milk production'!AF93))+(AA90*('Milk production'!AD93/'Milk production'!AF93))</f>
        <v>3.3265585732339882</v>
      </c>
      <c r="C90" s="165">
        <f t="shared" si="1"/>
        <v>3.3333629472985682</v>
      </c>
      <c r="D90">
        <v>3.39</v>
      </c>
      <c r="E90">
        <v>3.23</v>
      </c>
      <c r="F90">
        <v>3.27</v>
      </c>
      <c r="G90">
        <v>3.48</v>
      </c>
      <c r="H90">
        <v>3.37</v>
      </c>
      <c r="I90">
        <v>3.25</v>
      </c>
      <c r="J90">
        <v>3.3</v>
      </c>
      <c r="L90">
        <v>3.22</v>
      </c>
      <c r="M90">
        <v>3.49</v>
      </c>
      <c r="N90">
        <v>3.38</v>
      </c>
      <c r="O90">
        <v>3.35</v>
      </c>
      <c r="P90">
        <v>3.42</v>
      </c>
      <c r="Q90" s="165">
        <v>3.2433333333333336</v>
      </c>
      <c r="R90">
        <v>3.41</v>
      </c>
      <c r="S90">
        <v>3.48</v>
      </c>
      <c r="T90">
        <v>3.29</v>
      </c>
      <c r="U90">
        <v>3.23</v>
      </c>
      <c r="V90">
        <v>3.25</v>
      </c>
      <c r="W90">
        <v>3.35</v>
      </c>
      <c r="X90">
        <v>3.31</v>
      </c>
      <c r="Y90">
        <v>3.37</v>
      </c>
      <c r="Z90">
        <v>3.34</v>
      </c>
      <c r="AA90">
        <v>3.28</v>
      </c>
    </row>
    <row r="91" spans="1:35" x14ac:dyDescent="0.2">
      <c r="A91" s="1">
        <v>41760</v>
      </c>
      <c r="B91" s="165">
        <f>(D91*('Milk production'!G94/'Milk production'!AF94))+(E91*('Milk production'!H94/'Milk production'!AF94))+(F91*('Milk production'!I94/'Milk production'!AF94))+(G91*('Milk production'!J94/'Milk production'!AF94))+(H91*('Milk production'!K94/'Milk production'!AF94))+(I91*('Milk production'!L94/'Milk production'!AF94))+(J91*('Milk production'!M94/'Milk production'!AF94))+(L91*('Milk production'!O94/'Milk production'!AF94))+(M91*('Milk production'!P94/'Milk production'!AF94))+(N91*('Milk production'!Q94/'Milk production'!AF94))+(O91*('Milk production'!R94/'Milk production'!AF94))+(P91*('Milk production'!S94/'Milk production'!AF94))+(R91*('Milk production'!U94/'Milk production'!AF94))+(S91*('Milk production'!V94/'Milk production'!AF94))+(T91*('Milk production'!W94/'Milk production'!AF94))+(U91*('Milk production'!X94/'Milk production'!AF94))+(V91*('Milk production'!Y94/'Milk production'!AF94))+(W91*('Milk production'!Z94/'Milk production'!AF94))+(X91*('Milk production'!AA94/'Milk production'!AF94))+(Y91*('Milk production'!AB94/'Milk production'!AF94))+(Z91*('Milk production'!AC94/'Milk production'!AF94))+(AA91*('Milk production'!AD94/'Milk production'!AF94))</f>
        <v>3.3089200912868177</v>
      </c>
      <c r="C91" s="165">
        <f t="shared" si="1"/>
        <v>3.3348275338882818</v>
      </c>
      <c r="D91">
        <v>3.37</v>
      </c>
      <c r="E91">
        <v>3.23</v>
      </c>
      <c r="F91">
        <v>3.25</v>
      </c>
      <c r="G91">
        <v>3.48</v>
      </c>
      <c r="H91">
        <v>3.33</v>
      </c>
      <c r="I91">
        <v>3.25</v>
      </c>
      <c r="J91">
        <v>3.35</v>
      </c>
      <c r="L91">
        <v>3.2</v>
      </c>
      <c r="M91">
        <v>3.46</v>
      </c>
      <c r="N91">
        <v>3.36</v>
      </c>
      <c r="O91">
        <v>3.38</v>
      </c>
      <c r="P91">
        <v>3.41</v>
      </c>
      <c r="Q91" s="165">
        <v>3.2366666666666668</v>
      </c>
      <c r="R91">
        <v>3.38</v>
      </c>
      <c r="S91">
        <v>3.45</v>
      </c>
      <c r="T91">
        <v>3.27</v>
      </c>
      <c r="U91">
        <v>3.22</v>
      </c>
      <c r="V91">
        <v>3.26</v>
      </c>
      <c r="W91">
        <v>3.32</v>
      </c>
      <c r="X91">
        <v>3.3</v>
      </c>
      <c r="Y91">
        <v>3.36</v>
      </c>
      <c r="Z91">
        <v>3.33</v>
      </c>
      <c r="AA91">
        <v>3.31</v>
      </c>
    </row>
    <row r="92" spans="1:35" x14ac:dyDescent="0.2">
      <c r="A92" s="1">
        <v>41791</v>
      </c>
      <c r="B92" s="165">
        <f>(D92*('Milk production'!G95/'Milk production'!AF95))+(E92*('Milk production'!H95/'Milk production'!AF95))+(F92*('Milk production'!I95/'Milk production'!AF95))+(G92*('Milk production'!J95/'Milk production'!AF95))+(H92*('Milk production'!K95/'Milk production'!AF95))+(I92*('Milk production'!L95/'Milk production'!AF95))+(J92*('Milk production'!M95/'Milk production'!AF95))+(L92*('Milk production'!O95/'Milk production'!AF95))+(M92*('Milk production'!P95/'Milk production'!AF95))+(N92*('Milk production'!Q95/'Milk production'!AF95))+(O92*('Milk production'!R95/'Milk production'!AF95))+(P92*('Milk production'!S95/'Milk production'!AF95))+(R92*('Milk production'!U95/'Milk production'!AF95))+(S92*('Milk production'!V95/'Milk production'!AF95))+(T92*('Milk production'!W95/'Milk production'!AF95))+(U92*('Milk production'!X95/'Milk production'!AF95))+(V92*('Milk production'!Y95/'Milk production'!AF95))+(W92*('Milk production'!Z95/'Milk production'!AF95))+(X92*('Milk production'!AA95/'Milk production'!AF95))+(Y92*('Milk production'!AB95/'Milk production'!AF95))+(Z92*('Milk production'!AC95/'Milk production'!AF95))+(AA92*('Milk production'!AD95/'Milk production'!AF95))</f>
        <v>3.2765135236364475</v>
      </c>
      <c r="C92" s="165">
        <f t="shared" si="1"/>
        <v>3.3357175920558002</v>
      </c>
      <c r="D92">
        <v>3.34</v>
      </c>
      <c r="E92">
        <v>3.18</v>
      </c>
      <c r="F92">
        <v>3.24</v>
      </c>
      <c r="G92">
        <v>3.45</v>
      </c>
      <c r="H92">
        <v>3.28</v>
      </c>
      <c r="I92">
        <v>3.22</v>
      </c>
      <c r="J92">
        <v>3.35</v>
      </c>
      <c r="L92">
        <v>3.26</v>
      </c>
      <c r="M92">
        <v>3.44</v>
      </c>
      <c r="N92">
        <v>3.34</v>
      </c>
      <c r="O92">
        <v>3.33</v>
      </c>
      <c r="P92">
        <v>3.41</v>
      </c>
      <c r="Q92" s="165">
        <v>3.2666666666666671</v>
      </c>
      <c r="R92">
        <v>3.36</v>
      </c>
      <c r="S92">
        <v>3.41</v>
      </c>
      <c r="T92">
        <v>3.22</v>
      </c>
      <c r="U92">
        <v>3.17</v>
      </c>
      <c r="V92">
        <v>3.25</v>
      </c>
      <c r="W92">
        <v>3.3</v>
      </c>
      <c r="X92">
        <v>3.27</v>
      </c>
      <c r="Y92">
        <v>3.31</v>
      </c>
      <c r="Z92">
        <v>3.29</v>
      </c>
      <c r="AA92">
        <v>3.28</v>
      </c>
    </row>
    <row r="93" spans="1:35" x14ac:dyDescent="0.2">
      <c r="A93" s="1">
        <v>41821</v>
      </c>
      <c r="B93" s="165">
        <f>(D93*('Milk production'!G96/'Milk production'!AF96))+(E93*('Milk production'!H96/'Milk production'!AF96))+(F93*('Milk production'!I96/'Milk production'!AF96))+(G93*('Milk production'!J96/'Milk production'!AF96))+(H93*('Milk production'!K96/'Milk production'!AF96))+(I93*('Milk production'!L96/'Milk production'!AF96))+(J93*('Milk production'!M96/'Milk production'!AF96))+(L93*('Milk production'!O96/'Milk production'!AF96))+(M93*('Milk production'!P96/'Milk production'!AF96))+(N93*('Milk production'!Q96/'Milk production'!AF96))+(O93*('Milk production'!R96/'Milk production'!AF96))+(P93*('Milk production'!S96/'Milk production'!AF96))+(R93*('Milk production'!U96/'Milk production'!AF96))+(S93*('Milk production'!V96/'Milk production'!AF96))+(T93*('Milk production'!W96/'Milk production'!AF96))+(U93*('Milk production'!X96/'Milk production'!AF96))+(V93*('Milk production'!Y96/'Milk production'!AF96))+(W93*('Milk production'!Z96/'Milk production'!AF96))+(X93*('Milk production'!AA96/'Milk production'!AF96))+(Y93*('Milk production'!AB96/'Milk production'!AF96))+(Z93*('Milk production'!AC96/'Milk production'!AF96))+(AA93*('Milk production'!AD96/'Milk production'!AF96))</f>
        <v>3.256986345892888</v>
      </c>
      <c r="C93" s="165">
        <f t="shared" si="1"/>
        <v>3.3373603108392036</v>
      </c>
      <c r="D93">
        <v>3.32</v>
      </c>
      <c r="E93">
        <v>3.15</v>
      </c>
      <c r="F93">
        <v>3.23</v>
      </c>
      <c r="G93">
        <v>3.41</v>
      </c>
      <c r="H93">
        <v>3.29</v>
      </c>
      <c r="I93">
        <v>3.19</v>
      </c>
      <c r="J93">
        <v>3.37</v>
      </c>
      <c r="L93">
        <v>3.24</v>
      </c>
      <c r="M93">
        <v>3.4</v>
      </c>
      <c r="N93">
        <v>3.31</v>
      </c>
      <c r="O93">
        <v>3.32</v>
      </c>
      <c r="P93">
        <v>3.4</v>
      </c>
      <c r="Q93" s="165">
        <v>3.2099999999999995</v>
      </c>
      <c r="R93">
        <v>3.34</v>
      </c>
      <c r="S93">
        <v>3.4</v>
      </c>
      <c r="T93">
        <v>3.17</v>
      </c>
      <c r="U93">
        <v>3.16</v>
      </c>
      <c r="V93">
        <v>3.24</v>
      </c>
      <c r="W93">
        <v>3.26</v>
      </c>
      <c r="X93">
        <v>3.28</v>
      </c>
      <c r="Y93">
        <v>3.31</v>
      </c>
      <c r="Z93">
        <v>3.27</v>
      </c>
      <c r="AA93">
        <v>3.23</v>
      </c>
    </row>
    <row r="94" spans="1:35" x14ac:dyDescent="0.2">
      <c r="A94" s="1">
        <v>41852</v>
      </c>
      <c r="B94" s="165">
        <f>(D94*('Milk production'!G97/'Milk production'!AF97))+(E94*('Milk production'!H97/'Milk production'!AF97))+(F94*('Milk production'!I97/'Milk production'!AF97))+(G94*('Milk production'!J97/'Milk production'!AF97))+(H94*('Milk production'!K97/'Milk production'!AF97))+(I94*('Milk production'!L97/'Milk production'!AF97))+(J94*('Milk production'!M97/'Milk production'!AF97))+(L94*('Milk production'!O97/'Milk production'!AF97))+(M94*('Milk production'!P97/'Milk production'!AF97))+(N94*('Milk production'!Q97/'Milk production'!AF97))+(O94*('Milk production'!R97/'Milk production'!AF97))+(P94*('Milk production'!S97/'Milk production'!AF97))+(R94*('Milk production'!U97/'Milk production'!AF97))+(S94*('Milk production'!V97/'Milk production'!AF97))+(T94*('Milk production'!W97/'Milk production'!AF97))+(U94*('Milk production'!X97/'Milk production'!AF97))+(V94*('Milk production'!Y97/'Milk production'!AF97))+(W94*('Milk production'!Z97/'Milk production'!AF97))+(X94*('Milk production'!AA97/'Milk production'!AF97))+(Y94*('Milk production'!AB97/'Milk production'!AF97))+(Z94*('Milk production'!AC97/'Milk production'!AF97))+(AA94*('Milk production'!AD97/'Milk production'!AF97))</f>
        <v>3.2873240897278353</v>
      </c>
      <c r="C94" s="165">
        <f t="shared" si="1"/>
        <v>3.3404518861307335</v>
      </c>
      <c r="D94">
        <v>3.35</v>
      </c>
      <c r="E94">
        <v>3.19</v>
      </c>
      <c r="F94">
        <v>3.27</v>
      </c>
      <c r="G94">
        <v>3.45</v>
      </c>
      <c r="H94">
        <v>3.31</v>
      </c>
      <c r="I94">
        <v>3.19</v>
      </c>
      <c r="J94">
        <v>3.48</v>
      </c>
      <c r="L94">
        <v>3.24</v>
      </c>
      <c r="M94">
        <v>3.42</v>
      </c>
      <c r="N94">
        <v>3.35</v>
      </c>
      <c r="O94">
        <v>3.35</v>
      </c>
      <c r="P94">
        <v>3.4</v>
      </c>
      <c r="Q94" s="165">
        <v>3.2466666666666666</v>
      </c>
      <c r="R94">
        <v>3.35</v>
      </c>
      <c r="S94">
        <v>3.4</v>
      </c>
      <c r="T94">
        <v>3.2</v>
      </c>
      <c r="U94">
        <v>3.19</v>
      </c>
      <c r="V94">
        <v>3.24</v>
      </c>
      <c r="W94">
        <v>3.28</v>
      </c>
      <c r="X94">
        <v>3.28</v>
      </c>
      <c r="Y94">
        <v>3.53</v>
      </c>
      <c r="Z94">
        <v>3.28</v>
      </c>
      <c r="AA94">
        <v>3.26</v>
      </c>
    </row>
    <row r="95" spans="1:35" x14ac:dyDescent="0.2">
      <c r="A95" s="1">
        <v>41883</v>
      </c>
      <c r="B95" s="165">
        <f>(D95*('Milk production'!G98/'Milk production'!AF98))+(E95*('Milk production'!H98/'Milk production'!AF98))+(F95*('Milk production'!I98/'Milk production'!AF98))+(G95*('Milk production'!J98/'Milk production'!AF98))+(H95*('Milk production'!K98/'Milk production'!AF98))+(I95*('Milk production'!L98/'Milk production'!AF98))+(J95*('Milk production'!M98/'Milk production'!AF98))+(L95*('Milk production'!O98/'Milk production'!AF98))+(M95*('Milk production'!P98/'Milk production'!AF98))+(N95*('Milk production'!Q98/'Milk production'!AF98))+(O95*('Milk production'!R98/'Milk production'!AF98))+(P95*('Milk production'!S98/'Milk production'!AF98))+(R95*('Milk production'!U98/'Milk production'!AF98))+(S95*('Milk production'!V98/'Milk production'!AF98))+(T95*('Milk production'!W98/'Milk production'!AF98))+(U95*('Milk production'!X98/'Milk production'!AF98))+(V95*('Milk production'!Y98/'Milk production'!AF98))+(W95*('Milk production'!Z98/'Milk production'!AF98))+(X95*('Milk production'!AA98/'Milk production'!AF98))+(Y95*('Milk production'!AB98/'Milk production'!AF98))+(Z95*('Milk production'!AC98/'Milk production'!AF98))+(AA95*('Milk production'!AD98/'Milk production'!AF98))</f>
        <v>3.3481448090159462</v>
      </c>
      <c r="C95" s="165">
        <f t="shared" si="1"/>
        <v>3.341178210107548</v>
      </c>
      <c r="D95">
        <v>3.42</v>
      </c>
      <c r="E95">
        <v>3.23</v>
      </c>
      <c r="F95">
        <v>3.33</v>
      </c>
      <c r="G95">
        <v>3.54</v>
      </c>
      <c r="H95">
        <v>3.35</v>
      </c>
      <c r="I95">
        <v>3.28</v>
      </c>
      <c r="J95">
        <v>3.67</v>
      </c>
      <c r="L95">
        <v>3.19</v>
      </c>
      <c r="M95">
        <v>3.51</v>
      </c>
      <c r="N95">
        <v>3.43</v>
      </c>
      <c r="O95">
        <v>3.41</v>
      </c>
      <c r="P95">
        <v>3.43</v>
      </c>
      <c r="Q95" s="165">
        <v>3.4033333333333338</v>
      </c>
      <c r="R95">
        <v>3.38</v>
      </c>
      <c r="S95">
        <v>3.48</v>
      </c>
      <c r="T95">
        <v>3.24</v>
      </c>
      <c r="U95">
        <v>3.25</v>
      </c>
      <c r="V95">
        <v>3.27</v>
      </c>
      <c r="W95">
        <v>3.33</v>
      </c>
      <c r="X95">
        <v>3.35</v>
      </c>
      <c r="Y95">
        <v>3.6</v>
      </c>
      <c r="Z95">
        <v>3.36</v>
      </c>
      <c r="AA95">
        <v>3.29</v>
      </c>
    </row>
    <row r="96" spans="1:35" x14ac:dyDescent="0.2">
      <c r="A96" s="1">
        <v>41913</v>
      </c>
      <c r="B96" s="165">
        <f>(D96*('Milk production'!G99/'Milk production'!AF99))+(E96*('Milk production'!H99/'Milk production'!AF99))+(F96*('Milk production'!I99/'Milk production'!AF99))+(G96*('Milk production'!J99/'Milk production'!AF99))+(H96*('Milk production'!K99/'Milk production'!AF99))+(I96*('Milk production'!L99/'Milk production'!AF99))+(J96*('Milk production'!M99/'Milk production'!AF99))+(L96*('Milk production'!O99/'Milk production'!AF99))+(M96*('Milk production'!P99/'Milk production'!AF99))+(N96*('Milk production'!Q99/'Milk production'!AF99))+(O96*('Milk production'!R99/'Milk production'!AF99))+(P96*('Milk production'!S99/'Milk production'!AF99))+(R96*('Milk production'!U99/'Milk production'!AF99))+(S96*('Milk production'!V99/'Milk production'!AF99))+(T96*('Milk production'!W99/'Milk production'!AF99))+(U96*('Milk production'!X99/'Milk production'!AF99))+(V96*('Milk production'!Y99/'Milk production'!AF99))+(W96*('Milk production'!Z99/'Milk production'!AF99))+(X96*('Milk production'!AA99/'Milk production'!AF99))+(Y96*('Milk production'!AB99/'Milk production'!AF99))+(Z96*('Milk production'!AC99/'Milk production'!AF99))+(AA96*('Milk production'!AD99/'Milk production'!AF99))</f>
        <v>3.3940766763305681</v>
      </c>
      <c r="C96" s="165">
        <f t="shared" si="1"/>
        <v>3.3407691124012708</v>
      </c>
      <c r="D96">
        <v>3.46</v>
      </c>
      <c r="E96">
        <v>3.26</v>
      </c>
      <c r="F96">
        <v>3.34</v>
      </c>
      <c r="G96">
        <v>3.57</v>
      </c>
      <c r="H96">
        <v>3.4</v>
      </c>
      <c r="I96">
        <v>3.34</v>
      </c>
      <c r="J96">
        <v>3.85</v>
      </c>
      <c r="L96">
        <v>3.23</v>
      </c>
      <c r="M96">
        <v>3.54</v>
      </c>
      <c r="N96">
        <v>3.44</v>
      </c>
      <c r="O96">
        <v>3.46</v>
      </c>
      <c r="P96">
        <v>3.44</v>
      </c>
      <c r="Q96" s="165">
        <v>3.4666666666666668</v>
      </c>
      <c r="R96">
        <v>3.47</v>
      </c>
      <c r="S96">
        <v>3.57</v>
      </c>
      <c r="T96">
        <v>3.29</v>
      </c>
      <c r="U96">
        <v>3.3</v>
      </c>
      <c r="V96">
        <v>3.28</v>
      </c>
      <c r="W96">
        <v>3.41</v>
      </c>
      <c r="X96">
        <v>3.35</v>
      </c>
      <c r="Y96">
        <v>3.4</v>
      </c>
      <c r="Z96">
        <v>3.41</v>
      </c>
      <c r="AA96">
        <v>3.3</v>
      </c>
    </row>
    <row r="97" spans="1:27" x14ac:dyDescent="0.2">
      <c r="A97" s="1">
        <v>41944</v>
      </c>
      <c r="B97" s="165">
        <f>(D97*('Milk production'!G100/'Milk production'!AF100))+(E97*('Milk production'!H100/'Milk production'!AF100))+(F97*('Milk production'!I100/'Milk production'!AF100))+(G97*('Milk production'!J100/'Milk production'!AF100))+(H97*('Milk production'!K100/'Milk production'!AF100))+(I97*('Milk production'!L100/'Milk production'!AF100))+(J97*('Milk production'!M100/'Milk production'!AF100))+(L97*('Milk production'!O100/'Milk production'!AF100))+(M97*('Milk production'!P100/'Milk production'!AF100))+(N97*('Milk production'!Q100/'Milk production'!AF100))+(O97*('Milk production'!R100/'Milk production'!AF100))+(P97*('Milk production'!S100/'Milk production'!AF100))+(R97*('Milk production'!U100/'Milk production'!AF100))+(S97*('Milk production'!V100/'Milk production'!AF100))+(T97*('Milk production'!W100/'Milk production'!AF100))+(U97*('Milk production'!X100/'Milk production'!AF100))+(V97*('Milk production'!Y100/'Milk production'!AF100))+(W97*('Milk production'!Z100/'Milk production'!AF100))+(X97*('Milk production'!AA100/'Milk production'!AF100))+(Y97*('Milk production'!AB100/'Milk production'!AF100))+(Z97*('Milk production'!AC100/'Milk production'!AF100))+(AA97*('Milk production'!AD100/'Milk production'!AF100))</f>
        <v>3.415379921283888</v>
      </c>
      <c r="C97" s="165">
        <f t="shared" si="1"/>
        <v>3.3398455263756994</v>
      </c>
      <c r="D97">
        <v>3.5</v>
      </c>
      <c r="E97">
        <v>3.29</v>
      </c>
      <c r="F97">
        <v>3.33</v>
      </c>
      <c r="G97">
        <v>3.6</v>
      </c>
      <c r="H97">
        <v>3.44</v>
      </c>
      <c r="I97">
        <v>3.35</v>
      </c>
      <c r="J97">
        <v>3.72</v>
      </c>
      <c r="L97">
        <v>3.25</v>
      </c>
      <c r="M97">
        <v>3.56</v>
      </c>
      <c r="N97">
        <v>3.45</v>
      </c>
      <c r="O97">
        <v>3.47</v>
      </c>
      <c r="P97">
        <v>3.43</v>
      </c>
      <c r="Q97" s="165">
        <v>3.3966666666666665</v>
      </c>
      <c r="R97">
        <v>3.5</v>
      </c>
      <c r="S97">
        <v>3.58</v>
      </c>
      <c r="T97">
        <v>3.35</v>
      </c>
      <c r="U97">
        <v>3.33</v>
      </c>
      <c r="V97">
        <v>3.29</v>
      </c>
      <c r="W97">
        <v>3.43</v>
      </c>
      <c r="X97">
        <v>3.37</v>
      </c>
      <c r="Y97">
        <v>3.43</v>
      </c>
      <c r="Z97">
        <v>3.44</v>
      </c>
      <c r="AA97">
        <v>3.32</v>
      </c>
    </row>
    <row r="98" spans="1:27" x14ac:dyDescent="0.2">
      <c r="A98" s="1">
        <v>41974</v>
      </c>
      <c r="B98" s="165"/>
      <c r="C98" s="165"/>
      <c r="E98" t="s">
        <v>79</v>
      </c>
      <c r="F98">
        <v>3.31</v>
      </c>
      <c r="G98" t="s">
        <v>79</v>
      </c>
      <c r="H98" t="s">
        <v>79</v>
      </c>
      <c r="I98">
        <v>3.33</v>
      </c>
      <c r="J98">
        <v>3.43</v>
      </c>
      <c r="L98">
        <v>3.36</v>
      </c>
      <c r="M98" t="s">
        <v>79</v>
      </c>
      <c r="N98">
        <v>3.45</v>
      </c>
      <c r="O98" t="s">
        <v>79</v>
      </c>
      <c r="P98" t="s">
        <v>79</v>
      </c>
      <c r="Q98" s="165">
        <v>3.4066666666666663</v>
      </c>
      <c r="R98">
        <v>3.51</v>
      </c>
      <c r="S98">
        <v>3.55</v>
      </c>
      <c r="T98">
        <v>3.36</v>
      </c>
      <c r="U98">
        <v>3.32</v>
      </c>
      <c r="V98">
        <v>3.29</v>
      </c>
      <c r="W98">
        <v>3.42</v>
      </c>
      <c r="X98" t="s">
        <v>79</v>
      </c>
      <c r="Y98" t="s">
        <v>79</v>
      </c>
      <c r="Z98">
        <v>3.46</v>
      </c>
      <c r="AA98">
        <v>3.38</v>
      </c>
    </row>
  </sheetData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K99"/>
  <sheetViews>
    <sheetView topLeftCell="K1" zoomScale="80" zoomScaleNormal="80" workbookViewId="0">
      <selection activeCell="B97" sqref="B97"/>
    </sheetView>
  </sheetViews>
  <sheetFormatPr defaultColWidth="11.125" defaultRowHeight="12.75" x14ac:dyDescent="0.2"/>
  <cols>
    <col min="1" max="1" width="7.375" style="167" customWidth="1"/>
    <col min="2" max="2" width="8.625" style="168" customWidth="1"/>
    <col min="3" max="3" width="11.125" style="168" customWidth="1"/>
    <col min="4" max="4" width="8.625" style="168" customWidth="1"/>
    <col min="5" max="5" width="8.75" style="168" customWidth="1"/>
    <col min="6" max="6" width="7.5" style="168" customWidth="1"/>
    <col min="7" max="7" width="14.875" style="168" customWidth="1"/>
    <col min="8" max="8" width="11.125" style="168" customWidth="1"/>
    <col min="9" max="10" width="8.25" style="168" customWidth="1"/>
    <col min="11" max="11" width="8.5" style="168" customWidth="1"/>
    <col min="12" max="12" width="11.125" style="168" customWidth="1"/>
    <col min="13" max="13" width="7.625" style="168" customWidth="1"/>
    <col min="14" max="15" width="8.875" style="168" customWidth="1"/>
    <col min="16" max="16" width="8" style="168" customWidth="1"/>
    <col min="17" max="17" width="7.5" style="168" customWidth="1"/>
    <col min="18" max="18" width="11.125" style="168"/>
    <col min="19" max="19" width="12.875" style="168" customWidth="1"/>
    <col min="20" max="20" width="6.875" style="168" customWidth="1"/>
    <col min="21" max="21" width="11.75" style="168" customWidth="1"/>
    <col min="22" max="22" width="14.125" style="168" customWidth="1"/>
    <col min="23" max="23" width="9.25" style="168" customWidth="1"/>
    <col min="24" max="25" width="11.125" style="168"/>
    <col min="26" max="26" width="9.25" style="168" customWidth="1"/>
    <col min="27" max="27" width="8.5" style="168" customWidth="1"/>
    <col min="28" max="29" width="8.125" style="168" customWidth="1"/>
    <col min="30" max="30" width="15.5" style="168" customWidth="1"/>
    <col min="31" max="31" width="7.25" style="168" customWidth="1"/>
    <col min="32" max="34" width="11.125" style="168"/>
    <col min="35" max="257" width="11.125" style="167"/>
    <col min="258" max="258" width="50.375" style="167" customWidth="1"/>
    <col min="259" max="269" width="11.125" style="167" customWidth="1"/>
    <col min="270" max="271" width="11.125" style="167"/>
    <col min="272" max="272" width="14" style="167" bestFit="1" customWidth="1"/>
    <col min="273" max="273" width="13.75" style="167" bestFit="1" customWidth="1"/>
    <col min="274" max="513" width="11.125" style="167"/>
    <col min="514" max="514" width="50.375" style="167" customWidth="1"/>
    <col min="515" max="525" width="11.125" style="167" customWidth="1"/>
    <col min="526" max="527" width="11.125" style="167"/>
    <col min="528" max="528" width="14" style="167" bestFit="1" customWidth="1"/>
    <col min="529" max="529" width="13.75" style="167" bestFit="1" customWidth="1"/>
    <col min="530" max="769" width="11.125" style="167"/>
    <col min="770" max="770" width="50.375" style="167" customWidth="1"/>
    <col min="771" max="781" width="11.125" style="167" customWidth="1"/>
    <col min="782" max="783" width="11.125" style="167"/>
    <col min="784" max="784" width="14" style="167" bestFit="1" customWidth="1"/>
    <col min="785" max="785" width="13.75" style="167" bestFit="1" customWidth="1"/>
    <col min="786" max="1025" width="11.125" style="167"/>
    <col min="1026" max="1026" width="50.375" style="167" customWidth="1"/>
    <col min="1027" max="1037" width="11.125" style="167" customWidth="1"/>
    <col min="1038" max="1039" width="11.125" style="167"/>
    <col min="1040" max="1040" width="14" style="167" bestFit="1" customWidth="1"/>
    <col min="1041" max="1041" width="13.75" style="167" bestFit="1" customWidth="1"/>
    <col min="1042" max="1281" width="11.125" style="167"/>
    <col min="1282" max="1282" width="50.375" style="167" customWidth="1"/>
    <col min="1283" max="1293" width="11.125" style="167" customWidth="1"/>
    <col min="1294" max="1295" width="11.125" style="167"/>
    <col min="1296" max="1296" width="14" style="167" bestFit="1" customWidth="1"/>
    <col min="1297" max="1297" width="13.75" style="167" bestFit="1" customWidth="1"/>
    <col min="1298" max="1537" width="11.125" style="167"/>
    <col min="1538" max="1538" width="50.375" style="167" customWidth="1"/>
    <col min="1539" max="1549" width="11.125" style="167" customWidth="1"/>
    <col min="1550" max="1551" width="11.125" style="167"/>
    <col min="1552" max="1552" width="14" style="167" bestFit="1" customWidth="1"/>
    <col min="1553" max="1553" width="13.75" style="167" bestFit="1" customWidth="1"/>
    <col min="1554" max="1793" width="11.125" style="167"/>
    <col min="1794" max="1794" width="50.375" style="167" customWidth="1"/>
    <col min="1795" max="1805" width="11.125" style="167" customWidth="1"/>
    <col min="1806" max="1807" width="11.125" style="167"/>
    <col min="1808" max="1808" width="14" style="167" bestFit="1" customWidth="1"/>
    <col min="1809" max="1809" width="13.75" style="167" bestFit="1" customWidth="1"/>
    <col min="1810" max="2049" width="11.125" style="167"/>
    <col min="2050" max="2050" width="50.375" style="167" customWidth="1"/>
    <col min="2051" max="2061" width="11.125" style="167" customWidth="1"/>
    <col min="2062" max="2063" width="11.125" style="167"/>
    <col min="2064" max="2064" width="14" style="167" bestFit="1" customWidth="1"/>
    <col min="2065" max="2065" width="13.75" style="167" bestFit="1" customWidth="1"/>
    <col min="2066" max="2305" width="11.125" style="167"/>
    <col min="2306" max="2306" width="50.375" style="167" customWidth="1"/>
    <col min="2307" max="2317" width="11.125" style="167" customWidth="1"/>
    <col min="2318" max="2319" width="11.125" style="167"/>
    <col min="2320" max="2320" width="14" style="167" bestFit="1" customWidth="1"/>
    <col min="2321" max="2321" width="13.75" style="167" bestFit="1" customWidth="1"/>
    <col min="2322" max="2561" width="11.125" style="167"/>
    <col min="2562" max="2562" width="50.375" style="167" customWidth="1"/>
    <col min="2563" max="2573" width="11.125" style="167" customWidth="1"/>
    <col min="2574" max="2575" width="11.125" style="167"/>
    <col min="2576" max="2576" width="14" style="167" bestFit="1" customWidth="1"/>
    <col min="2577" max="2577" width="13.75" style="167" bestFit="1" customWidth="1"/>
    <col min="2578" max="2817" width="11.125" style="167"/>
    <col min="2818" max="2818" width="50.375" style="167" customWidth="1"/>
    <col min="2819" max="2829" width="11.125" style="167" customWidth="1"/>
    <col min="2830" max="2831" width="11.125" style="167"/>
    <col min="2832" max="2832" width="14" style="167" bestFit="1" customWidth="1"/>
    <col min="2833" max="2833" width="13.75" style="167" bestFit="1" customWidth="1"/>
    <col min="2834" max="3073" width="11.125" style="167"/>
    <col min="3074" max="3074" width="50.375" style="167" customWidth="1"/>
    <col min="3075" max="3085" width="11.125" style="167" customWidth="1"/>
    <col min="3086" max="3087" width="11.125" style="167"/>
    <col min="3088" max="3088" width="14" style="167" bestFit="1" customWidth="1"/>
    <col min="3089" max="3089" width="13.75" style="167" bestFit="1" customWidth="1"/>
    <col min="3090" max="3329" width="11.125" style="167"/>
    <col min="3330" max="3330" width="50.375" style="167" customWidth="1"/>
    <col min="3331" max="3341" width="11.125" style="167" customWidth="1"/>
    <col min="3342" max="3343" width="11.125" style="167"/>
    <col min="3344" max="3344" width="14" style="167" bestFit="1" customWidth="1"/>
    <col min="3345" max="3345" width="13.75" style="167" bestFit="1" customWidth="1"/>
    <col min="3346" max="3585" width="11.125" style="167"/>
    <col min="3586" max="3586" width="50.375" style="167" customWidth="1"/>
    <col min="3587" max="3597" width="11.125" style="167" customWidth="1"/>
    <col min="3598" max="3599" width="11.125" style="167"/>
    <col min="3600" max="3600" width="14" style="167" bestFit="1" customWidth="1"/>
    <col min="3601" max="3601" width="13.75" style="167" bestFit="1" customWidth="1"/>
    <col min="3602" max="3841" width="11.125" style="167"/>
    <col min="3842" max="3842" width="50.375" style="167" customWidth="1"/>
    <col min="3843" max="3853" width="11.125" style="167" customWidth="1"/>
    <col min="3854" max="3855" width="11.125" style="167"/>
    <col min="3856" max="3856" width="14" style="167" bestFit="1" customWidth="1"/>
    <col min="3857" max="3857" width="13.75" style="167" bestFit="1" customWidth="1"/>
    <col min="3858" max="4097" width="11.125" style="167"/>
    <col min="4098" max="4098" width="50.375" style="167" customWidth="1"/>
    <col min="4099" max="4109" width="11.125" style="167" customWidth="1"/>
    <col min="4110" max="4111" width="11.125" style="167"/>
    <col min="4112" max="4112" width="14" style="167" bestFit="1" customWidth="1"/>
    <col min="4113" max="4113" width="13.75" style="167" bestFit="1" customWidth="1"/>
    <col min="4114" max="4353" width="11.125" style="167"/>
    <col min="4354" max="4354" width="50.375" style="167" customWidth="1"/>
    <col min="4355" max="4365" width="11.125" style="167" customWidth="1"/>
    <col min="4366" max="4367" width="11.125" style="167"/>
    <col min="4368" max="4368" width="14" style="167" bestFit="1" customWidth="1"/>
    <col min="4369" max="4369" width="13.75" style="167" bestFit="1" customWidth="1"/>
    <col min="4370" max="4609" width="11.125" style="167"/>
    <col min="4610" max="4610" width="50.375" style="167" customWidth="1"/>
    <col min="4611" max="4621" width="11.125" style="167" customWidth="1"/>
    <col min="4622" max="4623" width="11.125" style="167"/>
    <col min="4624" max="4624" width="14" style="167" bestFit="1" customWidth="1"/>
    <col min="4625" max="4625" width="13.75" style="167" bestFit="1" customWidth="1"/>
    <col min="4626" max="4865" width="11.125" style="167"/>
    <col min="4866" max="4866" width="50.375" style="167" customWidth="1"/>
    <col min="4867" max="4877" width="11.125" style="167" customWidth="1"/>
    <col min="4878" max="4879" width="11.125" style="167"/>
    <col min="4880" max="4880" width="14" style="167" bestFit="1" customWidth="1"/>
    <col min="4881" max="4881" width="13.75" style="167" bestFit="1" customWidth="1"/>
    <col min="4882" max="5121" width="11.125" style="167"/>
    <col min="5122" max="5122" width="50.375" style="167" customWidth="1"/>
    <col min="5123" max="5133" width="11.125" style="167" customWidth="1"/>
    <col min="5134" max="5135" width="11.125" style="167"/>
    <col min="5136" max="5136" width="14" style="167" bestFit="1" customWidth="1"/>
    <col min="5137" max="5137" width="13.75" style="167" bestFit="1" customWidth="1"/>
    <col min="5138" max="5377" width="11.125" style="167"/>
    <col min="5378" max="5378" width="50.375" style="167" customWidth="1"/>
    <col min="5379" max="5389" width="11.125" style="167" customWidth="1"/>
    <col min="5390" max="5391" width="11.125" style="167"/>
    <col min="5392" max="5392" width="14" style="167" bestFit="1" customWidth="1"/>
    <col min="5393" max="5393" width="13.75" style="167" bestFit="1" customWidth="1"/>
    <col min="5394" max="5633" width="11.125" style="167"/>
    <col min="5634" max="5634" width="50.375" style="167" customWidth="1"/>
    <col min="5635" max="5645" width="11.125" style="167" customWidth="1"/>
    <col min="5646" max="5647" width="11.125" style="167"/>
    <col min="5648" max="5648" width="14" style="167" bestFit="1" customWidth="1"/>
    <col min="5649" max="5649" width="13.75" style="167" bestFit="1" customWidth="1"/>
    <col min="5650" max="5889" width="11.125" style="167"/>
    <col min="5890" max="5890" width="50.375" style="167" customWidth="1"/>
    <col min="5891" max="5901" width="11.125" style="167" customWidth="1"/>
    <col min="5902" max="5903" width="11.125" style="167"/>
    <col min="5904" max="5904" width="14" style="167" bestFit="1" customWidth="1"/>
    <col min="5905" max="5905" width="13.75" style="167" bestFit="1" customWidth="1"/>
    <col min="5906" max="6145" width="11.125" style="167"/>
    <col min="6146" max="6146" width="50.375" style="167" customWidth="1"/>
    <col min="6147" max="6157" width="11.125" style="167" customWidth="1"/>
    <col min="6158" max="6159" width="11.125" style="167"/>
    <col min="6160" max="6160" width="14" style="167" bestFit="1" customWidth="1"/>
    <col min="6161" max="6161" width="13.75" style="167" bestFit="1" customWidth="1"/>
    <col min="6162" max="6401" width="11.125" style="167"/>
    <col min="6402" max="6402" width="50.375" style="167" customWidth="1"/>
    <col min="6403" max="6413" width="11.125" style="167" customWidth="1"/>
    <col min="6414" max="6415" width="11.125" style="167"/>
    <col min="6416" max="6416" width="14" style="167" bestFit="1" customWidth="1"/>
    <col min="6417" max="6417" width="13.75" style="167" bestFit="1" customWidth="1"/>
    <col min="6418" max="6657" width="11.125" style="167"/>
    <col min="6658" max="6658" width="50.375" style="167" customWidth="1"/>
    <col min="6659" max="6669" width="11.125" style="167" customWidth="1"/>
    <col min="6670" max="6671" width="11.125" style="167"/>
    <col min="6672" max="6672" width="14" style="167" bestFit="1" customWidth="1"/>
    <col min="6673" max="6673" width="13.75" style="167" bestFit="1" customWidth="1"/>
    <col min="6674" max="6913" width="11.125" style="167"/>
    <col min="6914" max="6914" width="50.375" style="167" customWidth="1"/>
    <col min="6915" max="6925" width="11.125" style="167" customWidth="1"/>
    <col min="6926" max="6927" width="11.125" style="167"/>
    <col min="6928" max="6928" width="14" style="167" bestFit="1" customWidth="1"/>
    <col min="6929" max="6929" width="13.75" style="167" bestFit="1" customWidth="1"/>
    <col min="6930" max="7169" width="11.125" style="167"/>
    <col min="7170" max="7170" width="50.375" style="167" customWidth="1"/>
    <col min="7171" max="7181" width="11.125" style="167" customWidth="1"/>
    <col min="7182" max="7183" width="11.125" style="167"/>
    <col min="7184" max="7184" width="14" style="167" bestFit="1" customWidth="1"/>
    <col min="7185" max="7185" width="13.75" style="167" bestFit="1" customWidth="1"/>
    <col min="7186" max="7425" width="11.125" style="167"/>
    <col min="7426" max="7426" width="50.375" style="167" customWidth="1"/>
    <col min="7427" max="7437" width="11.125" style="167" customWidth="1"/>
    <col min="7438" max="7439" width="11.125" style="167"/>
    <col min="7440" max="7440" width="14" style="167" bestFit="1" customWidth="1"/>
    <col min="7441" max="7441" width="13.75" style="167" bestFit="1" customWidth="1"/>
    <col min="7442" max="7681" width="11.125" style="167"/>
    <col min="7682" max="7682" width="50.375" style="167" customWidth="1"/>
    <col min="7683" max="7693" width="11.125" style="167" customWidth="1"/>
    <col min="7694" max="7695" width="11.125" style="167"/>
    <col min="7696" max="7696" width="14" style="167" bestFit="1" customWidth="1"/>
    <col min="7697" max="7697" width="13.75" style="167" bestFit="1" customWidth="1"/>
    <col min="7698" max="7937" width="11.125" style="167"/>
    <col min="7938" max="7938" width="50.375" style="167" customWidth="1"/>
    <col min="7939" max="7949" width="11.125" style="167" customWidth="1"/>
    <col min="7950" max="7951" width="11.125" style="167"/>
    <col min="7952" max="7952" width="14" style="167" bestFit="1" customWidth="1"/>
    <col min="7953" max="7953" width="13.75" style="167" bestFit="1" customWidth="1"/>
    <col min="7954" max="8193" width="11.125" style="167"/>
    <col min="8194" max="8194" width="50.375" style="167" customWidth="1"/>
    <col min="8195" max="8205" width="11.125" style="167" customWidth="1"/>
    <col min="8206" max="8207" width="11.125" style="167"/>
    <col min="8208" max="8208" width="14" style="167" bestFit="1" customWidth="1"/>
    <col min="8209" max="8209" width="13.75" style="167" bestFit="1" customWidth="1"/>
    <col min="8210" max="8449" width="11.125" style="167"/>
    <col min="8450" max="8450" width="50.375" style="167" customWidth="1"/>
    <col min="8451" max="8461" width="11.125" style="167" customWidth="1"/>
    <col min="8462" max="8463" width="11.125" style="167"/>
    <col min="8464" max="8464" width="14" style="167" bestFit="1" customWidth="1"/>
    <col min="8465" max="8465" width="13.75" style="167" bestFit="1" customWidth="1"/>
    <col min="8466" max="8705" width="11.125" style="167"/>
    <col min="8706" max="8706" width="50.375" style="167" customWidth="1"/>
    <col min="8707" max="8717" width="11.125" style="167" customWidth="1"/>
    <col min="8718" max="8719" width="11.125" style="167"/>
    <col min="8720" max="8720" width="14" style="167" bestFit="1" customWidth="1"/>
    <col min="8721" max="8721" width="13.75" style="167" bestFit="1" customWidth="1"/>
    <col min="8722" max="8961" width="11.125" style="167"/>
    <col min="8962" max="8962" width="50.375" style="167" customWidth="1"/>
    <col min="8963" max="8973" width="11.125" style="167" customWidth="1"/>
    <col min="8974" max="8975" width="11.125" style="167"/>
    <col min="8976" max="8976" width="14" style="167" bestFit="1" customWidth="1"/>
    <col min="8977" max="8977" width="13.75" style="167" bestFit="1" customWidth="1"/>
    <col min="8978" max="9217" width="11.125" style="167"/>
    <col min="9218" max="9218" width="50.375" style="167" customWidth="1"/>
    <col min="9219" max="9229" width="11.125" style="167" customWidth="1"/>
    <col min="9230" max="9231" width="11.125" style="167"/>
    <col min="9232" max="9232" width="14" style="167" bestFit="1" customWidth="1"/>
    <col min="9233" max="9233" width="13.75" style="167" bestFit="1" customWidth="1"/>
    <col min="9234" max="9473" width="11.125" style="167"/>
    <col min="9474" max="9474" width="50.375" style="167" customWidth="1"/>
    <col min="9475" max="9485" width="11.125" style="167" customWidth="1"/>
    <col min="9486" max="9487" width="11.125" style="167"/>
    <col min="9488" max="9488" width="14" style="167" bestFit="1" customWidth="1"/>
    <col min="9489" max="9489" width="13.75" style="167" bestFit="1" customWidth="1"/>
    <col min="9490" max="9729" width="11.125" style="167"/>
    <col min="9730" max="9730" width="50.375" style="167" customWidth="1"/>
    <col min="9731" max="9741" width="11.125" style="167" customWidth="1"/>
    <col min="9742" max="9743" width="11.125" style="167"/>
    <col min="9744" max="9744" width="14" style="167" bestFit="1" customWidth="1"/>
    <col min="9745" max="9745" width="13.75" style="167" bestFit="1" customWidth="1"/>
    <col min="9746" max="9985" width="11.125" style="167"/>
    <col min="9986" max="9986" width="50.375" style="167" customWidth="1"/>
    <col min="9987" max="9997" width="11.125" style="167" customWidth="1"/>
    <col min="9998" max="9999" width="11.125" style="167"/>
    <col min="10000" max="10000" width="14" style="167" bestFit="1" customWidth="1"/>
    <col min="10001" max="10001" width="13.75" style="167" bestFit="1" customWidth="1"/>
    <col min="10002" max="10241" width="11.125" style="167"/>
    <col min="10242" max="10242" width="50.375" style="167" customWidth="1"/>
    <col min="10243" max="10253" width="11.125" style="167" customWidth="1"/>
    <col min="10254" max="10255" width="11.125" style="167"/>
    <col min="10256" max="10256" width="14" style="167" bestFit="1" customWidth="1"/>
    <col min="10257" max="10257" width="13.75" style="167" bestFit="1" customWidth="1"/>
    <col min="10258" max="10497" width="11.125" style="167"/>
    <col min="10498" max="10498" width="50.375" style="167" customWidth="1"/>
    <col min="10499" max="10509" width="11.125" style="167" customWidth="1"/>
    <col min="10510" max="10511" width="11.125" style="167"/>
    <col min="10512" max="10512" width="14" style="167" bestFit="1" customWidth="1"/>
    <col min="10513" max="10513" width="13.75" style="167" bestFit="1" customWidth="1"/>
    <col min="10514" max="10753" width="11.125" style="167"/>
    <col min="10754" max="10754" width="50.375" style="167" customWidth="1"/>
    <col min="10755" max="10765" width="11.125" style="167" customWidth="1"/>
    <col min="10766" max="10767" width="11.125" style="167"/>
    <col min="10768" max="10768" width="14" style="167" bestFit="1" customWidth="1"/>
    <col min="10769" max="10769" width="13.75" style="167" bestFit="1" customWidth="1"/>
    <col min="10770" max="11009" width="11.125" style="167"/>
    <col min="11010" max="11010" width="50.375" style="167" customWidth="1"/>
    <col min="11011" max="11021" width="11.125" style="167" customWidth="1"/>
    <col min="11022" max="11023" width="11.125" style="167"/>
    <col min="11024" max="11024" width="14" style="167" bestFit="1" customWidth="1"/>
    <col min="11025" max="11025" width="13.75" style="167" bestFit="1" customWidth="1"/>
    <col min="11026" max="11265" width="11.125" style="167"/>
    <col min="11266" max="11266" width="50.375" style="167" customWidth="1"/>
    <col min="11267" max="11277" width="11.125" style="167" customWidth="1"/>
    <col min="11278" max="11279" width="11.125" style="167"/>
    <col min="11280" max="11280" width="14" style="167" bestFit="1" customWidth="1"/>
    <col min="11281" max="11281" width="13.75" style="167" bestFit="1" customWidth="1"/>
    <col min="11282" max="11521" width="11.125" style="167"/>
    <col min="11522" max="11522" width="50.375" style="167" customWidth="1"/>
    <col min="11523" max="11533" width="11.125" style="167" customWidth="1"/>
    <col min="11534" max="11535" width="11.125" style="167"/>
    <col min="11536" max="11536" width="14" style="167" bestFit="1" customWidth="1"/>
    <col min="11537" max="11537" width="13.75" style="167" bestFit="1" customWidth="1"/>
    <col min="11538" max="11777" width="11.125" style="167"/>
    <col min="11778" max="11778" width="50.375" style="167" customWidth="1"/>
    <col min="11779" max="11789" width="11.125" style="167" customWidth="1"/>
    <col min="11790" max="11791" width="11.125" style="167"/>
    <col min="11792" max="11792" width="14" style="167" bestFit="1" customWidth="1"/>
    <col min="11793" max="11793" width="13.75" style="167" bestFit="1" customWidth="1"/>
    <col min="11794" max="12033" width="11.125" style="167"/>
    <col min="12034" max="12034" width="50.375" style="167" customWidth="1"/>
    <col min="12035" max="12045" width="11.125" style="167" customWidth="1"/>
    <col min="12046" max="12047" width="11.125" style="167"/>
    <col min="12048" max="12048" width="14" style="167" bestFit="1" customWidth="1"/>
    <col min="12049" max="12049" width="13.75" style="167" bestFit="1" customWidth="1"/>
    <col min="12050" max="12289" width="11.125" style="167"/>
    <col min="12290" max="12290" width="50.375" style="167" customWidth="1"/>
    <col min="12291" max="12301" width="11.125" style="167" customWidth="1"/>
    <col min="12302" max="12303" width="11.125" style="167"/>
    <col min="12304" max="12304" width="14" style="167" bestFit="1" customWidth="1"/>
    <col min="12305" max="12305" width="13.75" style="167" bestFit="1" customWidth="1"/>
    <col min="12306" max="12545" width="11.125" style="167"/>
    <col min="12546" max="12546" width="50.375" style="167" customWidth="1"/>
    <col min="12547" max="12557" width="11.125" style="167" customWidth="1"/>
    <col min="12558" max="12559" width="11.125" style="167"/>
    <col min="12560" max="12560" width="14" style="167" bestFit="1" customWidth="1"/>
    <col min="12561" max="12561" width="13.75" style="167" bestFit="1" customWidth="1"/>
    <col min="12562" max="12801" width="11.125" style="167"/>
    <col min="12802" max="12802" width="50.375" style="167" customWidth="1"/>
    <col min="12803" max="12813" width="11.125" style="167" customWidth="1"/>
    <col min="12814" max="12815" width="11.125" style="167"/>
    <col min="12816" max="12816" width="14" style="167" bestFit="1" customWidth="1"/>
    <col min="12817" max="12817" width="13.75" style="167" bestFit="1" customWidth="1"/>
    <col min="12818" max="13057" width="11.125" style="167"/>
    <col min="13058" max="13058" width="50.375" style="167" customWidth="1"/>
    <col min="13059" max="13069" width="11.125" style="167" customWidth="1"/>
    <col min="13070" max="13071" width="11.125" style="167"/>
    <col min="13072" max="13072" width="14" style="167" bestFit="1" customWidth="1"/>
    <col min="13073" max="13073" width="13.75" style="167" bestFit="1" customWidth="1"/>
    <col min="13074" max="13313" width="11.125" style="167"/>
    <col min="13314" max="13314" width="50.375" style="167" customWidth="1"/>
    <col min="13315" max="13325" width="11.125" style="167" customWidth="1"/>
    <col min="13326" max="13327" width="11.125" style="167"/>
    <col min="13328" max="13328" width="14" style="167" bestFit="1" customWidth="1"/>
    <col min="13329" max="13329" width="13.75" style="167" bestFit="1" customWidth="1"/>
    <col min="13330" max="13569" width="11.125" style="167"/>
    <col min="13570" max="13570" width="50.375" style="167" customWidth="1"/>
    <col min="13571" max="13581" width="11.125" style="167" customWidth="1"/>
    <col min="13582" max="13583" width="11.125" style="167"/>
    <col min="13584" max="13584" width="14" style="167" bestFit="1" customWidth="1"/>
    <col min="13585" max="13585" width="13.75" style="167" bestFit="1" customWidth="1"/>
    <col min="13586" max="13825" width="11.125" style="167"/>
    <col min="13826" max="13826" width="50.375" style="167" customWidth="1"/>
    <col min="13827" max="13837" width="11.125" style="167" customWidth="1"/>
    <col min="13838" max="13839" width="11.125" style="167"/>
    <col min="13840" max="13840" width="14" style="167" bestFit="1" customWidth="1"/>
    <col min="13841" max="13841" width="13.75" style="167" bestFit="1" customWidth="1"/>
    <col min="13842" max="14081" width="11.125" style="167"/>
    <col min="14082" max="14082" width="50.375" style="167" customWidth="1"/>
    <col min="14083" max="14093" width="11.125" style="167" customWidth="1"/>
    <col min="14094" max="14095" width="11.125" style="167"/>
    <col min="14096" max="14096" width="14" style="167" bestFit="1" customWidth="1"/>
    <col min="14097" max="14097" width="13.75" style="167" bestFit="1" customWidth="1"/>
    <col min="14098" max="14337" width="11.125" style="167"/>
    <col min="14338" max="14338" width="50.375" style="167" customWidth="1"/>
    <col min="14339" max="14349" width="11.125" style="167" customWidth="1"/>
    <col min="14350" max="14351" width="11.125" style="167"/>
    <col min="14352" max="14352" width="14" style="167" bestFit="1" customWidth="1"/>
    <col min="14353" max="14353" width="13.75" style="167" bestFit="1" customWidth="1"/>
    <col min="14354" max="14593" width="11.125" style="167"/>
    <col min="14594" max="14594" width="50.375" style="167" customWidth="1"/>
    <col min="14595" max="14605" width="11.125" style="167" customWidth="1"/>
    <col min="14606" max="14607" width="11.125" style="167"/>
    <col min="14608" max="14608" width="14" style="167" bestFit="1" customWidth="1"/>
    <col min="14609" max="14609" width="13.75" style="167" bestFit="1" customWidth="1"/>
    <col min="14610" max="14849" width="11.125" style="167"/>
    <col min="14850" max="14850" width="50.375" style="167" customWidth="1"/>
    <col min="14851" max="14861" width="11.125" style="167" customWidth="1"/>
    <col min="14862" max="14863" width="11.125" style="167"/>
    <col min="14864" max="14864" width="14" style="167" bestFit="1" customWidth="1"/>
    <col min="14865" max="14865" width="13.75" style="167" bestFit="1" customWidth="1"/>
    <col min="14866" max="15105" width="11.125" style="167"/>
    <col min="15106" max="15106" width="50.375" style="167" customWidth="1"/>
    <col min="15107" max="15117" width="11.125" style="167" customWidth="1"/>
    <col min="15118" max="15119" width="11.125" style="167"/>
    <col min="15120" max="15120" width="14" style="167" bestFit="1" customWidth="1"/>
    <col min="15121" max="15121" width="13.75" style="167" bestFit="1" customWidth="1"/>
    <col min="15122" max="15361" width="11.125" style="167"/>
    <col min="15362" max="15362" width="50.375" style="167" customWidth="1"/>
    <col min="15363" max="15373" width="11.125" style="167" customWidth="1"/>
    <col min="15374" max="15375" width="11.125" style="167"/>
    <col min="15376" max="15376" width="14" style="167" bestFit="1" customWidth="1"/>
    <col min="15377" max="15377" width="13.75" style="167" bestFit="1" customWidth="1"/>
    <col min="15378" max="15617" width="11.125" style="167"/>
    <col min="15618" max="15618" width="50.375" style="167" customWidth="1"/>
    <col min="15619" max="15629" width="11.125" style="167" customWidth="1"/>
    <col min="15630" max="15631" width="11.125" style="167"/>
    <col min="15632" max="15632" width="14" style="167" bestFit="1" customWidth="1"/>
    <col min="15633" max="15633" width="13.75" style="167" bestFit="1" customWidth="1"/>
    <col min="15634" max="15873" width="11.125" style="167"/>
    <col min="15874" max="15874" width="50.375" style="167" customWidth="1"/>
    <col min="15875" max="15885" width="11.125" style="167" customWidth="1"/>
    <col min="15886" max="15887" width="11.125" style="167"/>
    <col min="15888" max="15888" width="14" style="167" bestFit="1" customWidth="1"/>
    <col min="15889" max="15889" width="13.75" style="167" bestFit="1" customWidth="1"/>
    <col min="15890" max="16129" width="11.125" style="167"/>
    <col min="16130" max="16130" width="50.375" style="167" customWidth="1"/>
    <col min="16131" max="16141" width="11.125" style="167" customWidth="1"/>
    <col min="16142" max="16143" width="11.125" style="167"/>
    <col min="16144" max="16144" width="14" style="167" bestFit="1" customWidth="1"/>
    <col min="16145" max="16145" width="13.75" style="167" bestFit="1" customWidth="1"/>
    <col min="16146" max="16384" width="11.125" style="167"/>
  </cols>
  <sheetData>
    <row r="4" spans="1:37" s="181" customFormat="1" x14ac:dyDescent="0.2">
      <c r="A4" s="180">
        <v>39083</v>
      </c>
      <c r="B4" s="179">
        <f>AI14</f>
        <v>22713.9</v>
      </c>
      <c r="C4" s="168"/>
      <c r="E4" s="182" t="s">
        <v>34</v>
      </c>
      <c r="F4" s="182" t="s">
        <v>33</v>
      </c>
      <c r="G4" s="182" t="s">
        <v>46</v>
      </c>
      <c r="H4" s="182" t="s">
        <v>44</v>
      </c>
      <c r="I4" s="182" t="s">
        <v>68</v>
      </c>
      <c r="J4" s="182" t="s">
        <v>65</v>
      </c>
      <c r="K4" s="182" t="s">
        <v>32</v>
      </c>
      <c r="L4" s="182" t="s">
        <v>67</v>
      </c>
      <c r="M4" s="182" t="s">
        <v>38</v>
      </c>
      <c r="N4" s="182" t="s">
        <v>25</v>
      </c>
      <c r="O4" s="182" t="s">
        <v>82</v>
      </c>
      <c r="P4" s="182" t="s">
        <v>43</v>
      </c>
      <c r="Q4" s="182" t="s">
        <v>40</v>
      </c>
      <c r="R4" s="182" t="s">
        <v>30</v>
      </c>
      <c r="S4" s="182" t="s">
        <v>28</v>
      </c>
      <c r="T4" s="183" t="s">
        <v>69</v>
      </c>
      <c r="U4" s="182" t="s">
        <v>70</v>
      </c>
      <c r="V4" s="182" t="s">
        <v>71</v>
      </c>
      <c r="W4" s="182" t="s">
        <v>72</v>
      </c>
      <c r="X4" s="182" t="s">
        <v>27</v>
      </c>
      <c r="Y4" s="182" t="s">
        <v>29</v>
      </c>
      <c r="Z4" s="182" t="s">
        <v>39</v>
      </c>
      <c r="AA4" s="182" t="s">
        <v>41</v>
      </c>
      <c r="AB4" s="182"/>
      <c r="AC4" s="182" t="s">
        <v>42</v>
      </c>
      <c r="AD4" s="182" t="s">
        <v>45</v>
      </c>
      <c r="AE4" s="182" t="s">
        <v>31</v>
      </c>
      <c r="AF4" s="182" t="s">
        <v>35</v>
      </c>
      <c r="AG4" s="182" t="s">
        <v>73</v>
      </c>
      <c r="AH4" s="184"/>
      <c r="AI4" s="184"/>
      <c r="AJ4" s="184"/>
      <c r="AK4" s="169"/>
    </row>
    <row r="5" spans="1:37" x14ac:dyDescent="0.2">
      <c r="A5" s="178">
        <v>39114</v>
      </c>
      <c r="B5" s="168">
        <f t="shared" ref="B5:B16" si="0">B4*(AK$15+1)</f>
        <v>22731.275000000001</v>
      </c>
      <c r="D5" s="167">
        <v>1998</v>
      </c>
      <c r="E5" s="170">
        <v>728.7</v>
      </c>
      <c r="F5" s="170">
        <v>632.29999999999995</v>
      </c>
      <c r="G5" s="170">
        <v>421.4</v>
      </c>
      <c r="H5" s="170" t="s">
        <v>79</v>
      </c>
      <c r="I5" s="170">
        <v>23.8</v>
      </c>
      <c r="J5" s="170">
        <v>583</v>
      </c>
      <c r="K5" s="170">
        <v>680</v>
      </c>
      <c r="L5" s="170">
        <v>158.6</v>
      </c>
      <c r="M5" s="170">
        <v>380.3</v>
      </c>
      <c r="N5" s="170">
        <v>4432</v>
      </c>
      <c r="O5" s="170">
        <v>4833</v>
      </c>
      <c r="P5" s="170">
        <v>172</v>
      </c>
      <c r="Q5" s="170">
        <v>384</v>
      </c>
      <c r="R5" s="170">
        <v>1198.8</v>
      </c>
      <c r="S5" s="170">
        <v>2116</v>
      </c>
      <c r="T5" s="170">
        <v>242.1</v>
      </c>
      <c r="U5" s="170">
        <v>537.70000000000005</v>
      </c>
      <c r="V5" s="170">
        <v>47.3</v>
      </c>
      <c r="W5" s="170" t="s">
        <v>79</v>
      </c>
      <c r="X5" s="170">
        <v>1600</v>
      </c>
      <c r="Y5" s="170">
        <v>3360.8</v>
      </c>
      <c r="Z5" s="170">
        <v>372</v>
      </c>
      <c r="AA5" s="170"/>
      <c r="AB5" s="170"/>
      <c r="AC5" s="170">
        <v>265</v>
      </c>
      <c r="AD5" s="170">
        <v>146.5</v>
      </c>
      <c r="AE5" s="170">
        <v>1278</v>
      </c>
      <c r="AF5" s="170">
        <v>471.1</v>
      </c>
      <c r="AG5" s="170">
        <v>2474.6</v>
      </c>
      <c r="AH5" s="171"/>
      <c r="AI5" s="171">
        <f>SUM(E5:AG5)</f>
        <v>27538.999999999996</v>
      </c>
      <c r="AJ5" s="171"/>
      <c r="AK5" s="171"/>
    </row>
    <row r="6" spans="1:37" x14ac:dyDescent="0.2">
      <c r="A6" s="178">
        <v>39142</v>
      </c>
      <c r="B6" s="168">
        <f t="shared" si="0"/>
        <v>22748.663291007932</v>
      </c>
      <c r="D6" s="167">
        <v>1999</v>
      </c>
      <c r="E6" s="170">
        <v>697.9</v>
      </c>
      <c r="F6" s="170">
        <v>619.1</v>
      </c>
      <c r="G6" s="170">
        <v>431</v>
      </c>
      <c r="H6" s="170" t="s">
        <v>79</v>
      </c>
      <c r="I6" s="170">
        <v>24</v>
      </c>
      <c r="J6" s="170">
        <v>548</v>
      </c>
      <c r="K6" s="170">
        <v>681</v>
      </c>
      <c r="L6" s="170">
        <v>138.4</v>
      </c>
      <c r="M6" s="170">
        <v>373.6</v>
      </c>
      <c r="N6" s="170">
        <v>4424.1000000000004</v>
      </c>
      <c r="O6" s="170">
        <v>4709.6000000000004</v>
      </c>
      <c r="P6" s="170">
        <v>154</v>
      </c>
      <c r="Q6" s="170">
        <v>376</v>
      </c>
      <c r="R6" s="170">
        <v>1173.8</v>
      </c>
      <c r="S6" s="170">
        <v>2126</v>
      </c>
      <c r="T6" s="170">
        <v>205.6</v>
      </c>
      <c r="U6" s="170">
        <v>494.3</v>
      </c>
      <c r="V6" s="170">
        <v>45.4</v>
      </c>
      <c r="W6" s="170" t="s">
        <v>79</v>
      </c>
      <c r="X6" s="170">
        <v>1570</v>
      </c>
      <c r="Y6" s="170">
        <v>3215.1</v>
      </c>
      <c r="Z6" s="170">
        <v>356.7</v>
      </c>
      <c r="AA6" s="170"/>
      <c r="AB6" s="170"/>
      <c r="AC6" s="170">
        <v>251</v>
      </c>
      <c r="AD6" s="170">
        <v>149.1</v>
      </c>
      <c r="AE6" s="170">
        <v>1207</v>
      </c>
      <c r="AF6" s="170">
        <v>447.4</v>
      </c>
      <c r="AG6" s="170">
        <v>2438.3000000000002</v>
      </c>
      <c r="AH6" s="171"/>
      <c r="AI6" s="171">
        <f t="shared" ref="AI6:AI17" si="1">SUM(E6:AG6)</f>
        <v>26856.399999999998</v>
      </c>
      <c r="AJ6" s="176">
        <f>AI6/AI5-1</f>
        <v>-2.4786666182504802E-2</v>
      </c>
      <c r="AK6" s="177">
        <f>AJ6/12</f>
        <v>-2.0655555152087335E-3</v>
      </c>
    </row>
    <row r="7" spans="1:37" x14ac:dyDescent="0.2">
      <c r="A7" s="178">
        <v>39173</v>
      </c>
      <c r="B7" s="168">
        <f t="shared" si="0"/>
        <v>22766.064883190749</v>
      </c>
      <c r="D7" s="167">
        <v>2000</v>
      </c>
      <c r="E7" s="170">
        <v>621</v>
      </c>
      <c r="F7" s="170">
        <v>629.4</v>
      </c>
      <c r="G7" s="170">
        <v>362.6</v>
      </c>
      <c r="H7" s="170" t="s">
        <v>79</v>
      </c>
      <c r="I7" s="170">
        <v>23.5</v>
      </c>
      <c r="J7" s="170">
        <v>529</v>
      </c>
      <c r="K7" s="170">
        <v>644</v>
      </c>
      <c r="L7" s="170">
        <v>131</v>
      </c>
      <c r="M7" s="170">
        <v>357.9</v>
      </c>
      <c r="N7" s="170">
        <v>4153.3</v>
      </c>
      <c r="O7" s="170">
        <v>4563.6000000000004</v>
      </c>
      <c r="P7" s="170">
        <v>180</v>
      </c>
      <c r="Q7" s="170">
        <v>355</v>
      </c>
      <c r="R7" s="170">
        <v>1152.8</v>
      </c>
      <c r="S7" s="170">
        <v>1772</v>
      </c>
      <c r="T7" s="170">
        <v>204.5</v>
      </c>
      <c r="U7" s="170">
        <v>438.4</v>
      </c>
      <c r="V7" s="170">
        <v>43.6</v>
      </c>
      <c r="W7" s="170" t="s">
        <v>79</v>
      </c>
      <c r="X7" s="170">
        <v>1532</v>
      </c>
      <c r="Y7" s="170">
        <v>2982.4</v>
      </c>
      <c r="Z7" s="170">
        <v>354.7</v>
      </c>
      <c r="AA7" s="170"/>
      <c r="AB7" s="170"/>
      <c r="AC7" s="170">
        <v>242.5</v>
      </c>
      <c r="AD7" s="170">
        <v>140.19999999999999</v>
      </c>
      <c r="AE7" s="170">
        <v>1140.5999999999999</v>
      </c>
      <c r="AF7" s="170">
        <v>425.8</v>
      </c>
      <c r="AG7" s="170">
        <v>2339</v>
      </c>
      <c r="AH7" s="171"/>
      <c r="AI7" s="171">
        <f t="shared" si="1"/>
        <v>25318.799999999999</v>
      </c>
      <c r="AJ7" s="176">
        <f t="shared" ref="AJ7:AJ17" si="2">AI7/AI6-1</f>
        <v>-5.7252647413651769E-2</v>
      </c>
      <c r="AK7" s="177">
        <f t="shared" ref="AK7:AK19" si="3">AJ7/12</f>
        <v>-4.7710539511376477E-3</v>
      </c>
    </row>
    <row r="8" spans="1:37" x14ac:dyDescent="0.2">
      <c r="A8" s="178">
        <v>39203</v>
      </c>
      <c r="B8" s="168">
        <f t="shared" si="0"/>
        <v>22783.479786723186</v>
      </c>
      <c r="D8" s="167">
        <v>2001</v>
      </c>
      <c r="E8" s="170">
        <v>598</v>
      </c>
      <c r="F8" s="170">
        <v>611.29999999999995</v>
      </c>
      <c r="G8" s="170">
        <v>358.6</v>
      </c>
      <c r="H8" s="170" t="s">
        <v>79</v>
      </c>
      <c r="I8" s="170">
        <v>24.4</v>
      </c>
      <c r="J8" s="170">
        <v>496</v>
      </c>
      <c r="K8" s="170">
        <v>628</v>
      </c>
      <c r="L8" s="170">
        <v>128.6</v>
      </c>
      <c r="M8" s="170">
        <v>351.8</v>
      </c>
      <c r="N8" s="170">
        <v>4197.2</v>
      </c>
      <c r="O8" s="170">
        <v>4474.8999999999996</v>
      </c>
      <c r="P8" s="170">
        <v>172</v>
      </c>
      <c r="Q8" s="170">
        <v>345</v>
      </c>
      <c r="R8" s="170">
        <v>1148</v>
      </c>
      <c r="S8" s="170">
        <v>2077.6</v>
      </c>
      <c r="T8" s="170">
        <v>209.1</v>
      </c>
      <c r="U8" s="170">
        <v>441.8</v>
      </c>
      <c r="V8" s="170">
        <v>44</v>
      </c>
      <c r="W8" s="170">
        <v>8.1999999999999993</v>
      </c>
      <c r="X8" s="170">
        <v>1551</v>
      </c>
      <c r="Y8" s="170">
        <v>2929.6</v>
      </c>
      <c r="Z8" s="170">
        <v>305</v>
      </c>
      <c r="AA8" s="170"/>
      <c r="AB8" s="170"/>
      <c r="AC8" s="170">
        <v>230.4</v>
      </c>
      <c r="AD8" s="170">
        <v>135.80000000000001</v>
      </c>
      <c r="AE8" s="170">
        <v>1182</v>
      </c>
      <c r="AF8" s="170">
        <v>425.3</v>
      </c>
      <c r="AG8" s="170">
        <v>2203.3000000000002</v>
      </c>
      <c r="AH8" s="171"/>
      <c r="AI8" s="171">
        <f t="shared" si="1"/>
        <v>25276.899999999998</v>
      </c>
      <c r="AJ8" s="176">
        <f t="shared" si="2"/>
        <v>-1.6548967565603867E-3</v>
      </c>
      <c r="AK8" s="177">
        <f t="shared" si="3"/>
        <v>-1.3790806304669889E-4</v>
      </c>
    </row>
    <row r="9" spans="1:37" x14ac:dyDescent="0.2">
      <c r="A9" s="178">
        <v>39234</v>
      </c>
      <c r="B9" s="168">
        <f t="shared" si="0"/>
        <v>22800.908011787764</v>
      </c>
      <c r="D9" s="167">
        <v>2002</v>
      </c>
      <c r="E9" s="170">
        <v>589</v>
      </c>
      <c r="F9" s="170">
        <v>591</v>
      </c>
      <c r="G9" s="170">
        <v>358.2</v>
      </c>
      <c r="H9" s="170" t="s">
        <v>79</v>
      </c>
      <c r="I9" s="170">
        <v>26.2</v>
      </c>
      <c r="J9" s="170">
        <v>464</v>
      </c>
      <c r="K9" s="170">
        <v>613</v>
      </c>
      <c r="L9" s="170">
        <v>115.6</v>
      </c>
      <c r="M9" s="170">
        <v>343.1</v>
      </c>
      <c r="N9" s="170">
        <v>4134</v>
      </c>
      <c r="O9" s="170">
        <v>4373.3999999999996</v>
      </c>
      <c r="P9" s="170">
        <v>152</v>
      </c>
      <c r="Q9" s="170">
        <v>338</v>
      </c>
      <c r="R9" s="170">
        <v>1128.7</v>
      </c>
      <c r="S9" s="170">
        <v>1911</v>
      </c>
      <c r="T9" s="170">
        <v>204.6</v>
      </c>
      <c r="U9" s="170">
        <v>443.3</v>
      </c>
      <c r="V9" s="170">
        <v>42.1</v>
      </c>
      <c r="W9" s="170">
        <v>8</v>
      </c>
      <c r="X9" s="170">
        <v>1546</v>
      </c>
      <c r="Y9" s="170">
        <v>2934.6</v>
      </c>
      <c r="Z9" s="170">
        <v>299.10000000000002</v>
      </c>
      <c r="AA9" s="170"/>
      <c r="AB9" s="170"/>
      <c r="AC9" s="170">
        <v>230.2</v>
      </c>
      <c r="AD9" s="170">
        <v>140</v>
      </c>
      <c r="AE9" s="170">
        <v>1154.2</v>
      </c>
      <c r="AF9" s="170">
        <v>403.4</v>
      </c>
      <c r="AG9" s="170">
        <v>2229.5</v>
      </c>
      <c r="AH9" s="171"/>
      <c r="AI9" s="171">
        <f t="shared" si="1"/>
        <v>24772.2</v>
      </c>
      <c r="AJ9" s="176">
        <f t="shared" si="2"/>
        <v>-1.99668472004082E-2</v>
      </c>
      <c r="AK9" s="177">
        <f t="shared" si="3"/>
        <v>-1.66390393336735E-3</v>
      </c>
    </row>
    <row r="10" spans="1:37" x14ac:dyDescent="0.2">
      <c r="A10" s="178">
        <v>39264</v>
      </c>
      <c r="B10" s="168">
        <f t="shared" si="0"/>
        <v>22818.349568574791</v>
      </c>
      <c r="D10" s="167">
        <v>2003</v>
      </c>
      <c r="E10" s="170">
        <v>557.9</v>
      </c>
      <c r="F10" s="170">
        <v>572.1</v>
      </c>
      <c r="G10" s="170">
        <v>361.8</v>
      </c>
      <c r="H10" s="170" t="s">
        <v>79</v>
      </c>
      <c r="I10" s="170">
        <v>26.6</v>
      </c>
      <c r="J10" s="170">
        <v>449</v>
      </c>
      <c r="K10" s="170">
        <v>589</v>
      </c>
      <c r="L10" s="170">
        <v>116.8</v>
      </c>
      <c r="M10" s="170">
        <v>328</v>
      </c>
      <c r="N10" s="170">
        <v>4026</v>
      </c>
      <c r="O10" s="170">
        <v>4337.5</v>
      </c>
      <c r="P10" s="170">
        <v>149</v>
      </c>
      <c r="Q10" s="170">
        <v>310</v>
      </c>
      <c r="R10" s="170">
        <v>1135.7</v>
      </c>
      <c r="S10" s="170">
        <v>1913</v>
      </c>
      <c r="T10" s="170">
        <v>186.3</v>
      </c>
      <c r="U10" s="170">
        <v>448.1</v>
      </c>
      <c r="V10" s="170">
        <v>41.2</v>
      </c>
      <c r="W10" s="170">
        <v>7.6</v>
      </c>
      <c r="X10" s="170">
        <v>1551.4</v>
      </c>
      <c r="Y10" s="170">
        <v>2816.1</v>
      </c>
      <c r="Z10" s="170">
        <v>288.39999999999998</v>
      </c>
      <c r="AA10" s="170"/>
      <c r="AB10" s="170"/>
      <c r="AC10" s="170">
        <v>214.5</v>
      </c>
      <c r="AD10" s="170">
        <v>130.69999999999999</v>
      </c>
      <c r="AE10" s="170">
        <v>1117.7</v>
      </c>
      <c r="AF10" s="170">
        <v>403.7</v>
      </c>
      <c r="AG10" s="173">
        <v>2206.6999999999998</v>
      </c>
      <c r="AH10" s="174"/>
      <c r="AI10" s="171">
        <f t="shared" si="1"/>
        <v>24284.800000000007</v>
      </c>
      <c r="AJ10" s="176">
        <f t="shared" si="2"/>
        <v>-1.9675281161947389E-2</v>
      </c>
      <c r="AK10" s="177">
        <f t="shared" si="3"/>
        <v>-1.6396067634956157E-3</v>
      </c>
    </row>
    <row r="11" spans="1:37" x14ac:dyDescent="0.2">
      <c r="A11" s="178">
        <v>39295</v>
      </c>
      <c r="B11" s="168">
        <f t="shared" si="0"/>
        <v>22835.804467282367</v>
      </c>
      <c r="D11" s="167">
        <v>2004</v>
      </c>
      <c r="E11" s="170">
        <v>538</v>
      </c>
      <c r="F11" s="170">
        <v>570.6</v>
      </c>
      <c r="G11" s="170">
        <v>368.7</v>
      </c>
      <c r="H11" s="170" t="s">
        <v>79</v>
      </c>
      <c r="I11" s="170">
        <v>26.1</v>
      </c>
      <c r="J11" s="170">
        <v>429.3</v>
      </c>
      <c r="K11" s="170">
        <v>569</v>
      </c>
      <c r="L11" s="170">
        <v>116.5</v>
      </c>
      <c r="M11" s="170">
        <v>317.89999999999998</v>
      </c>
      <c r="N11" s="170">
        <v>3947</v>
      </c>
      <c r="O11" s="170">
        <v>4286.6000000000004</v>
      </c>
      <c r="P11" s="170">
        <v>150</v>
      </c>
      <c r="Q11" s="170">
        <v>304</v>
      </c>
      <c r="R11" s="170">
        <v>1121.8</v>
      </c>
      <c r="S11" s="170">
        <v>1838</v>
      </c>
      <c r="T11" s="170">
        <v>186.2</v>
      </c>
      <c r="U11" s="170">
        <v>433.9</v>
      </c>
      <c r="V11" s="170">
        <v>41.1</v>
      </c>
      <c r="W11" s="170">
        <v>7.8</v>
      </c>
      <c r="X11" s="170">
        <v>1502</v>
      </c>
      <c r="Y11" s="170">
        <v>2730.4</v>
      </c>
      <c r="Z11" s="170">
        <v>296.7</v>
      </c>
      <c r="AA11" s="170"/>
      <c r="AB11" s="170"/>
      <c r="AC11" s="170">
        <v>201.7</v>
      </c>
      <c r="AD11" s="170">
        <v>134</v>
      </c>
      <c r="AE11" s="170">
        <v>1056.9000000000001</v>
      </c>
      <c r="AF11" s="170">
        <v>401.1</v>
      </c>
      <c r="AG11" s="170">
        <v>2054</v>
      </c>
      <c r="AH11" s="171"/>
      <c r="AI11" s="171">
        <f t="shared" si="1"/>
        <v>23629.300000000003</v>
      </c>
      <c r="AJ11" s="176">
        <f t="shared" si="2"/>
        <v>-2.6992192647252722E-2</v>
      </c>
      <c r="AK11" s="177">
        <f t="shared" si="3"/>
        <v>-2.2493493872710602E-3</v>
      </c>
    </row>
    <row r="12" spans="1:37" x14ac:dyDescent="0.2">
      <c r="A12" s="178">
        <v>39326</v>
      </c>
      <c r="B12" s="168">
        <f t="shared" si="0"/>
        <v>22853.272718116397</v>
      </c>
      <c r="D12" s="167">
        <v>2005</v>
      </c>
      <c r="E12" s="170">
        <v>534.4</v>
      </c>
      <c r="F12" s="170">
        <v>548.20000000000005</v>
      </c>
      <c r="G12" s="170">
        <v>347.8</v>
      </c>
      <c r="H12" s="170" t="s">
        <v>79</v>
      </c>
      <c r="I12" s="170">
        <v>24.6</v>
      </c>
      <c r="J12" s="170">
        <v>437.1</v>
      </c>
      <c r="K12" s="170">
        <v>558</v>
      </c>
      <c r="L12" s="170">
        <v>113.1</v>
      </c>
      <c r="M12" s="170">
        <v>312.89999999999998</v>
      </c>
      <c r="N12" s="170">
        <v>3895.4</v>
      </c>
      <c r="O12" s="170">
        <v>4163.6000000000004</v>
      </c>
      <c r="P12" s="170">
        <v>152.30000000000001</v>
      </c>
      <c r="Q12" s="170">
        <v>285</v>
      </c>
      <c r="R12" s="170">
        <v>995.8</v>
      </c>
      <c r="S12" s="170">
        <v>1842</v>
      </c>
      <c r="T12" s="170">
        <v>185.2</v>
      </c>
      <c r="U12" s="170">
        <v>416.5</v>
      </c>
      <c r="V12" s="170">
        <v>41.1</v>
      </c>
      <c r="W12" s="170">
        <v>7.8</v>
      </c>
      <c r="X12" s="170">
        <v>1486</v>
      </c>
      <c r="Y12" s="170">
        <v>2754.8</v>
      </c>
      <c r="Z12" s="170">
        <v>285</v>
      </c>
      <c r="AA12" s="170"/>
      <c r="AB12" s="170"/>
      <c r="AC12" s="170">
        <v>198.6</v>
      </c>
      <c r="AD12" s="170">
        <v>120.3</v>
      </c>
      <c r="AE12" s="170">
        <v>1017.9</v>
      </c>
      <c r="AF12" s="170">
        <v>390.7</v>
      </c>
      <c r="AG12" s="170">
        <v>2007</v>
      </c>
      <c r="AH12" s="171"/>
      <c r="AI12" s="171">
        <f t="shared" si="1"/>
        <v>23121.1</v>
      </c>
      <c r="AJ12" s="176">
        <f t="shared" si="2"/>
        <v>-2.1507196573745446E-2</v>
      </c>
      <c r="AK12" s="177">
        <f t="shared" si="3"/>
        <v>-1.7922663811454538E-3</v>
      </c>
    </row>
    <row r="13" spans="1:37" x14ac:dyDescent="0.2">
      <c r="A13" s="178">
        <v>39356</v>
      </c>
      <c r="B13" s="168">
        <f t="shared" si="0"/>
        <v>22870.754331290591</v>
      </c>
      <c r="D13" s="167">
        <v>2006</v>
      </c>
      <c r="E13" s="170">
        <v>527.4</v>
      </c>
      <c r="F13" s="170">
        <v>531.9</v>
      </c>
      <c r="G13" s="170">
        <v>350.1</v>
      </c>
      <c r="H13" s="170" t="s">
        <v>79</v>
      </c>
      <c r="I13" s="170">
        <v>23.9</v>
      </c>
      <c r="J13" s="170">
        <v>417.3</v>
      </c>
      <c r="K13" s="170">
        <v>555</v>
      </c>
      <c r="L13" s="170">
        <v>108.9</v>
      </c>
      <c r="M13" s="170">
        <v>298.5</v>
      </c>
      <c r="N13" s="170">
        <v>3799</v>
      </c>
      <c r="O13" s="170">
        <v>4054.4</v>
      </c>
      <c r="P13" s="170">
        <v>167.8</v>
      </c>
      <c r="Q13" s="170">
        <v>268</v>
      </c>
      <c r="R13" s="170">
        <v>1022.8</v>
      </c>
      <c r="S13" s="170">
        <v>1813.7</v>
      </c>
      <c r="T13" s="170">
        <v>182.4</v>
      </c>
      <c r="U13" s="170">
        <v>399</v>
      </c>
      <c r="V13" s="170">
        <v>46.2</v>
      </c>
      <c r="W13" s="170">
        <v>7.5</v>
      </c>
      <c r="X13" s="170">
        <v>1443</v>
      </c>
      <c r="Y13" s="170">
        <v>2637</v>
      </c>
      <c r="Z13" s="170">
        <v>270.39999999999998</v>
      </c>
      <c r="AA13" s="170"/>
      <c r="AB13" s="170"/>
      <c r="AC13" s="170">
        <v>185</v>
      </c>
      <c r="AD13" s="170">
        <v>112.5</v>
      </c>
      <c r="AE13" s="170">
        <v>942</v>
      </c>
      <c r="AF13" s="170">
        <v>384.7</v>
      </c>
      <c r="AG13" s="170">
        <v>2005</v>
      </c>
      <c r="AH13" s="171"/>
      <c r="AI13" s="171">
        <f t="shared" si="1"/>
        <v>22553.4</v>
      </c>
      <c r="AJ13" s="176">
        <f t="shared" si="2"/>
        <v>-2.4553330075126056E-2</v>
      </c>
      <c r="AK13" s="177">
        <f t="shared" si="3"/>
        <v>-2.0461108395938379E-3</v>
      </c>
    </row>
    <row r="14" spans="1:37" x14ac:dyDescent="0.2">
      <c r="A14" s="178">
        <v>39387</v>
      </c>
      <c r="B14" s="168">
        <f t="shared" si="0"/>
        <v>22888.249317026472</v>
      </c>
      <c r="D14" s="167">
        <v>2007</v>
      </c>
      <c r="E14" s="170">
        <v>524.5</v>
      </c>
      <c r="F14" s="170">
        <v>524.29999999999995</v>
      </c>
      <c r="G14" s="170">
        <v>335.9</v>
      </c>
      <c r="H14" s="170">
        <v>225.4</v>
      </c>
      <c r="I14" s="170">
        <v>23.7</v>
      </c>
      <c r="J14" s="170">
        <v>407.4</v>
      </c>
      <c r="K14" s="170">
        <v>551</v>
      </c>
      <c r="L14" s="170">
        <v>103</v>
      </c>
      <c r="M14" s="170">
        <v>287.5</v>
      </c>
      <c r="N14" s="170">
        <v>3759</v>
      </c>
      <c r="O14" s="170">
        <v>4087.3</v>
      </c>
      <c r="P14" s="170">
        <v>150</v>
      </c>
      <c r="Q14" s="170">
        <v>266</v>
      </c>
      <c r="R14" s="170">
        <v>1017.3</v>
      </c>
      <c r="S14" s="170">
        <v>1839</v>
      </c>
      <c r="T14" s="170">
        <v>180.4</v>
      </c>
      <c r="U14" s="170">
        <v>404.5</v>
      </c>
      <c r="V14" s="170">
        <v>40.200000000000003</v>
      </c>
      <c r="W14" s="170">
        <v>7.5</v>
      </c>
      <c r="X14" s="170">
        <v>1490</v>
      </c>
      <c r="Y14" s="170">
        <v>2677.3</v>
      </c>
      <c r="Z14" s="170">
        <v>269.3</v>
      </c>
      <c r="AA14" s="170"/>
      <c r="AB14" s="170"/>
      <c r="AC14" s="170">
        <v>180.2</v>
      </c>
      <c r="AD14" s="170">
        <v>117.2</v>
      </c>
      <c r="AE14" s="170">
        <v>903.3</v>
      </c>
      <c r="AF14" s="170">
        <v>365.7</v>
      </c>
      <c r="AG14" s="170">
        <v>1977</v>
      </c>
      <c r="AH14" s="171"/>
      <c r="AI14" s="171">
        <f t="shared" si="1"/>
        <v>22713.9</v>
      </c>
      <c r="AJ14" s="176">
        <f t="shared" si="2"/>
        <v>7.1164436404267395E-3</v>
      </c>
      <c r="AK14" s="177">
        <f t="shared" si="3"/>
        <v>5.9303697003556166E-4</v>
      </c>
    </row>
    <row r="15" spans="1:37" x14ac:dyDescent="0.2">
      <c r="A15" s="178">
        <v>39417</v>
      </c>
      <c r="B15" s="168">
        <f t="shared" si="0"/>
        <v>22905.757685553381</v>
      </c>
      <c r="D15" s="167">
        <v>2008</v>
      </c>
      <c r="E15" s="170">
        <v>530.20000000000005</v>
      </c>
      <c r="F15" s="170">
        <v>517.79999999999995</v>
      </c>
      <c r="G15" s="170">
        <v>314.7</v>
      </c>
      <c r="H15" s="170">
        <v>212.6</v>
      </c>
      <c r="I15" s="170">
        <v>23.6</v>
      </c>
      <c r="J15" s="170">
        <v>399.7</v>
      </c>
      <c r="K15" s="170">
        <v>566</v>
      </c>
      <c r="L15" s="170">
        <v>100.4</v>
      </c>
      <c r="M15" s="170">
        <v>288.39999999999998</v>
      </c>
      <c r="N15" s="170">
        <v>3857</v>
      </c>
      <c r="O15" s="170">
        <v>4229.1000000000004</v>
      </c>
      <c r="P15" s="170">
        <v>154</v>
      </c>
      <c r="Q15" s="170">
        <v>263</v>
      </c>
      <c r="R15" s="170">
        <v>1024.0999999999999</v>
      </c>
      <c r="S15" s="170">
        <v>1830.7</v>
      </c>
      <c r="T15" s="170">
        <v>170.4</v>
      </c>
      <c r="U15" s="170">
        <v>394.7</v>
      </c>
      <c r="V15" s="170">
        <v>45.9</v>
      </c>
      <c r="W15" s="170">
        <v>7.2</v>
      </c>
      <c r="X15" s="170">
        <v>1587</v>
      </c>
      <c r="Y15" s="170">
        <v>2696.9</v>
      </c>
      <c r="Z15" s="170">
        <v>264.8</v>
      </c>
      <c r="AA15" s="170"/>
      <c r="AB15" s="170"/>
      <c r="AC15" s="170">
        <v>173.9</v>
      </c>
      <c r="AD15" s="170">
        <v>113.4</v>
      </c>
      <c r="AE15" s="170">
        <v>888.3</v>
      </c>
      <c r="AF15" s="170">
        <v>365.6</v>
      </c>
      <c r="AG15" s="170">
        <v>1903</v>
      </c>
      <c r="AH15" s="171"/>
      <c r="AI15" s="171">
        <f t="shared" si="1"/>
        <v>22922.400000000001</v>
      </c>
      <c r="AJ15" s="176">
        <f t="shared" si="2"/>
        <v>9.1794011596424419E-3</v>
      </c>
      <c r="AK15" s="177">
        <f t="shared" si="3"/>
        <v>7.6495009663687019E-4</v>
      </c>
    </row>
    <row r="16" spans="1:37" x14ac:dyDescent="0.2">
      <c r="A16" s="178">
        <v>39448</v>
      </c>
      <c r="B16" s="168">
        <f t="shared" si="0"/>
        <v>22923.279447108485</v>
      </c>
      <c r="D16" s="167">
        <v>2009</v>
      </c>
      <c r="E16" s="170">
        <v>533</v>
      </c>
      <c r="F16" s="175">
        <v>517.70000000000005</v>
      </c>
      <c r="G16" s="175">
        <v>296.8</v>
      </c>
      <c r="H16" s="170">
        <v>212.2</v>
      </c>
      <c r="I16" s="175">
        <v>23.2</v>
      </c>
      <c r="J16" s="175">
        <v>383.8</v>
      </c>
      <c r="K16" s="175">
        <v>574</v>
      </c>
      <c r="L16" s="175">
        <v>96.7</v>
      </c>
      <c r="M16" s="175">
        <v>285.8</v>
      </c>
      <c r="N16" s="175">
        <v>3748</v>
      </c>
      <c r="O16" s="175">
        <v>4169.3</v>
      </c>
      <c r="P16" s="175">
        <v>145</v>
      </c>
      <c r="Q16" s="175">
        <v>248</v>
      </c>
      <c r="R16" s="175">
        <v>1022.4</v>
      </c>
      <c r="S16" s="175">
        <v>1878.4</v>
      </c>
      <c r="T16" s="175">
        <v>165.5</v>
      </c>
      <c r="U16" s="175">
        <v>374.6</v>
      </c>
      <c r="V16" s="175">
        <v>45.9</v>
      </c>
      <c r="W16" s="175">
        <v>6.9</v>
      </c>
      <c r="X16" s="175">
        <v>1562</v>
      </c>
      <c r="Y16" s="175">
        <v>2584.6999999999998</v>
      </c>
      <c r="Z16" s="175">
        <v>255.4</v>
      </c>
      <c r="AA16" s="175"/>
      <c r="AB16" s="175"/>
      <c r="AC16" s="175">
        <v>162.5</v>
      </c>
      <c r="AD16" s="175">
        <v>113.1</v>
      </c>
      <c r="AE16" s="175">
        <v>828.3</v>
      </c>
      <c r="AF16" s="175">
        <v>354.2</v>
      </c>
      <c r="AG16" s="175">
        <v>1864</v>
      </c>
      <c r="AH16" s="172"/>
      <c r="AI16" s="171">
        <f t="shared" si="1"/>
        <v>22451.399999999998</v>
      </c>
      <c r="AJ16" s="176">
        <f t="shared" si="2"/>
        <v>-2.0547586640142557E-2</v>
      </c>
      <c r="AK16" s="177">
        <f t="shared" si="3"/>
        <v>-1.7122988866785465E-3</v>
      </c>
    </row>
    <row r="17" spans="1:37" x14ac:dyDescent="0.2">
      <c r="A17" s="178">
        <v>39479</v>
      </c>
      <c r="B17" s="168">
        <f t="shared" ref="B17:B28" si="4">B16*(AK$16+1)</f>
        <v>22884.02794123218</v>
      </c>
      <c r="D17" s="167">
        <v>2010</v>
      </c>
      <c r="E17" s="170">
        <v>532.70000000000005</v>
      </c>
      <c r="F17" s="175">
        <v>517.70000000000005</v>
      </c>
      <c r="G17" s="175">
        <v>313.60000000000002</v>
      </c>
      <c r="H17" s="175">
        <v>206.5</v>
      </c>
      <c r="I17" s="175">
        <v>23.4</v>
      </c>
      <c r="J17" s="175">
        <v>375.4</v>
      </c>
      <c r="K17" s="175">
        <v>573</v>
      </c>
      <c r="L17" s="175">
        <v>96.5</v>
      </c>
      <c r="M17" s="175">
        <v>284.3</v>
      </c>
      <c r="N17" s="175">
        <v>3718</v>
      </c>
      <c r="O17" s="175">
        <v>4181.7</v>
      </c>
      <c r="P17" s="175">
        <v>144</v>
      </c>
      <c r="Q17" s="175">
        <v>239</v>
      </c>
      <c r="R17" s="175">
        <v>1006.9</v>
      </c>
      <c r="S17" s="175">
        <v>1746.1</v>
      </c>
      <c r="T17" s="175">
        <v>164.1</v>
      </c>
      <c r="U17" s="175">
        <v>359.8</v>
      </c>
      <c r="V17" s="175">
        <v>46</v>
      </c>
      <c r="W17" s="175">
        <v>6.4</v>
      </c>
      <c r="X17" s="175">
        <v>1518</v>
      </c>
      <c r="Y17" s="175">
        <v>2529.4</v>
      </c>
      <c r="Z17" s="175">
        <v>243.2</v>
      </c>
      <c r="AA17" s="175"/>
      <c r="AB17" s="175"/>
      <c r="AC17" s="175">
        <v>159.30000000000001</v>
      </c>
      <c r="AD17" s="175">
        <v>109.5</v>
      </c>
      <c r="AE17" s="175">
        <v>845.3</v>
      </c>
      <c r="AF17" s="175">
        <v>348.6</v>
      </c>
      <c r="AG17" s="175">
        <v>1847</v>
      </c>
      <c r="AH17" s="172"/>
      <c r="AI17" s="171">
        <f t="shared" si="1"/>
        <v>22135.399999999998</v>
      </c>
      <c r="AJ17" s="176">
        <f t="shared" si="2"/>
        <v>-1.4074846112046457E-2</v>
      </c>
      <c r="AK17" s="177">
        <f t="shared" si="3"/>
        <v>-1.172903842670538E-3</v>
      </c>
    </row>
    <row r="18" spans="1:37" x14ac:dyDescent="0.2">
      <c r="A18" s="178">
        <v>39508</v>
      </c>
      <c r="B18" s="168">
        <f t="shared" si="4"/>
        <v>22844.843645665685</v>
      </c>
      <c r="D18" s="167">
        <v>2011</v>
      </c>
      <c r="E18" s="170">
        <v>527.4</v>
      </c>
      <c r="F18" s="170">
        <v>510.6</v>
      </c>
      <c r="G18" s="170">
        <v>313.2</v>
      </c>
      <c r="H18" s="170">
        <v>184.7</v>
      </c>
      <c r="I18" s="170">
        <v>24.1</v>
      </c>
      <c r="J18" s="170">
        <v>374.1</v>
      </c>
      <c r="K18" s="170">
        <v>579</v>
      </c>
      <c r="L18" s="170">
        <v>96.2</v>
      </c>
      <c r="M18" s="170">
        <v>281.5</v>
      </c>
      <c r="N18" s="170">
        <v>3664</v>
      </c>
      <c r="O18" s="170">
        <v>4190.1000000000004</v>
      </c>
      <c r="P18" s="170">
        <v>130</v>
      </c>
      <c r="Q18" s="170">
        <v>250</v>
      </c>
      <c r="R18" s="170">
        <v>1035.5999999999999</v>
      </c>
      <c r="S18" s="170">
        <v>1755</v>
      </c>
      <c r="T18" s="170">
        <v>164.1</v>
      </c>
      <c r="U18" s="170">
        <v>349.5</v>
      </c>
      <c r="V18" s="170">
        <v>44.5</v>
      </c>
      <c r="W18" s="170">
        <v>6.3</v>
      </c>
      <c r="X18" s="170">
        <v>1504</v>
      </c>
      <c r="Y18" s="170">
        <v>2446.1</v>
      </c>
      <c r="Z18" s="170">
        <v>242</v>
      </c>
      <c r="AA18" s="170"/>
      <c r="AB18" s="170"/>
      <c r="AC18" s="170">
        <v>154.1</v>
      </c>
      <c r="AD18" s="170">
        <v>109.1</v>
      </c>
      <c r="AE18" s="170">
        <v>797.9</v>
      </c>
      <c r="AF18" s="170">
        <v>347.6</v>
      </c>
      <c r="AG18" s="170">
        <v>1800</v>
      </c>
      <c r="AH18" s="172"/>
      <c r="AI18" s="171">
        <f>SUM(E18:AG18)</f>
        <v>21880.699999999997</v>
      </c>
      <c r="AJ18" s="176">
        <f>AI18/AI17-1</f>
        <v>-1.1506455722507858E-2</v>
      </c>
      <c r="AK18" s="177">
        <f t="shared" si="3"/>
        <v>-9.5887131020898819E-4</v>
      </c>
    </row>
    <row r="19" spans="1:37" x14ac:dyDescent="0.2">
      <c r="A19" s="178">
        <v>39539</v>
      </c>
      <c r="B19" s="168">
        <f t="shared" si="4"/>
        <v>22805.726445324864</v>
      </c>
      <c r="D19" s="167">
        <v>2012</v>
      </c>
      <c r="E19" s="226">
        <v>523.37</v>
      </c>
      <c r="F19" s="226">
        <v>503.54</v>
      </c>
      <c r="G19" s="226">
        <v>294.49</v>
      </c>
      <c r="H19" s="226">
        <v>181</v>
      </c>
      <c r="I19" s="226">
        <v>24.2</v>
      </c>
      <c r="J19" s="226">
        <v>367.07</v>
      </c>
      <c r="K19" s="226">
        <v>579</v>
      </c>
      <c r="L19" s="226">
        <v>96.8</v>
      </c>
      <c r="M19" s="226">
        <v>279.87</v>
      </c>
      <c r="N19" s="226">
        <v>3644</v>
      </c>
      <c r="O19" s="226">
        <v>4190.49</v>
      </c>
      <c r="P19" s="226">
        <v>132</v>
      </c>
      <c r="Q19" s="226">
        <v>255</v>
      </c>
      <c r="R19" s="226">
        <v>1060.26</v>
      </c>
      <c r="S19" s="226">
        <v>2009.07</v>
      </c>
      <c r="T19" s="226">
        <v>164.56</v>
      </c>
      <c r="U19" s="226">
        <v>331</v>
      </c>
      <c r="V19" s="226">
        <v>45</v>
      </c>
      <c r="W19" s="226">
        <v>6.32</v>
      </c>
      <c r="X19" s="226">
        <v>1541</v>
      </c>
      <c r="Y19" s="226">
        <v>2346.1</v>
      </c>
      <c r="Z19" s="226">
        <v>236.56</v>
      </c>
      <c r="AA19" s="226"/>
      <c r="AB19" s="226"/>
      <c r="AC19" s="226">
        <v>149.79</v>
      </c>
      <c r="AD19" s="226">
        <v>111.02</v>
      </c>
      <c r="AE19" s="226">
        <v>827.21</v>
      </c>
      <c r="AF19" s="226">
        <v>345.53</v>
      </c>
      <c r="AG19" s="226">
        <v>1786</v>
      </c>
      <c r="AH19" s="172"/>
      <c r="AI19" s="171">
        <f>SUM(E19:AG19)</f>
        <v>22030.25</v>
      </c>
      <c r="AJ19" s="176">
        <f t="shared" ref="AJ19:AJ20" si="5">AI19/AI18-1</f>
        <v>6.8347904774528345E-3</v>
      </c>
      <c r="AK19" s="177">
        <f t="shared" si="3"/>
        <v>5.6956587312106954E-4</v>
      </c>
    </row>
    <row r="20" spans="1:37" x14ac:dyDescent="0.2">
      <c r="A20" s="178">
        <v>39569</v>
      </c>
      <c r="B20" s="168">
        <f t="shared" si="4"/>
        <v>22766.676225322637</v>
      </c>
      <c r="E20" s="226">
        <v>529.55999999999995</v>
      </c>
      <c r="F20" s="226">
        <v>515.99</v>
      </c>
      <c r="G20" s="226">
        <v>313.25</v>
      </c>
      <c r="H20" s="226">
        <v>168</v>
      </c>
      <c r="I20" s="226">
        <v>24.55</v>
      </c>
      <c r="J20" s="226">
        <v>375.33</v>
      </c>
      <c r="K20" s="226">
        <v>567</v>
      </c>
      <c r="L20" s="226">
        <v>97.9</v>
      </c>
      <c r="M20" s="226">
        <v>282.01</v>
      </c>
      <c r="N20" s="226">
        <v>3697</v>
      </c>
      <c r="O20" s="226">
        <v>4267.6099999999997</v>
      </c>
      <c r="P20" s="226">
        <v>130</v>
      </c>
      <c r="Q20" s="226">
        <v>244</v>
      </c>
      <c r="R20" s="226">
        <v>1082.46</v>
      </c>
      <c r="S20" s="226">
        <v>2074.54</v>
      </c>
      <c r="T20" s="226">
        <v>165.01</v>
      </c>
      <c r="U20" s="226">
        <v>315.7</v>
      </c>
      <c r="V20" s="226">
        <v>48.27</v>
      </c>
      <c r="W20" s="226">
        <v>6.33</v>
      </c>
      <c r="X20" s="226">
        <v>1597</v>
      </c>
      <c r="Y20" s="226">
        <v>2299.08</v>
      </c>
      <c r="Z20" s="226">
        <v>230.84</v>
      </c>
      <c r="AA20" s="226"/>
      <c r="AB20" s="226"/>
      <c r="AC20" s="226">
        <v>144.88</v>
      </c>
      <c r="AD20" s="226">
        <v>109.57</v>
      </c>
      <c r="AE20" s="226">
        <v>857.14</v>
      </c>
      <c r="AF20" s="226">
        <v>346.12</v>
      </c>
      <c r="AG20" s="226">
        <v>1817</v>
      </c>
      <c r="AI20" s="171">
        <f>SUM(E20:AG20)</f>
        <v>22306.140000000003</v>
      </c>
      <c r="AJ20" s="176">
        <f t="shared" si="5"/>
        <v>1.2523235097195995E-2</v>
      </c>
    </row>
    <row r="21" spans="1:37" x14ac:dyDescent="0.2">
      <c r="A21" s="178">
        <v>39600</v>
      </c>
      <c r="B21" s="168">
        <f t="shared" si="4"/>
        <v>22727.692870968647</v>
      </c>
      <c r="E21" s="226" t="s">
        <v>79</v>
      </c>
      <c r="F21" s="226" t="s">
        <v>79</v>
      </c>
      <c r="G21" s="226" t="s">
        <v>79</v>
      </c>
      <c r="H21" s="226" t="s">
        <v>79</v>
      </c>
      <c r="I21" s="226" t="s">
        <v>79</v>
      </c>
      <c r="J21" s="226">
        <v>372.39</v>
      </c>
      <c r="K21" s="226" t="s">
        <v>79</v>
      </c>
      <c r="L21" s="226" t="s">
        <v>79</v>
      </c>
      <c r="M21" s="226" t="s">
        <v>79</v>
      </c>
      <c r="N21" s="226" t="s">
        <v>79</v>
      </c>
      <c r="O21" s="226">
        <v>4295.68</v>
      </c>
      <c r="P21" s="226" t="s">
        <v>79</v>
      </c>
      <c r="Q21" s="226" t="s">
        <v>79</v>
      </c>
      <c r="R21" s="226" t="s">
        <v>79</v>
      </c>
      <c r="S21" s="226" t="s">
        <v>79</v>
      </c>
      <c r="T21" s="226" t="s">
        <v>79</v>
      </c>
      <c r="U21" s="226" t="s">
        <v>79</v>
      </c>
      <c r="V21" s="226" t="s">
        <v>79</v>
      </c>
      <c r="W21" s="226">
        <v>6.5</v>
      </c>
      <c r="X21" s="226">
        <v>1610</v>
      </c>
      <c r="Y21" s="226" t="s">
        <v>79</v>
      </c>
      <c r="Z21" s="226" t="s">
        <v>79</v>
      </c>
      <c r="AA21" s="226"/>
      <c r="AB21" s="226"/>
      <c r="AC21" s="226" t="s">
        <v>79</v>
      </c>
      <c r="AD21" s="226" t="s">
        <v>79</v>
      </c>
      <c r="AE21" s="226" t="s">
        <v>79</v>
      </c>
      <c r="AF21" s="226" t="s">
        <v>79</v>
      </c>
      <c r="AG21" s="226" t="s">
        <v>79</v>
      </c>
      <c r="AI21" s="171"/>
      <c r="AJ21" s="176"/>
    </row>
    <row r="22" spans="1:37" x14ac:dyDescent="0.2">
      <c r="A22" s="178">
        <v>39630</v>
      </c>
      <c r="B22" s="168">
        <f>B21*(AK$16+1)</f>
        <v>22688.776267768917</v>
      </c>
    </row>
    <row r="23" spans="1:37" x14ac:dyDescent="0.2">
      <c r="A23" s="178">
        <v>39661</v>
      </c>
      <c r="B23" s="168">
        <f t="shared" si="4"/>
        <v>22649.926301425516</v>
      </c>
    </row>
    <row r="24" spans="1:37" x14ac:dyDescent="0.2">
      <c r="A24" s="178">
        <v>39692</v>
      </c>
      <c r="B24" s="168">
        <f t="shared" si="4"/>
        <v>22611.142857836232</v>
      </c>
    </row>
    <row r="25" spans="1:37" x14ac:dyDescent="0.2">
      <c r="A25" s="178">
        <v>39722</v>
      </c>
      <c r="B25" s="168">
        <f t="shared" si="4"/>
        <v>22572.425823094229</v>
      </c>
    </row>
    <row r="26" spans="1:37" x14ac:dyDescent="0.2">
      <c r="A26" s="178">
        <v>39753</v>
      </c>
      <c r="B26" s="168">
        <f t="shared" si="4"/>
        <v>22533.775083487712</v>
      </c>
    </row>
    <row r="27" spans="1:37" x14ac:dyDescent="0.2">
      <c r="A27" s="178">
        <v>39783</v>
      </c>
      <c r="B27" s="168">
        <f t="shared" si="4"/>
        <v>22495.190525499591</v>
      </c>
    </row>
    <row r="28" spans="1:37" x14ac:dyDescent="0.2">
      <c r="A28" s="178">
        <v>39814</v>
      </c>
      <c r="B28" s="168">
        <f t="shared" si="4"/>
        <v>22456.672035807154</v>
      </c>
    </row>
    <row r="29" spans="1:37" x14ac:dyDescent="0.2">
      <c r="A29" s="178">
        <v>39845</v>
      </c>
      <c r="B29" s="168">
        <f t="shared" ref="B29:B40" si="6">B28*(AK$17+1)</f>
        <v>22430.332518882762</v>
      </c>
    </row>
    <row r="30" spans="1:37" x14ac:dyDescent="0.2">
      <c r="A30" s="178">
        <v>39873</v>
      </c>
      <c r="B30" s="168">
        <f t="shared" si="6"/>
        <v>22404.023895678987</v>
      </c>
    </row>
    <row r="31" spans="1:37" x14ac:dyDescent="0.2">
      <c r="A31" s="178">
        <v>39904</v>
      </c>
      <c r="B31" s="168">
        <f t="shared" si="6"/>
        <v>22377.746129960462</v>
      </c>
    </row>
    <row r="32" spans="1:37" x14ac:dyDescent="0.2">
      <c r="A32" s="178">
        <v>39934</v>
      </c>
      <c r="B32" s="168">
        <f t="shared" si="6"/>
        <v>22351.499185534325</v>
      </c>
    </row>
    <row r="33" spans="1:2" x14ac:dyDescent="0.2">
      <c r="A33" s="178">
        <v>39965</v>
      </c>
      <c r="B33" s="168">
        <f t="shared" si="6"/>
        <v>22325.283026250163</v>
      </c>
    </row>
    <row r="34" spans="1:2" x14ac:dyDescent="0.2">
      <c r="A34" s="178">
        <v>39995</v>
      </c>
      <c r="B34" s="168">
        <f t="shared" si="6"/>
        <v>22299.097615999966</v>
      </c>
    </row>
    <row r="35" spans="1:2" x14ac:dyDescent="0.2">
      <c r="A35" s="178">
        <v>40026</v>
      </c>
      <c r="B35" s="168">
        <f t="shared" si="6"/>
        <v>22272.942918718076</v>
      </c>
    </row>
    <row r="36" spans="1:2" x14ac:dyDescent="0.2">
      <c r="A36" s="178">
        <v>40057</v>
      </c>
      <c r="B36" s="168">
        <f t="shared" si="6"/>
        <v>22246.818898381131</v>
      </c>
    </row>
    <row r="37" spans="1:2" x14ac:dyDescent="0.2">
      <c r="A37" s="178">
        <v>40087</v>
      </c>
      <c r="B37" s="168">
        <f t="shared" si="6"/>
        <v>22220.725519008025</v>
      </c>
    </row>
    <row r="38" spans="1:2" x14ac:dyDescent="0.2">
      <c r="A38" s="178">
        <v>40118</v>
      </c>
      <c r="B38" s="168">
        <f t="shared" si="6"/>
        <v>22194.662744659854</v>
      </c>
    </row>
    <row r="39" spans="1:2" x14ac:dyDescent="0.2">
      <c r="A39" s="178">
        <v>40148</v>
      </c>
      <c r="B39" s="168">
        <f t="shared" si="6"/>
        <v>22168.630539439866</v>
      </c>
    </row>
    <row r="40" spans="1:2" x14ac:dyDescent="0.2">
      <c r="A40" s="178">
        <v>40179</v>
      </c>
      <c r="B40" s="168">
        <f t="shared" si="6"/>
        <v>22142.628867493415</v>
      </c>
    </row>
    <row r="41" spans="1:2" x14ac:dyDescent="0.2">
      <c r="A41" s="178">
        <v>40210</v>
      </c>
      <c r="B41" s="168">
        <f t="shared" ref="B41:B52" si="7">B40*(AK$18+1)</f>
        <v>22121.396935939771</v>
      </c>
    </row>
    <row r="42" spans="1:2" x14ac:dyDescent="0.2">
      <c r="A42" s="178">
        <v>40238</v>
      </c>
      <c r="B42" s="168">
        <f t="shared" si="7"/>
        <v>22100.185363076154</v>
      </c>
    </row>
    <row r="43" spans="1:2" x14ac:dyDescent="0.2">
      <c r="A43" s="178">
        <v>40269</v>
      </c>
      <c r="B43" s="168">
        <f t="shared" si="7"/>
        <v>22078.994129381201</v>
      </c>
    </row>
    <row r="44" spans="1:2" x14ac:dyDescent="0.2">
      <c r="A44" s="178">
        <v>40299</v>
      </c>
      <c r="B44" s="168">
        <f t="shared" si="7"/>
        <v>22057.823215352266</v>
      </c>
    </row>
    <row r="45" spans="1:2" x14ac:dyDescent="0.2">
      <c r="A45" s="178">
        <v>40330</v>
      </c>
      <c r="B45" s="168">
        <f t="shared" si="7"/>
        <v>22036.672601505401</v>
      </c>
    </row>
    <row r="46" spans="1:2" x14ac:dyDescent="0.2">
      <c r="A46" s="178">
        <v>40360</v>
      </c>
      <c r="B46" s="168">
        <f t="shared" si="7"/>
        <v>22015.54226837535</v>
      </c>
    </row>
    <row r="47" spans="1:2" x14ac:dyDescent="0.2">
      <c r="A47" s="178">
        <v>40391</v>
      </c>
      <c r="B47" s="168">
        <f t="shared" si="7"/>
        <v>21994.43219651551</v>
      </c>
    </row>
    <row r="48" spans="1:2" x14ac:dyDescent="0.2">
      <c r="A48" s="178">
        <v>40422</v>
      </c>
      <c r="B48" s="168">
        <f t="shared" si="7"/>
        <v>21973.342366497935</v>
      </c>
    </row>
    <row r="49" spans="1:2" x14ac:dyDescent="0.2">
      <c r="A49" s="178">
        <v>40452</v>
      </c>
      <c r="B49" s="168">
        <f t="shared" si="7"/>
        <v>21952.272758913299</v>
      </c>
    </row>
    <row r="50" spans="1:2" x14ac:dyDescent="0.2">
      <c r="A50" s="178">
        <v>40483</v>
      </c>
      <c r="B50" s="168">
        <f t="shared" si="7"/>
        <v>21931.223354370894</v>
      </c>
    </row>
    <row r="51" spans="1:2" x14ac:dyDescent="0.2">
      <c r="A51" s="178">
        <v>40513</v>
      </c>
      <c r="B51" s="168">
        <f t="shared" si="7"/>
        <v>21910.1941334986</v>
      </c>
    </row>
    <row r="52" spans="1:2" x14ac:dyDescent="0.2">
      <c r="A52" s="178">
        <v>40544</v>
      </c>
      <c r="B52" s="168">
        <f t="shared" si="7"/>
        <v>21889.185076942878</v>
      </c>
    </row>
    <row r="53" spans="1:2" x14ac:dyDescent="0.2">
      <c r="A53" s="178">
        <v>40575</v>
      </c>
      <c r="B53" s="168">
        <f t="shared" ref="B53:B99" si="8">B52*(AK$19+1)</f>
        <v>21901.652409753136</v>
      </c>
    </row>
    <row r="54" spans="1:2" x14ac:dyDescent="0.2">
      <c r="A54" s="178">
        <v>40603</v>
      </c>
      <c r="B54" s="168">
        <f t="shared" si="8"/>
        <v>21914.126843530692</v>
      </c>
    </row>
    <row r="55" spans="1:2" x14ac:dyDescent="0.2">
      <c r="A55" s="178">
        <v>40634</v>
      </c>
      <c r="B55" s="168">
        <f t="shared" si="8"/>
        <v>21926.608382320013</v>
      </c>
    </row>
    <row r="56" spans="1:2" x14ac:dyDescent="0.2">
      <c r="A56" s="178">
        <v>40664</v>
      </c>
      <c r="B56" s="168">
        <f t="shared" si="8"/>
        <v>21939.097030167872</v>
      </c>
    </row>
    <row r="57" spans="1:2" x14ac:dyDescent="0.2">
      <c r="A57" s="178">
        <v>40695</v>
      </c>
      <c r="B57" s="168">
        <f t="shared" si="8"/>
        <v>21951.592791123348</v>
      </c>
    </row>
    <row r="58" spans="1:2" x14ac:dyDescent="0.2">
      <c r="A58" s="178">
        <v>40725</v>
      </c>
      <c r="B58" s="168">
        <f t="shared" si="8"/>
        <v>21964.095669237824</v>
      </c>
    </row>
    <row r="59" spans="1:2" x14ac:dyDescent="0.2">
      <c r="A59" s="178">
        <v>40756</v>
      </c>
      <c r="B59" s="168">
        <f t="shared" si="8"/>
        <v>21976.605668564989</v>
      </c>
    </row>
    <row r="60" spans="1:2" x14ac:dyDescent="0.2">
      <c r="A60" s="178">
        <v>40787</v>
      </c>
      <c r="B60" s="168">
        <f t="shared" si="8"/>
        <v>21989.122793160845</v>
      </c>
    </row>
    <row r="61" spans="1:2" x14ac:dyDescent="0.2">
      <c r="A61" s="178">
        <v>40817</v>
      </c>
      <c r="B61" s="168">
        <f t="shared" si="8"/>
        <v>22001.647047083698</v>
      </c>
    </row>
    <row r="62" spans="1:2" x14ac:dyDescent="0.2">
      <c r="A62" s="178">
        <v>40848</v>
      </c>
      <c r="B62" s="168">
        <f t="shared" si="8"/>
        <v>22014.178434394173</v>
      </c>
    </row>
    <row r="63" spans="1:2" x14ac:dyDescent="0.2">
      <c r="A63" s="178">
        <v>40878</v>
      </c>
      <c r="B63" s="168">
        <f t="shared" si="8"/>
        <v>22026.716959155201</v>
      </c>
    </row>
    <row r="64" spans="1:2" x14ac:dyDescent="0.2">
      <c r="A64" s="178">
        <v>40909</v>
      </c>
      <c r="B64" s="168">
        <f t="shared" si="8"/>
        <v>22039.262625432031</v>
      </c>
    </row>
    <row r="65" spans="1:2" x14ac:dyDescent="0.2">
      <c r="A65" s="178">
        <v>40940</v>
      </c>
      <c r="B65" s="168">
        <f t="shared" si="8"/>
        <v>22051.815437292229</v>
      </c>
    </row>
    <row r="66" spans="1:2" x14ac:dyDescent="0.2">
      <c r="A66" s="178">
        <v>40969</v>
      </c>
      <c r="B66" s="168">
        <f t="shared" si="8"/>
        <v>22064.375398805674</v>
      </c>
    </row>
    <row r="67" spans="1:2" x14ac:dyDescent="0.2">
      <c r="A67" s="178">
        <v>41000</v>
      </c>
      <c r="B67" s="168">
        <f t="shared" si="8"/>
        <v>22076.942514044567</v>
      </c>
    </row>
    <row r="68" spans="1:2" x14ac:dyDescent="0.2">
      <c r="A68" s="178">
        <v>41030</v>
      </c>
      <c r="B68" s="168">
        <f t="shared" si="8"/>
        <v>22089.516787083423</v>
      </c>
    </row>
    <row r="69" spans="1:2" x14ac:dyDescent="0.2">
      <c r="A69" s="178">
        <v>41061</v>
      </c>
      <c r="B69" s="168">
        <f t="shared" si="8"/>
        <v>22102.09822199908</v>
      </c>
    </row>
    <row r="70" spans="1:2" x14ac:dyDescent="0.2">
      <c r="A70" s="178">
        <v>41091</v>
      </c>
      <c r="B70" s="168">
        <f t="shared" si="8"/>
        <v>22114.686822870699</v>
      </c>
    </row>
    <row r="71" spans="1:2" x14ac:dyDescent="0.2">
      <c r="A71" s="178">
        <v>41122</v>
      </c>
      <c r="B71" s="168">
        <f t="shared" si="8"/>
        <v>22127.282593779768</v>
      </c>
    </row>
    <row r="72" spans="1:2" x14ac:dyDescent="0.2">
      <c r="A72" s="178">
        <v>41153</v>
      </c>
      <c r="B72" s="168">
        <f t="shared" si="8"/>
        <v>22139.885538810089</v>
      </c>
    </row>
    <row r="73" spans="1:2" x14ac:dyDescent="0.2">
      <c r="A73" s="178">
        <v>41183</v>
      </c>
      <c r="B73" s="168">
        <f t="shared" si="8"/>
        <v>22152.495662047801</v>
      </c>
    </row>
    <row r="74" spans="1:2" x14ac:dyDescent="0.2">
      <c r="A74" s="178">
        <v>41214</v>
      </c>
      <c r="B74" s="168">
        <f t="shared" si="8"/>
        <v>22165.112967581365</v>
      </c>
    </row>
    <row r="75" spans="1:2" x14ac:dyDescent="0.2">
      <c r="A75" s="178">
        <v>41244</v>
      </c>
      <c r="B75" s="168">
        <f t="shared" si="8"/>
        <v>22177.737459501572</v>
      </c>
    </row>
    <row r="76" spans="1:2" x14ac:dyDescent="0.2">
      <c r="A76" s="178">
        <v>41275</v>
      </c>
      <c r="B76" s="168">
        <f t="shared" si="8"/>
        <v>22190.369141901541</v>
      </c>
    </row>
    <row r="77" spans="1:2" x14ac:dyDescent="0.2">
      <c r="A77" s="178">
        <v>41306</v>
      </c>
      <c r="B77" s="168">
        <f t="shared" si="8"/>
        <v>22203.008018876728</v>
      </c>
    </row>
    <row r="78" spans="1:2" x14ac:dyDescent="0.2">
      <c r="A78" s="178">
        <v>41334</v>
      </c>
      <c r="B78" s="168">
        <f t="shared" si="8"/>
        <v>22215.654094524914</v>
      </c>
    </row>
    <row r="79" spans="1:2" x14ac:dyDescent="0.2">
      <c r="A79" s="178">
        <v>41365</v>
      </c>
      <c r="B79" s="168">
        <f t="shared" si="8"/>
        <v>22228.307372946219</v>
      </c>
    </row>
    <row r="80" spans="1:2" x14ac:dyDescent="0.2">
      <c r="A80" s="178">
        <v>41395</v>
      </c>
      <c r="B80" s="168">
        <f t="shared" si="8"/>
        <v>22240.967858243093</v>
      </c>
    </row>
    <row r="81" spans="1:2" x14ac:dyDescent="0.2">
      <c r="A81" s="178">
        <v>41426</v>
      </c>
      <c r="B81" s="168">
        <f t="shared" si="8"/>
        <v>22253.63555452033</v>
      </c>
    </row>
    <row r="82" spans="1:2" x14ac:dyDescent="0.2">
      <c r="A82" s="178">
        <v>41456</v>
      </c>
      <c r="B82" s="168">
        <f t="shared" si="8"/>
        <v>22266.310465885057</v>
      </c>
    </row>
    <row r="83" spans="1:2" x14ac:dyDescent="0.2">
      <c r="A83" s="178">
        <v>41487</v>
      </c>
      <c r="B83" s="168">
        <f t="shared" si="8"/>
        <v>22278.992596446744</v>
      </c>
    </row>
    <row r="84" spans="1:2" x14ac:dyDescent="0.2">
      <c r="A84" s="178">
        <v>41518</v>
      </c>
      <c r="B84" s="168">
        <f t="shared" si="8"/>
        <v>22291.681950317197</v>
      </c>
    </row>
    <row r="85" spans="1:2" x14ac:dyDescent="0.2">
      <c r="A85" s="178">
        <v>41548</v>
      </c>
      <c r="B85" s="168">
        <f t="shared" si="8"/>
        <v>22304.378531610568</v>
      </c>
    </row>
    <row r="86" spans="1:2" x14ac:dyDescent="0.2">
      <c r="A86" s="178">
        <v>41579</v>
      </c>
      <c r="B86" s="168">
        <f t="shared" si="8"/>
        <v>22317.082344443348</v>
      </c>
    </row>
    <row r="87" spans="1:2" x14ac:dyDescent="0.2">
      <c r="A87" s="178">
        <v>41609</v>
      </c>
      <c r="B87" s="168">
        <f t="shared" si="8"/>
        <v>22329.793392934374</v>
      </c>
    </row>
    <row r="88" spans="1:2" x14ac:dyDescent="0.2">
      <c r="A88" s="178">
        <v>41640</v>
      </c>
      <c r="B88" s="168">
        <f t="shared" si="8"/>
        <v>22342.511681204833</v>
      </c>
    </row>
    <row r="89" spans="1:2" x14ac:dyDescent="0.2">
      <c r="A89" s="178">
        <v>41671</v>
      </c>
      <c r="B89" s="168">
        <f t="shared" si="8"/>
        <v>22355.237213378256</v>
      </c>
    </row>
    <row r="90" spans="1:2" x14ac:dyDescent="0.2">
      <c r="A90" s="178">
        <v>41699</v>
      </c>
      <c r="B90" s="168">
        <f t="shared" si="8"/>
        <v>22367.969993580522</v>
      </c>
    </row>
    <row r="91" spans="1:2" x14ac:dyDescent="0.2">
      <c r="A91" s="178">
        <v>41730</v>
      </c>
      <c r="B91" s="168">
        <f t="shared" si="8"/>
        <v>22380.710025939861</v>
      </c>
    </row>
    <row r="92" spans="1:2" x14ac:dyDescent="0.2">
      <c r="A92" s="178">
        <v>41760</v>
      </c>
      <c r="B92" s="168">
        <f t="shared" si="8"/>
        <v>22393.457314586856</v>
      </c>
    </row>
    <row r="93" spans="1:2" x14ac:dyDescent="0.2">
      <c r="A93" s="178">
        <v>41791</v>
      </c>
      <c r="B93" s="168">
        <f t="shared" si="8"/>
        <v>22406.21186365444</v>
      </c>
    </row>
    <row r="94" spans="1:2" x14ac:dyDescent="0.2">
      <c r="A94" s="178">
        <v>41821</v>
      </c>
      <c r="B94" s="168">
        <f t="shared" si="8"/>
        <v>22418.9736772779</v>
      </c>
    </row>
    <row r="95" spans="1:2" x14ac:dyDescent="0.2">
      <c r="A95" s="178">
        <v>41852</v>
      </c>
      <c r="B95" s="168">
        <f t="shared" si="8"/>
        <v>22431.742759594876</v>
      </c>
    </row>
    <row r="96" spans="1:2" x14ac:dyDescent="0.2">
      <c r="A96" s="178">
        <v>41883</v>
      </c>
      <c r="B96" s="168">
        <f t="shared" si="8"/>
        <v>22444.519114745373</v>
      </c>
    </row>
    <row r="97" spans="1:2" x14ac:dyDescent="0.2">
      <c r="A97" s="178">
        <v>41913</v>
      </c>
      <c r="B97" s="168">
        <f t="shared" si="8"/>
        <v>22457.302746871745</v>
      </c>
    </row>
    <row r="98" spans="1:2" x14ac:dyDescent="0.2">
      <c r="A98" s="178">
        <v>41944</v>
      </c>
      <c r="B98" s="168">
        <f t="shared" si="8"/>
        <v>22470.09366011871</v>
      </c>
    </row>
    <row r="99" spans="1:2" x14ac:dyDescent="0.2">
      <c r="A99" s="178">
        <v>41974</v>
      </c>
      <c r="B99" s="168">
        <f t="shared" si="8"/>
        <v>22482.891858633346</v>
      </c>
    </row>
  </sheetData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R448"/>
  <sheetViews>
    <sheetView zoomScale="70" zoomScaleNormal="70" workbookViewId="0">
      <pane xSplit="2" ySplit="7" topLeftCell="C8" activePane="bottomRight" state="frozen"/>
      <selection activeCell="D88" sqref="D88"/>
      <selection pane="topRight" activeCell="D88" sqref="D88"/>
      <selection pane="bottomLeft" activeCell="D88" sqref="D88"/>
      <selection pane="bottomRight" activeCell="L104" sqref="L104:U138"/>
    </sheetView>
  </sheetViews>
  <sheetFormatPr defaultColWidth="9" defaultRowHeight="14.25" x14ac:dyDescent="0.2"/>
  <cols>
    <col min="1" max="2" width="9" style="50"/>
    <col min="3" max="9" width="9" style="53"/>
    <col min="10" max="10" width="9" style="50"/>
    <col min="11" max="11" width="3.625" style="50" customWidth="1"/>
    <col min="12" max="12" width="9.375" style="50" bestFit="1" customWidth="1"/>
    <col min="13" max="13" width="10.25" style="50" customWidth="1"/>
    <col min="14" max="48" width="9" style="50"/>
    <col min="49" max="49" width="13.5" style="50" customWidth="1"/>
    <col min="50" max="50" width="15.25" style="50" customWidth="1"/>
    <col min="51" max="51" width="5.75" style="50" customWidth="1"/>
    <col min="52" max="52" width="9" style="50"/>
    <col min="53" max="53" width="12" style="50" customWidth="1"/>
    <col min="54" max="54" width="14.75" style="50" customWidth="1"/>
    <col min="55" max="56" width="9" style="50"/>
    <col min="57" max="57" width="13.125" style="50" customWidth="1"/>
    <col min="58" max="58" width="15.125" style="50" customWidth="1"/>
    <col min="59" max="60" width="9" style="50"/>
    <col min="61" max="61" width="12.375" style="50" customWidth="1"/>
    <col min="62" max="62" width="14" style="50" customWidth="1"/>
    <col min="63" max="64" width="9" style="50"/>
    <col min="65" max="65" width="11.375" style="50" customWidth="1"/>
    <col min="66" max="66" width="15.25" style="50" customWidth="1"/>
    <col min="67" max="68" width="9" style="50"/>
    <col min="69" max="69" width="11.375" style="50" customWidth="1"/>
    <col min="70" max="16384" width="9" style="50"/>
  </cols>
  <sheetData>
    <row r="1" spans="1:70" x14ac:dyDescent="0.2">
      <c r="A1" s="46" t="s">
        <v>85</v>
      </c>
      <c r="B1" s="47"/>
      <c r="C1" s="48"/>
      <c r="D1" s="48"/>
      <c r="E1" s="48"/>
      <c r="F1" s="48"/>
      <c r="G1" s="48"/>
      <c r="H1" s="48"/>
      <c r="I1" s="48"/>
      <c r="J1" s="47"/>
      <c r="K1" s="47"/>
      <c r="L1" s="49" t="s">
        <v>86</v>
      </c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</row>
    <row r="2" spans="1:70" x14ac:dyDescent="0.2">
      <c r="A2" s="46" t="s">
        <v>87</v>
      </c>
      <c r="B2" s="47"/>
      <c r="C2" s="48"/>
      <c r="D2" s="48"/>
      <c r="E2" s="48"/>
      <c r="F2" s="48"/>
      <c r="G2" s="48"/>
      <c r="H2" s="48"/>
      <c r="I2" s="48"/>
      <c r="J2" s="47"/>
      <c r="K2" s="47"/>
      <c r="L2" s="49" t="s">
        <v>88</v>
      </c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</row>
    <row r="3" spans="1:70" x14ac:dyDescent="0.2">
      <c r="A3" s="47"/>
      <c r="B3" s="47"/>
      <c r="C3" s="48"/>
      <c r="D3" s="51" t="s">
        <v>89</v>
      </c>
      <c r="E3" s="48"/>
      <c r="F3" s="48"/>
      <c r="G3" s="48"/>
      <c r="H3" s="48"/>
      <c r="I3" s="48"/>
      <c r="J3" s="47"/>
      <c r="K3" s="47"/>
      <c r="L3" s="47" t="s">
        <v>90</v>
      </c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</row>
    <row r="4" spans="1:70" x14ac:dyDescent="0.2">
      <c r="A4" s="52"/>
      <c r="B4" s="47"/>
      <c r="E4" s="48"/>
      <c r="F4" s="48"/>
      <c r="G4" s="48"/>
      <c r="H4" s="48"/>
      <c r="I4" s="48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52"/>
      <c r="BC4" s="47"/>
      <c r="BD4" s="47"/>
      <c r="BE4" s="47"/>
      <c r="BF4" s="47"/>
      <c r="BG4" s="47"/>
      <c r="BH4" s="47"/>
      <c r="BI4" s="47"/>
      <c r="BJ4" s="47"/>
      <c r="BK4" s="47"/>
      <c r="BL4" s="47"/>
    </row>
    <row r="5" spans="1:70" x14ac:dyDescent="0.2">
      <c r="A5" s="47"/>
      <c r="B5" s="47"/>
      <c r="C5" s="54" t="s">
        <v>91</v>
      </c>
      <c r="D5" s="48"/>
      <c r="E5" s="48"/>
      <c r="F5" s="48"/>
      <c r="G5" s="48"/>
      <c r="H5" s="48"/>
      <c r="I5" s="48"/>
      <c r="J5" s="47"/>
      <c r="K5" s="47"/>
      <c r="L5" s="56" t="s">
        <v>92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54" t="s">
        <v>91</v>
      </c>
      <c r="X5" s="48"/>
      <c r="Y5" s="48"/>
      <c r="Z5" s="48"/>
      <c r="AA5" s="48"/>
      <c r="AB5" s="48"/>
      <c r="AC5" s="48"/>
      <c r="AD5" s="47"/>
      <c r="AE5" s="47"/>
      <c r="AF5" s="56" t="s">
        <v>92</v>
      </c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57"/>
      <c r="BJ5" s="47"/>
      <c r="BK5" s="47"/>
      <c r="BL5" s="47"/>
    </row>
    <row r="6" spans="1:70" x14ac:dyDescent="0.2">
      <c r="A6" s="47"/>
      <c r="B6" s="47"/>
      <c r="C6" s="58">
        <v>401</v>
      </c>
      <c r="D6" s="59">
        <v>402</v>
      </c>
      <c r="E6" s="59">
        <v>403</v>
      </c>
      <c r="F6" s="59">
        <v>404</v>
      </c>
      <c r="G6" s="59">
        <v>405</v>
      </c>
      <c r="H6" s="59">
        <v>406</v>
      </c>
      <c r="I6" s="59">
        <v>3501.1</v>
      </c>
      <c r="J6" s="60">
        <v>3501.9</v>
      </c>
      <c r="K6" s="60"/>
      <c r="L6" s="61">
        <v>401</v>
      </c>
      <c r="M6" s="60">
        <v>402</v>
      </c>
      <c r="N6" s="60">
        <v>40210</v>
      </c>
      <c r="O6" s="60">
        <v>40221</v>
      </c>
      <c r="P6" s="60">
        <v>403</v>
      </c>
      <c r="Q6" s="60">
        <v>404</v>
      </c>
      <c r="R6" s="60">
        <v>405</v>
      </c>
      <c r="S6" s="60">
        <v>406</v>
      </c>
      <c r="T6" s="60">
        <v>3501.1</v>
      </c>
      <c r="U6" s="60">
        <v>3501.9</v>
      </c>
      <c r="V6" s="47"/>
      <c r="W6" s="58">
        <v>401</v>
      </c>
      <c r="X6" s="59">
        <v>402</v>
      </c>
      <c r="Y6" s="59">
        <v>403</v>
      </c>
      <c r="Z6" s="59">
        <v>404</v>
      </c>
      <c r="AA6" s="59">
        <v>405</v>
      </c>
      <c r="AB6" s="59">
        <v>406</v>
      </c>
      <c r="AC6" s="59">
        <v>3501.1</v>
      </c>
      <c r="AD6" s="60">
        <v>3501.9</v>
      </c>
      <c r="AE6" s="60"/>
      <c r="AF6" s="61">
        <v>401</v>
      </c>
      <c r="AG6" s="60">
        <v>402</v>
      </c>
      <c r="AH6" s="60">
        <v>40210</v>
      </c>
      <c r="AI6" s="60">
        <v>40221</v>
      </c>
      <c r="AJ6" s="60">
        <v>403</v>
      </c>
      <c r="AK6" s="60">
        <v>404</v>
      </c>
      <c r="AL6" s="60">
        <v>405</v>
      </c>
      <c r="AM6" s="60">
        <v>406</v>
      </c>
      <c r="AN6" s="60">
        <v>3501.1</v>
      </c>
      <c r="AO6" s="60">
        <v>3501.9</v>
      </c>
      <c r="AP6" s="47"/>
      <c r="AQ6" s="47"/>
      <c r="AR6" s="47"/>
      <c r="AS6" s="47"/>
      <c r="AT6" s="47"/>
      <c r="AU6" s="47"/>
      <c r="AV6" s="327" t="s">
        <v>60</v>
      </c>
      <c r="AW6" s="327"/>
      <c r="AX6" s="327"/>
      <c r="AY6" s="47"/>
      <c r="AZ6" s="327" t="s">
        <v>99</v>
      </c>
      <c r="BA6" s="327"/>
      <c r="BB6" s="327"/>
      <c r="BC6" s="47"/>
      <c r="BD6" s="327" t="s">
        <v>100</v>
      </c>
      <c r="BE6" s="327"/>
      <c r="BF6" s="327"/>
      <c r="BG6" s="47"/>
      <c r="BH6" s="327" t="s">
        <v>61</v>
      </c>
      <c r="BI6" s="327"/>
      <c r="BJ6" s="327"/>
      <c r="BK6" s="57"/>
      <c r="BL6" s="327" t="s">
        <v>96</v>
      </c>
      <c r="BM6" s="327"/>
      <c r="BN6" s="327"/>
      <c r="BP6" s="327" t="s">
        <v>97</v>
      </c>
      <c r="BQ6" s="327"/>
      <c r="BR6" s="327"/>
    </row>
    <row r="7" spans="1:70" x14ac:dyDescent="0.2">
      <c r="A7" s="47"/>
      <c r="B7" s="47"/>
      <c r="C7" s="62" t="s">
        <v>93</v>
      </c>
      <c r="D7" s="63" t="s">
        <v>94</v>
      </c>
      <c r="E7" s="63" t="s">
        <v>95</v>
      </c>
      <c r="F7" s="63" t="s">
        <v>96</v>
      </c>
      <c r="G7" s="63" t="s">
        <v>60</v>
      </c>
      <c r="H7" s="63" t="s">
        <v>61</v>
      </c>
      <c r="I7" s="63" t="s">
        <v>97</v>
      </c>
      <c r="J7" s="63" t="s">
        <v>98</v>
      </c>
      <c r="K7" s="60"/>
      <c r="L7" s="62" t="s">
        <v>93</v>
      </c>
      <c r="M7" s="63" t="s">
        <v>94</v>
      </c>
      <c r="N7" s="60" t="s">
        <v>99</v>
      </c>
      <c r="O7" s="60" t="s">
        <v>100</v>
      </c>
      <c r="P7" s="63" t="s">
        <v>95</v>
      </c>
      <c r="Q7" s="63" t="s">
        <v>96</v>
      </c>
      <c r="R7" s="63" t="s">
        <v>60</v>
      </c>
      <c r="S7" s="63" t="s">
        <v>61</v>
      </c>
      <c r="T7" s="63" t="s">
        <v>97</v>
      </c>
      <c r="U7" s="63" t="s">
        <v>98</v>
      </c>
      <c r="V7" s="47"/>
      <c r="W7" s="62" t="s">
        <v>93</v>
      </c>
      <c r="X7" s="63" t="s">
        <v>94</v>
      </c>
      <c r="Y7" s="63" t="s">
        <v>95</v>
      </c>
      <c r="Z7" s="63" t="s">
        <v>96</v>
      </c>
      <c r="AA7" s="63" t="s">
        <v>60</v>
      </c>
      <c r="AB7" s="63" t="s">
        <v>61</v>
      </c>
      <c r="AC7" s="63" t="s">
        <v>97</v>
      </c>
      <c r="AD7" s="63" t="s">
        <v>98</v>
      </c>
      <c r="AE7" s="60"/>
      <c r="AF7" s="62" t="s">
        <v>93</v>
      </c>
      <c r="AG7" s="63" t="s">
        <v>94</v>
      </c>
      <c r="AH7" s="60" t="s">
        <v>99</v>
      </c>
      <c r="AI7" s="60" t="s">
        <v>100</v>
      </c>
      <c r="AJ7" s="63" t="s">
        <v>95</v>
      </c>
      <c r="AK7" s="63" t="s">
        <v>96</v>
      </c>
      <c r="AL7" s="63" t="s">
        <v>60</v>
      </c>
      <c r="AM7" s="63" t="s">
        <v>61</v>
      </c>
      <c r="AN7" s="63" t="s">
        <v>97</v>
      </c>
      <c r="AO7" s="63" t="s">
        <v>98</v>
      </c>
      <c r="AP7" s="47"/>
      <c r="AQ7" s="47"/>
      <c r="AR7" s="47"/>
      <c r="AS7" s="47"/>
      <c r="AT7" s="47"/>
      <c r="AU7" s="47"/>
      <c r="AV7" t="s">
        <v>105</v>
      </c>
      <c r="AW7" t="s">
        <v>106</v>
      </c>
      <c r="AX7" t="s">
        <v>107</v>
      </c>
      <c r="AY7" s="47"/>
      <c r="AZ7" t="s">
        <v>105</v>
      </c>
      <c r="BA7" t="s">
        <v>106</v>
      </c>
      <c r="BB7" t="s">
        <v>107</v>
      </c>
      <c r="BC7" s="47"/>
      <c r="BD7" t="s">
        <v>105</v>
      </c>
      <c r="BE7" t="s">
        <v>106</v>
      </c>
      <c r="BF7" t="s">
        <v>107</v>
      </c>
      <c r="BG7" s="47"/>
      <c r="BH7" t="s">
        <v>105</v>
      </c>
      <c r="BI7" t="s">
        <v>106</v>
      </c>
      <c r="BJ7" t="s">
        <v>107</v>
      </c>
      <c r="BK7" s="57"/>
      <c r="BL7" t="s">
        <v>105</v>
      </c>
      <c r="BM7" t="s">
        <v>106</v>
      </c>
      <c r="BN7" t="s">
        <v>107</v>
      </c>
      <c r="BP7" t="s">
        <v>105</v>
      </c>
      <c r="BQ7" t="s">
        <v>106</v>
      </c>
      <c r="BR7" t="s">
        <v>107</v>
      </c>
    </row>
    <row r="8" spans="1:70" x14ac:dyDescent="0.2">
      <c r="A8" s="47">
        <v>2004</v>
      </c>
      <c r="B8" s="47" t="s">
        <v>47</v>
      </c>
      <c r="C8" s="64">
        <v>230.1</v>
      </c>
      <c r="D8" s="64">
        <v>1175.0999999999999</v>
      </c>
      <c r="E8" s="64">
        <v>819.7</v>
      </c>
      <c r="F8" s="64">
        <v>3431.6</v>
      </c>
      <c r="G8" s="64">
        <v>9851.6</v>
      </c>
      <c r="H8" s="64">
        <v>6035.6</v>
      </c>
      <c r="I8" s="64">
        <v>2351.8000000000002</v>
      </c>
      <c r="J8" s="64">
        <v>520.1</v>
      </c>
      <c r="K8" s="65"/>
      <c r="L8" s="66">
        <v>20224.3</v>
      </c>
      <c r="M8" s="65">
        <v>78928.899999999994</v>
      </c>
      <c r="N8" s="65">
        <v>23761.200000000001</v>
      </c>
      <c r="O8" s="65">
        <v>39646.5</v>
      </c>
      <c r="P8" s="65">
        <v>6605.8</v>
      </c>
      <c r="Q8" s="65">
        <v>23869.5</v>
      </c>
      <c r="R8" s="65">
        <v>28461.599999999999</v>
      </c>
      <c r="S8" s="65">
        <v>42774.8</v>
      </c>
      <c r="T8" s="65">
        <v>2226.3000000000002</v>
      </c>
      <c r="U8" s="65">
        <v>3027.1</v>
      </c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67"/>
      <c r="BC8" s="67"/>
      <c r="BD8" s="47"/>
      <c r="BE8" s="47"/>
      <c r="BF8" s="47"/>
      <c r="BG8" s="47"/>
      <c r="BH8" s="47"/>
      <c r="BI8" s="47"/>
      <c r="BJ8" s="47"/>
      <c r="BK8" s="47"/>
      <c r="BL8" s="47"/>
    </row>
    <row r="9" spans="1:70" x14ac:dyDescent="0.2">
      <c r="A9" s="47"/>
      <c r="B9" s="47" t="s">
        <v>48</v>
      </c>
      <c r="C9" s="64">
        <v>338.5</v>
      </c>
      <c r="D9" s="64">
        <v>4086.4</v>
      </c>
      <c r="E9" s="64">
        <v>1014.4</v>
      </c>
      <c r="F9" s="64">
        <v>3588.1</v>
      </c>
      <c r="G9" s="64">
        <v>7336.3</v>
      </c>
      <c r="H9" s="64">
        <v>8047.5</v>
      </c>
      <c r="I9" s="64">
        <v>2446.4</v>
      </c>
      <c r="J9" s="64">
        <v>794.9</v>
      </c>
      <c r="K9" s="65"/>
      <c r="L9" s="66">
        <v>22378.1</v>
      </c>
      <c r="M9" s="65">
        <v>75497.8</v>
      </c>
      <c r="N9" s="65">
        <v>26876.6</v>
      </c>
      <c r="O9" s="65">
        <v>33600</v>
      </c>
      <c r="P9" s="65">
        <v>6860.2</v>
      </c>
      <c r="Q9" s="65">
        <v>21735.7</v>
      </c>
      <c r="R9" s="65">
        <v>27713.9</v>
      </c>
      <c r="S9" s="65">
        <v>42497</v>
      </c>
      <c r="T9" s="65">
        <v>2377.1999999999998</v>
      </c>
      <c r="U9" s="65">
        <v>2753.7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68"/>
      <c r="BC9" s="68"/>
      <c r="BD9" s="47"/>
      <c r="BE9" s="47"/>
      <c r="BF9" s="47"/>
      <c r="BG9" s="47"/>
      <c r="BH9" s="47"/>
      <c r="BI9" s="47"/>
      <c r="BJ9" s="47"/>
      <c r="BK9" s="47"/>
      <c r="BL9" s="47"/>
    </row>
    <row r="10" spans="1:70" x14ac:dyDescent="0.2">
      <c r="A10" s="47"/>
      <c r="B10" s="47" t="s">
        <v>49</v>
      </c>
      <c r="C10" s="64">
        <v>415.3</v>
      </c>
      <c r="D10" s="64">
        <v>6327.4</v>
      </c>
      <c r="E10" s="64">
        <v>1404.8</v>
      </c>
      <c r="F10" s="64">
        <v>4952.3</v>
      </c>
      <c r="G10" s="64">
        <v>8381.5</v>
      </c>
      <c r="H10" s="64">
        <v>11813.9</v>
      </c>
      <c r="I10" s="64">
        <v>1967.6</v>
      </c>
      <c r="J10" s="64">
        <v>436.9</v>
      </c>
      <c r="K10" s="65"/>
      <c r="L10" s="66">
        <v>19659.599999999999</v>
      </c>
      <c r="M10" s="65">
        <v>95155.199999999997</v>
      </c>
      <c r="N10" s="65">
        <v>31297.599999999999</v>
      </c>
      <c r="O10" s="65">
        <v>48579.6</v>
      </c>
      <c r="P10" s="65">
        <v>9148.9</v>
      </c>
      <c r="Q10" s="65">
        <v>28727.200000000001</v>
      </c>
      <c r="R10" s="65">
        <v>34772.5</v>
      </c>
      <c r="S10" s="65">
        <v>54018.5</v>
      </c>
      <c r="T10" s="65">
        <v>4248.6000000000004</v>
      </c>
      <c r="U10" s="65">
        <v>2849.3</v>
      </c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68"/>
      <c r="BC10" s="68"/>
      <c r="BD10" s="47"/>
      <c r="BE10" s="47"/>
      <c r="BF10" s="47"/>
      <c r="BG10" s="47"/>
      <c r="BH10" s="47"/>
      <c r="BI10" s="47"/>
      <c r="BJ10" s="47"/>
      <c r="BK10" s="47"/>
      <c r="BL10" s="47"/>
    </row>
    <row r="11" spans="1:70" x14ac:dyDescent="0.2">
      <c r="A11" s="47"/>
      <c r="B11" s="47" t="s">
        <v>50</v>
      </c>
      <c r="C11" s="64">
        <v>811.9</v>
      </c>
      <c r="D11" s="64">
        <v>5158</v>
      </c>
      <c r="E11" s="64">
        <v>1495.9</v>
      </c>
      <c r="F11" s="64">
        <v>5065.7</v>
      </c>
      <c r="G11" s="64">
        <v>9760.7999999999993</v>
      </c>
      <c r="H11" s="64">
        <v>11092.3</v>
      </c>
      <c r="I11" s="64">
        <v>2072.1999999999998</v>
      </c>
      <c r="J11" s="64">
        <v>394.4</v>
      </c>
      <c r="K11" s="65"/>
      <c r="L11" s="66">
        <v>18262.7</v>
      </c>
      <c r="M11" s="65">
        <v>118068.3</v>
      </c>
      <c r="N11" s="65">
        <v>43042.400000000001</v>
      </c>
      <c r="O11" s="65">
        <v>57886.3</v>
      </c>
      <c r="P11" s="65">
        <v>10138.299999999999</v>
      </c>
      <c r="Q11" s="65">
        <v>31922.2</v>
      </c>
      <c r="R11" s="65">
        <v>40553</v>
      </c>
      <c r="S11" s="65">
        <v>59009.599999999999</v>
      </c>
      <c r="T11" s="65">
        <v>4441.6000000000004</v>
      </c>
      <c r="U11" s="65">
        <v>3500.4</v>
      </c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67"/>
      <c r="BC11" s="67"/>
      <c r="BD11" s="47"/>
      <c r="BE11" s="47"/>
      <c r="BF11" s="47"/>
      <c r="BG11" s="47"/>
      <c r="BH11" s="47"/>
      <c r="BI11" s="47"/>
      <c r="BJ11" s="47"/>
      <c r="BK11" s="47"/>
      <c r="BL11" s="47"/>
    </row>
    <row r="12" spans="1:70" x14ac:dyDescent="0.2">
      <c r="A12" s="47"/>
      <c r="B12" s="47" t="s">
        <v>51</v>
      </c>
      <c r="C12" s="64">
        <v>1258.5</v>
      </c>
      <c r="D12" s="64">
        <v>2567.9</v>
      </c>
      <c r="E12" s="64">
        <v>1293.7</v>
      </c>
      <c r="F12" s="64">
        <v>5358.2</v>
      </c>
      <c r="G12" s="64">
        <v>12021.1</v>
      </c>
      <c r="H12" s="64">
        <v>7011.8</v>
      </c>
      <c r="I12" s="64">
        <v>2930.9</v>
      </c>
      <c r="J12" s="64">
        <v>635.5</v>
      </c>
      <c r="K12" s="65"/>
      <c r="L12" s="66">
        <v>16971.900000000001</v>
      </c>
      <c r="M12" s="65">
        <v>76587.3</v>
      </c>
      <c r="N12" s="65">
        <v>20932.2</v>
      </c>
      <c r="O12" s="65">
        <v>38354.800000000003</v>
      </c>
      <c r="P12" s="65">
        <v>8912.2999999999993</v>
      </c>
      <c r="Q12" s="65">
        <v>28648.1</v>
      </c>
      <c r="R12" s="65">
        <v>17955.599999999999</v>
      </c>
      <c r="S12" s="65">
        <v>44107.7</v>
      </c>
      <c r="T12" s="65">
        <v>4022.7</v>
      </c>
      <c r="U12" s="65">
        <v>2825.9</v>
      </c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67"/>
      <c r="BC12" s="67"/>
    </row>
    <row r="13" spans="1:70" x14ac:dyDescent="0.2">
      <c r="A13" s="47"/>
      <c r="B13" s="47" t="s">
        <v>52</v>
      </c>
      <c r="C13" s="64">
        <v>1721.8</v>
      </c>
      <c r="D13" s="64">
        <v>5776.4</v>
      </c>
      <c r="E13" s="64">
        <v>1062.5999999999999</v>
      </c>
      <c r="F13" s="64">
        <v>5069.5</v>
      </c>
      <c r="G13" s="64">
        <v>4194.6000000000004</v>
      </c>
      <c r="H13" s="64">
        <v>7887.8</v>
      </c>
      <c r="I13" s="64">
        <v>5811.2</v>
      </c>
      <c r="J13" s="64">
        <v>575.4</v>
      </c>
      <c r="K13" s="65"/>
      <c r="L13" s="66">
        <v>16651.2</v>
      </c>
      <c r="M13" s="65">
        <v>129459.4</v>
      </c>
      <c r="N13" s="65">
        <v>39297.599999999999</v>
      </c>
      <c r="O13" s="65">
        <v>72325.3</v>
      </c>
      <c r="P13" s="65">
        <v>9510.9</v>
      </c>
      <c r="Q13" s="65">
        <v>36797.699999999997</v>
      </c>
      <c r="R13" s="65">
        <v>30341.9</v>
      </c>
      <c r="S13" s="65">
        <v>53156.2</v>
      </c>
      <c r="T13" s="65">
        <v>5392</v>
      </c>
      <c r="U13" s="65">
        <v>4217.8999999999996</v>
      </c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67"/>
      <c r="BC13" s="67"/>
    </row>
    <row r="14" spans="1:70" x14ac:dyDescent="0.2">
      <c r="A14" s="47"/>
      <c r="B14" s="47" t="s">
        <v>53</v>
      </c>
      <c r="C14" s="64">
        <v>1090</v>
      </c>
      <c r="D14" s="64">
        <v>819.7</v>
      </c>
      <c r="E14" s="64">
        <v>1037</v>
      </c>
      <c r="F14" s="64">
        <v>4510.5</v>
      </c>
      <c r="G14" s="69">
        <v>5260.7</v>
      </c>
      <c r="H14" s="70">
        <v>6880.7</v>
      </c>
      <c r="I14" s="70">
        <v>4503.8999999999996</v>
      </c>
      <c r="J14" s="70">
        <v>389.3</v>
      </c>
      <c r="K14" s="71"/>
      <c r="L14" s="70">
        <v>16803.3</v>
      </c>
      <c r="M14" s="65">
        <v>79527.199999999997</v>
      </c>
      <c r="N14" s="65">
        <v>22006.2</v>
      </c>
      <c r="O14" s="65">
        <v>38786.400000000001</v>
      </c>
      <c r="P14" s="65">
        <v>8516.5</v>
      </c>
      <c r="Q14" s="65">
        <v>31461.200000000001</v>
      </c>
      <c r="R14" s="65">
        <v>10170.700000000001</v>
      </c>
      <c r="S14" s="65">
        <v>45027.4</v>
      </c>
      <c r="T14" s="65">
        <v>5634.4</v>
      </c>
      <c r="U14" s="65">
        <v>3985.5</v>
      </c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67"/>
      <c r="BC14" s="67"/>
    </row>
    <row r="15" spans="1:70" x14ac:dyDescent="0.2">
      <c r="A15" s="47"/>
      <c r="B15" s="47" t="s">
        <v>54</v>
      </c>
      <c r="C15" s="64">
        <v>595.1</v>
      </c>
      <c r="D15" s="64">
        <v>1725.7</v>
      </c>
      <c r="E15" s="64">
        <v>950.6</v>
      </c>
      <c r="F15" s="64">
        <v>3268.4</v>
      </c>
      <c r="G15" s="69">
        <v>9492.2999999999993</v>
      </c>
      <c r="H15" s="70">
        <v>10154.299999999999</v>
      </c>
      <c r="I15" s="70">
        <v>3375.8</v>
      </c>
      <c r="J15" s="70">
        <v>488.1</v>
      </c>
      <c r="K15" s="71"/>
      <c r="L15" s="70">
        <v>18335.2</v>
      </c>
      <c r="M15" s="65">
        <v>61368.800000000003</v>
      </c>
      <c r="N15" s="65">
        <v>12762.1</v>
      </c>
      <c r="O15" s="65">
        <v>33007.9</v>
      </c>
      <c r="P15" s="65">
        <v>7558.2</v>
      </c>
      <c r="Q15" s="65">
        <v>33008.800000000003</v>
      </c>
      <c r="R15" s="65">
        <v>17688.3</v>
      </c>
      <c r="S15" s="65">
        <v>47973.9</v>
      </c>
      <c r="T15" s="65">
        <v>5277.7</v>
      </c>
      <c r="U15" s="65">
        <v>2820.6</v>
      </c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67"/>
      <c r="BC15" s="67"/>
    </row>
    <row r="16" spans="1:70" x14ac:dyDescent="0.2">
      <c r="A16" s="47"/>
      <c r="B16" s="47" t="s">
        <v>55</v>
      </c>
      <c r="C16" s="64">
        <v>414.4</v>
      </c>
      <c r="D16" s="64">
        <v>1222.5999999999999</v>
      </c>
      <c r="E16" s="64">
        <v>1115.5</v>
      </c>
      <c r="F16" s="64">
        <v>2916.3</v>
      </c>
      <c r="G16" s="69">
        <v>6779</v>
      </c>
      <c r="H16" s="70">
        <v>9065.4</v>
      </c>
      <c r="I16" s="70">
        <v>5639.8</v>
      </c>
      <c r="J16" s="70">
        <v>465.7</v>
      </c>
      <c r="K16" s="71"/>
      <c r="L16" s="70">
        <v>19478</v>
      </c>
      <c r="M16" s="65">
        <v>75252.800000000003</v>
      </c>
      <c r="N16" s="65">
        <v>16261.1</v>
      </c>
      <c r="O16" s="65">
        <v>40865</v>
      </c>
      <c r="P16" s="65">
        <v>8314.9</v>
      </c>
      <c r="Q16" s="65">
        <v>28392</v>
      </c>
      <c r="R16" s="65">
        <v>27473.8</v>
      </c>
      <c r="S16" s="65">
        <v>48841.599999999999</v>
      </c>
      <c r="T16" s="65">
        <v>4598.8</v>
      </c>
      <c r="U16" s="65">
        <v>4235.5</v>
      </c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67"/>
      <c r="BC16" s="67"/>
    </row>
    <row r="17" spans="1:55" x14ac:dyDescent="0.2">
      <c r="A17" s="47"/>
      <c r="B17" s="47" t="s">
        <v>56</v>
      </c>
      <c r="C17" s="64">
        <v>410.1</v>
      </c>
      <c r="D17" s="64">
        <v>1489.1</v>
      </c>
      <c r="E17" s="64">
        <v>983.7</v>
      </c>
      <c r="F17" s="64">
        <v>2953.9</v>
      </c>
      <c r="G17" s="69">
        <v>10324.6</v>
      </c>
      <c r="H17" s="70">
        <v>7747.2</v>
      </c>
      <c r="I17" s="70">
        <v>3118.7</v>
      </c>
      <c r="J17" s="70">
        <v>586.79999999999995</v>
      </c>
      <c r="K17" s="71"/>
      <c r="L17" s="70">
        <v>19956</v>
      </c>
      <c r="M17" s="65">
        <v>69698.100000000006</v>
      </c>
      <c r="N17" s="65">
        <v>11955.5</v>
      </c>
      <c r="O17" s="65">
        <v>41430.699999999997</v>
      </c>
      <c r="P17" s="65">
        <v>8256.7000000000007</v>
      </c>
      <c r="Q17" s="65">
        <v>26018.5</v>
      </c>
      <c r="R17" s="65">
        <v>31976.799999999999</v>
      </c>
      <c r="S17" s="65">
        <v>48051.5</v>
      </c>
      <c r="T17" s="65">
        <v>4929.3</v>
      </c>
      <c r="U17" s="65">
        <v>3522</v>
      </c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67"/>
      <c r="BC17" s="67"/>
    </row>
    <row r="18" spans="1:55" x14ac:dyDescent="0.2">
      <c r="A18" s="47"/>
      <c r="B18" s="47" t="s">
        <v>57</v>
      </c>
      <c r="C18" s="64">
        <v>903.1</v>
      </c>
      <c r="D18" s="64">
        <v>2250.4</v>
      </c>
      <c r="E18" s="64">
        <v>1296.0999999999999</v>
      </c>
      <c r="F18" s="64">
        <v>3267.6</v>
      </c>
      <c r="G18" s="69">
        <v>5815.3</v>
      </c>
      <c r="H18" s="70">
        <v>10306.299999999999</v>
      </c>
      <c r="I18" s="70">
        <v>5499.5</v>
      </c>
      <c r="J18" s="70">
        <v>572.6</v>
      </c>
      <c r="K18" s="71"/>
      <c r="L18" s="70">
        <v>22177.1</v>
      </c>
      <c r="M18" s="65">
        <v>67177</v>
      </c>
      <c r="N18" s="65">
        <v>15682.7</v>
      </c>
      <c r="O18" s="65">
        <v>33302</v>
      </c>
      <c r="P18" s="65">
        <v>7777.5</v>
      </c>
      <c r="Q18" s="65">
        <v>26498.6</v>
      </c>
      <c r="R18" s="65">
        <v>30497.5</v>
      </c>
      <c r="S18" s="65">
        <v>51004</v>
      </c>
      <c r="T18" s="65">
        <v>3503.1</v>
      </c>
      <c r="U18" s="65">
        <v>2769.1</v>
      </c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67"/>
      <c r="BC18" s="67"/>
    </row>
    <row r="19" spans="1:55" x14ac:dyDescent="0.2">
      <c r="A19" s="47"/>
      <c r="B19" s="47" t="s">
        <v>58</v>
      </c>
      <c r="C19" s="64">
        <v>580.5</v>
      </c>
      <c r="D19" s="64">
        <v>3190.3</v>
      </c>
      <c r="E19" s="64">
        <v>994.7</v>
      </c>
      <c r="F19" s="64">
        <v>3949.1</v>
      </c>
      <c r="G19" s="69">
        <v>2363.5</v>
      </c>
      <c r="H19" s="70">
        <v>9922.1</v>
      </c>
      <c r="I19" s="70">
        <v>4556.5</v>
      </c>
      <c r="J19" s="70">
        <v>629.1</v>
      </c>
      <c r="K19" s="71"/>
      <c r="L19" s="70">
        <v>21982.799999999999</v>
      </c>
      <c r="M19" s="65">
        <v>61962.6</v>
      </c>
      <c r="N19" s="65">
        <v>12865.8</v>
      </c>
      <c r="O19" s="65">
        <v>33022.800000000003</v>
      </c>
      <c r="P19" s="65">
        <v>6045.7</v>
      </c>
      <c r="Q19" s="65">
        <v>27860.1</v>
      </c>
      <c r="R19" s="65">
        <v>29965</v>
      </c>
      <c r="S19" s="65">
        <v>45898.6</v>
      </c>
      <c r="T19" s="65">
        <v>3468.6</v>
      </c>
      <c r="U19" s="65">
        <v>2854.2</v>
      </c>
      <c r="V19" s="47"/>
      <c r="W19" s="65">
        <f>AVERAGE(C8:C19)</f>
        <v>730.77500000000009</v>
      </c>
      <c r="X19" s="65">
        <f t="shared" ref="X19:AK19" si="0">AVERAGE(D8:D19)</f>
        <v>2982.4166666666674</v>
      </c>
      <c r="Y19" s="65">
        <f t="shared" si="0"/>
        <v>1122.3916666666667</v>
      </c>
      <c r="Z19" s="65">
        <f t="shared" si="0"/>
        <v>4027.6000000000004</v>
      </c>
      <c r="AA19" s="65">
        <f t="shared" si="0"/>
        <v>7631.7750000000005</v>
      </c>
      <c r="AB19" s="65">
        <f t="shared" si="0"/>
        <v>8830.4083333333347</v>
      </c>
      <c r="AC19" s="65">
        <f t="shared" si="0"/>
        <v>3689.5249999999996</v>
      </c>
      <c r="AD19" s="65">
        <f t="shared" si="0"/>
        <v>540.73333333333346</v>
      </c>
      <c r="AE19" s="65"/>
      <c r="AF19" s="65">
        <f t="shared" si="0"/>
        <v>19406.683333333334</v>
      </c>
      <c r="AG19" s="65">
        <f t="shared" si="0"/>
        <v>82390.28333333334</v>
      </c>
      <c r="AH19" s="65">
        <f t="shared" si="0"/>
        <v>23061.75</v>
      </c>
      <c r="AI19" s="65">
        <f t="shared" si="0"/>
        <v>42567.275000000001</v>
      </c>
      <c r="AJ19" s="65">
        <f t="shared" si="0"/>
        <v>8137.1583333333328</v>
      </c>
      <c r="AK19" s="65">
        <f t="shared" si="0"/>
        <v>28744.96666666666</v>
      </c>
      <c r="AL19" s="65">
        <f>AVERAGE(R8:R19)</f>
        <v>27297.55</v>
      </c>
      <c r="AM19" s="65">
        <f t="shared" ref="AM19:AO19" si="1">AVERAGE(S8:S19)</f>
        <v>48530.066666666658</v>
      </c>
      <c r="AN19" s="65">
        <f t="shared" si="1"/>
        <v>4176.6916666666666</v>
      </c>
      <c r="AO19" s="65">
        <f t="shared" si="1"/>
        <v>3280.099999999999</v>
      </c>
      <c r="AP19" s="65"/>
      <c r="AQ19" s="65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67"/>
      <c r="BC19" s="67"/>
    </row>
    <row r="20" spans="1:55" x14ac:dyDescent="0.2">
      <c r="A20" s="47">
        <v>2005</v>
      </c>
      <c r="B20" s="47" t="s">
        <v>47</v>
      </c>
      <c r="C20" s="64">
        <v>197.3</v>
      </c>
      <c r="D20" s="64">
        <v>2015</v>
      </c>
      <c r="E20" s="64">
        <v>1047.5</v>
      </c>
      <c r="F20" s="64">
        <v>3090.9</v>
      </c>
      <c r="G20" s="69">
        <v>9403.1</v>
      </c>
      <c r="H20" s="70">
        <v>5745.8</v>
      </c>
      <c r="I20" s="70">
        <v>1568.5</v>
      </c>
      <c r="J20" s="70">
        <v>361.9</v>
      </c>
      <c r="K20" s="71"/>
      <c r="L20" s="70">
        <v>15705.9</v>
      </c>
      <c r="M20" s="65">
        <v>61529.1</v>
      </c>
      <c r="N20" s="65">
        <v>11737.6</v>
      </c>
      <c r="O20" s="65">
        <v>31643.8</v>
      </c>
      <c r="P20" s="65">
        <v>7326.7</v>
      </c>
      <c r="Q20" s="65">
        <v>23855.8</v>
      </c>
      <c r="R20" s="65">
        <v>25314.2</v>
      </c>
      <c r="S20" s="65">
        <v>39844.9</v>
      </c>
      <c r="T20" s="65">
        <v>2662.7</v>
      </c>
      <c r="U20" s="65">
        <v>3833.7</v>
      </c>
      <c r="V20" s="47"/>
      <c r="W20" s="65">
        <f t="shared" ref="W20:W83" si="2">AVERAGE(C9:C20)</f>
        <v>728.04166666666663</v>
      </c>
      <c r="X20" s="65">
        <f t="shared" ref="X20:X83" si="3">AVERAGE(D9:D20)</f>
        <v>3052.4083333333333</v>
      </c>
      <c r="Y20" s="65">
        <f t="shared" ref="Y20:Y83" si="4">AVERAGE(E9:E20)</f>
        <v>1141.3750000000002</v>
      </c>
      <c r="Z20" s="65">
        <f t="shared" ref="Z20:Z83" si="5">AVERAGE(F9:F20)</f>
        <v>3999.2083333333335</v>
      </c>
      <c r="AA20" s="65">
        <f t="shared" ref="AA20:AA83" si="6">AVERAGE(G9:G20)</f>
        <v>7594.4000000000005</v>
      </c>
      <c r="AB20" s="65">
        <f t="shared" ref="AB20:AB83" si="7">AVERAGE(H9:H20)</f>
        <v>8806.2583333333332</v>
      </c>
      <c r="AC20" s="65">
        <f t="shared" ref="AC20:AC83" si="8">AVERAGE(I9:I20)</f>
        <v>3624.25</v>
      </c>
      <c r="AD20" s="65">
        <f t="shared" ref="AD20:AD83" si="9">AVERAGE(J9:J20)</f>
        <v>527.55000000000007</v>
      </c>
      <c r="AE20" s="65"/>
      <c r="AF20" s="65">
        <f t="shared" ref="AF20:AF83" si="10">AVERAGE(L9:L20)</f>
        <v>19030.149999999998</v>
      </c>
      <c r="AG20" s="65">
        <f t="shared" ref="AG20:AG83" si="11">AVERAGE(M9:M20)</f>
        <v>80940.3</v>
      </c>
      <c r="AH20" s="65">
        <f t="shared" ref="AH20:AH83" si="12">AVERAGE(N9:N20)</f>
        <v>22059.783333333336</v>
      </c>
      <c r="AI20" s="65">
        <f t="shared" ref="AI20:AI83" si="13">AVERAGE(O9:O20)</f>
        <v>41900.383333333339</v>
      </c>
      <c r="AJ20" s="65">
        <f t="shared" ref="AJ20:AJ83" si="14">AVERAGE(P9:P20)</f>
        <v>8197.2333333333318</v>
      </c>
      <c r="AK20" s="65">
        <f t="shared" ref="AK20:AL35" si="15">AVERAGE(Q9:Q20)</f>
        <v>28743.824999999997</v>
      </c>
      <c r="AL20" s="65">
        <f t="shared" si="15"/>
        <v>27035.266666666666</v>
      </c>
      <c r="AM20" s="65">
        <f t="shared" ref="AM20:AM83" si="16">AVERAGE(S9:S20)</f>
        <v>48285.908333333333</v>
      </c>
      <c r="AN20" s="65">
        <f t="shared" ref="AN20:AN83" si="17">AVERAGE(T9:T20)</f>
        <v>4213.0583333333334</v>
      </c>
      <c r="AO20" s="65">
        <f t="shared" ref="AO20:AO83" si="18">AVERAGE(U9:U20)</f>
        <v>3347.3166666666657</v>
      </c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67"/>
      <c r="BC20" s="67"/>
    </row>
    <row r="21" spans="1:55" x14ac:dyDescent="0.2">
      <c r="A21" s="47"/>
      <c r="B21" s="47" t="s">
        <v>48</v>
      </c>
      <c r="C21" s="64">
        <v>251.9</v>
      </c>
      <c r="D21" s="64">
        <v>1009.5</v>
      </c>
      <c r="E21" s="64">
        <v>772.1</v>
      </c>
      <c r="F21" s="64">
        <v>2457.9</v>
      </c>
      <c r="G21" s="69">
        <v>11127.8</v>
      </c>
      <c r="H21" s="70">
        <v>7983.3</v>
      </c>
      <c r="I21" s="70">
        <v>2292.1</v>
      </c>
      <c r="J21" s="70">
        <v>391.6</v>
      </c>
      <c r="K21" s="71"/>
      <c r="L21" s="70">
        <v>16449.400000000001</v>
      </c>
      <c r="M21" s="65">
        <v>60301.2</v>
      </c>
      <c r="N21" s="65">
        <v>11863.4</v>
      </c>
      <c r="O21" s="65">
        <v>33775.5</v>
      </c>
      <c r="P21" s="65">
        <v>8408.9</v>
      </c>
      <c r="Q21" s="65">
        <v>28788.5</v>
      </c>
      <c r="R21" s="65">
        <v>30598.799999999999</v>
      </c>
      <c r="S21" s="65">
        <v>41414.300000000003</v>
      </c>
      <c r="T21" s="65">
        <v>2515.6</v>
      </c>
      <c r="U21" s="65">
        <v>3567.7</v>
      </c>
      <c r="V21" s="47"/>
      <c r="W21" s="65">
        <f t="shared" si="2"/>
        <v>720.82499999999993</v>
      </c>
      <c r="X21" s="65">
        <f t="shared" si="3"/>
        <v>2796</v>
      </c>
      <c r="Y21" s="65">
        <f t="shared" si="4"/>
        <v>1121.1833333333336</v>
      </c>
      <c r="Z21" s="65">
        <f t="shared" si="5"/>
        <v>3905.0250000000001</v>
      </c>
      <c r="AA21" s="65">
        <f t="shared" si="6"/>
        <v>7910.3583333333345</v>
      </c>
      <c r="AB21" s="65">
        <f t="shared" si="7"/>
        <v>8800.9083333333347</v>
      </c>
      <c r="AC21" s="65">
        <f t="shared" si="8"/>
        <v>3611.3916666666664</v>
      </c>
      <c r="AD21" s="65">
        <f t="shared" si="9"/>
        <v>493.94166666666666</v>
      </c>
      <c r="AE21" s="65"/>
      <c r="AF21" s="65">
        <f t="shared" si="10"/>
        <v>18536.091666666667</v>
      </c>
      <c r="AG21" s="65">
        <f t="shared" si="11"/>
        <v>79673.916666666657</v>
      </c>
      <c r="AH21" s="65">
        <f t="shared" si="12"/>
        <v>20808.683333333334</v>
      </c>
      <c r="AI21" s="65">
        <f t="shared" si="13"/>
        <v>41915.008333333331</v>
      </c>
      <c r="AJ21" s="65">
        <f t="shared" si="14"/>
        <v>8326.2916666666661</v>
      </c>
      <c r="AK21" s="65">
        <f t="shared" si="15"/>
        <v>29331.558333333331</v>
      </c>
      <c r="AL21" s="65">
        <f t="shared" ref="AL21:AL84" si="19">AVERAGE(R10:R21)</f>
        <v>27275.674999999999</v>
      </c>
      <c r="AM21" s="65">
        <f t="shared" si="16"/>
        <v>48195.683333333327</v>
      </c>
      <c r="AN21" s="65">
        <f t="shared" si="17"/>
        <v>4224.5916666666662</v>
      </c>
      <c r="AO21" s="65">
        <f t="shared" si="18"/>
        <v>3415.1499999999992</v>
      </c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67"/>
      <c r="BC21" s="67"/>
    </row>
    <row r="22" spans="1:55" x14ac:dyDescent="0.2">
      <c r="A22" s="47"/>
      <c r="B22" s="47" t="s">
        <v>49</v>
      </c>
      <c r="C22" s="64">
        <v>593</v>
      </c>
      <c r="D22" s="64">
        <v>810.6</v>
      </c>
      <c r="E22" s="64">
        <v>1193.8</v>
      </c>
      <c r="F22" s="64">
        <v>4211.2</v>
      </c>
      <c r="G22" s="69">
        <v>4747.1000000000004</v>
      </c>
      <c r="H22" s="70">
        <v>9042.4</v>
      </c>
      <c r="I22" s="70">
        <v>2687.7</v>
      </c>
      <c r="J22" s="70">
        <v>470.6</v>
      </c>
      <c r="K22" s="71"/>
      <c r="L22" s="70">
        <v>16735.3</v>
      </c>
      <c r="M22" s="65">
        <v>76044.800000000003</v>
      </c>
      <c r="N22" s="65">
        <v>17487.5</v>
      </c>
      <c r="O22" s="65">
        <v>42211.8</v>
      </c>
      <c r="P22" s="65">
        <v>8039.6</v>
      </c>
      <c r="Q22" s="65">
        <v>30472</v>
      </c>
      <c r="R22" s="65">
        <v>28487.7</v>
      </c>
      <c r="S22" s="65">
        <v>45911.3</v>
      </c>
      <c r="T22" s="65">
        <v>4106.8999999999996</v>
      </c>
      <c r="U22" s="65">
        <v>4258.7</v>
      </c>
      <c r="V22" s="47"/>
      <c r="W22" s="65">
        <f t="shared" si="2"/>
        <v>735.63333333333333</v>
      </c>
      <c r="X22" s="65">
        <f t="shared" si="3"/>
        <v>2336.2666666666664</v>
      </c>
      <c r="Y22" s="65">
        <f t="shared" si="4"/>
        <v>1103.6000000000001</v>
      </c>
      <c r="Z22" s="65">
        <f t="shared" si="5"/>
        <v>3843.2666666666669</v>
      </c>
      <c r="AA22" s="65">
        <f t="shared" si="6"/>
        <v>7607.4916666666677</v>
      </c>
      <c r="AB22" s="65">
        <f t="shared" si="7"/>
        <v>8569.9499999999989</v>
      </c>
      <c r="AC22" s="65">
        <f t="shared" si="8"/>
        <v>3671.3999999999996</v>
      </c>
      <c r="AD22" s="65">
        <f t="shared" si="9"/>
        <v>496.75000000000006</v>
      </c>
      <c r="AE22" s="65"/>
      <c r="AF22" s="65">
        <f t="shared" si="10"/>
        <v>18292.399999999998</v>
      </c>
      <c r="AG22" s="65">
        <f t="shared" si="11"/>
        <v>78081.383333333331</v>
      </c>
      <c r="AH22" s="65">
        <f t="shared" si="12"/>
        <v>19657.841666666667</v>
      </c>
      <c r="AI22" s="65">
        <f t="shared" si="13"/>
        <v>41384.35833333333</v>
      </c>
      <c r="AJ22" s="65">
        <f t="shared" si="14"/>
        <v>8233.85</v>
      </c>
      <c r="AK22" s="65">
        <f t="shared" si="15"/>
        <v>29476.958333333332</v>
      </c>
      <c r="AL22" s="65">
        <f t="shared" si="19"/>
        <v>26751.941666666666</v>
      </c>
      <c r="AM22" s="65">
        <f t="shared" si="16"/>
        <v>47520.083333333336</v>
      </c>
      <c r="AN22" s="65">
        <f t="shared" si="17"/>
        <v>4212.7833333333328</v>
      </c>
      <c r="AO22" s="65">
        <f t="shared" si="18"/>
        <v>3532.599999999999</v>
      </c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67"/>
      <c r="BC22" s="67"/>
    </row>
    <row r="23" spans="1:55" x14ac:dyDescent="0.2">
      <c r="A23" s="47"/>
      <c r="B23" s="47" t="s">
        <v>50</v>
      </c>
      <c r="C23" s="64">
        <v>1581</v>
      </c>
      <c r="D23" s="64">
        <v>1143.2</v>
      </c>
      <c r="E23" s="64">
        <v>1137.9000000000001</v>
      </c>
      <c r="F23" s="64">
        <v>4321.5</v>
      </c>
      <c r="G23" s="69">
        <v>6369.4</v>
      </c>
      <c r="H23" s="70">
        <v>8093.3</v>
      </c>
      <c r="I23" s="70">
        <v>2235.1999999999998</v>
      </c>
      <c r="J23" s="70">
        <v>394.1</v>
      </c>
      <c r="K23" s="71"/>
      <c r="L23" s="70">
        <v>15197.6</v>
      </c>
      <c r="M23" s="65">
        <v>84436</v>
      </c>
      <c r="N23" s="65">
        <v>18999.8</v>
      </c>
      <c r="O23" s="65">
        <v>48292.800000000003</v>
      </c>
      <c r="P23" s="65">
        <v>8053.3</v>
      </c>
      <c r="Q23" s="65">
        <v>32929.4</v>
      </c>
      <c r="R23" s="65">
        <v>34425.699999999997</v>
      </c>
      <c r="S23" s="65">
        <v>44343</v>
      </c>
      <c r="T23" s="65">
        <v>4150</v>
      </c>
      <c r="U23" s="65">
        <v>4186.1000000000004</v>
      </c>
      <c r="V23" s="47"/>
      <c r="W23" s="65">
        <f t="shared" si="2"/>
        <v>799.72500000000002</v>
      </c>
      <c r="X23" s="65">
        <f t="shared" si="3"/>
        <v>2001.7</v>
      </c>
      <c r="Y23" s="65">
        <f t="shared" si="4"/>
        <v>1073.7666666666667</v>
      </c>
      <c r="Z23" s="65">
        <f t="shared" si="5"/>
        <v>3781.25</v>
      </c>
      <c r="AA23" s="65">
        <f t="shared" si="6"/>
        <v>7324.875</v>
      </c>
      <c r="AB23" s="65">
        <f t="shared" si="7"/>
        <v>8320.0333333333347</v>
      </c>
      <c r="AC23" s="65">
        <f t="shared" si="8"/>
        <v>3684.9833333333331</v>
      </c>
      <c r="AD23" s="65">
        <f t="shared" si="9"/>
        <v>496.72500000000008</v>
      </c>
      <c r="AE23" s="65"/>
      <c r="AF23" s="65">
        <f t="shared" si="10"/>
        <v>18036.974999999999</v>
      </c>
      <c r="AG23" s="65">
        <f t="shared" si="11"/>
        <v>75278.691666666666</v>
      </c>
      <c r="AH23" s="65">
        <f t="shared" si="12"/>
        <v>17654.291666666668</v>
      </c>
      <c r="AI23" s="65">
        <f t="shared" si="13"/>
        <v>40584.899999999994</v>
      </c>
      <c r="AJ23" s="65">
        <f t="shared" si="14"/>
        <v>8060.0999999999995</v>
      </c>
      <c r="AK23" s="65">
        <f t="shared" si="15"/>
        <v>29560.891666666666</v>
      </c>
      <c r="AL23" s="65">
        <f t="shared" si="19"/>
        <v>26241.333333333332</v>
      </c>
      <c r="AM23" s="65">
        <f t="shared" si="16"/>
        <v>46297.866666666661</v>
      </c>
      <c r="AN23" s="65">
        <f t="shared" si="17"/>
        <v>4188.4833333333327</v>
      </c>
      <c r="AO23" s="65">
        <f t="shared" si="18"/>
        <v>3589.7416666666663</v>
      </c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67"/>
      <c r="BC23" s="67"/>
    </row>
    <row r="24" spans="1:55" x14ac:dyDescent="0.2">
      <c r="A24" s="47"/>
      <c r="B24" s="47" t="s">
        <v>51</v>
      </c>
      <c r="C24" s="64">
        <v>2748.2</v>
      </c>
      <c r="D24" s="64">
        <v>1364.7</v>
      </c>
      <c r="E24" s="64">
        <v>1279.2</v>
      </c>
      <c r="F24" s="64">
        <v>4763.5</v>
      </c>
      <c r="G24" s="69">
        <v>9846.1</v>
      </c>
      <c r="H24" s="70">
        <v>8070.8</v>
      </c>
      <c r="I24" s="70">
        <v>3339</v>
      </c>
      <c r="J24" s="70">
        <v>915.6</v>
      </c>
      <c r="K24" s="71"/>
      <c r="L24" s="70">
        <v>15996</v>
      </c>
      <c r="M24" s="65">
        <v>100337.8</v>
      </c>
      <c r="N24" s="65">
        <v>24242.6</v>
      </c>
      <c r="O24" s="65">
        <v>58805.3</v>
      </c>
      <c r="P24" s="65">
        <v>8445.1</v>
      </c>
      <c r="Q24" s="65">
        <v>24567.1</v>
      </c>
      <c r="R24" s="65">
        <v>33537.1</v>
      </c>
      <c r="S24" s="65">
        <v>44809.3</v>
      </c>
      <c r="T24" s="65">
        <v>3959.9</v>
      </c>
      <c r="U24" s="65">
        <v>3505.2</v>
      </c>
      <c r="V24" s="47"/>
      <c r="W24" s="65">
        <f t="shared" si="2"/>
        <v>923.86666666666679</v>
      </c>
      <c r="X24" s="65">
        <f t="shared" si="3"/>
        <v>1901.4333333333334</v>
      </c>
      <c r="Y24" s="65">
        <f t="shared" si="4"/>
        <v>1072.5583333333334</v>
      </c>
      <c r="Z24" s="65">
        <f t="shared" si="5"/>
        <v>3731.6916666666671</v>
      </c>
      <c r="AA24" s="65">
        <f t="shared" si="6"/>
        <v>7143.625</v>
      </c>
      <c r="AB24" s="65">
        <f t="shared" si="7"/>
        <v>8408.2833333333328</v>
      </c>
      <c r="AC24" s="65">
        <f t="shared" si="8"/>
        <v>3718.9916666666654</v>
      </c>
      <c r="AD24" s="65">
        <f t="shared" si="9"/>
        <v>520.06666666666672</v>
      </c>
      <c r="AE24" s="65"/>
      <c r="AF24" s="65">
        <f t="shared" si="10"/>
        <v>17955.649999999998</v>
      </c>
      <c r="AG24" s="65">
        <f t="shared" si="11"/>
        <v>77257.899999999994</v>
      </c>
      <c r="AH24" s="65">
        <f t="shared" si="12"/>
        <v>17930.158333333333</v>
      </c>
      <c r="AI24" s="65">
        <f t="shared" si="13"/>
        <v>42289.10833333333</v>
      </c>
      <c r="AJ24" s="65">
        <f t="shared" si="14"/>
        <v>8021.166666666667</v>
      </c>
      <c r="AK24" s="65">
        <f t="shared" si="15"/>
        <v>29220.808333333334</v>
      </c>
      <c r="AL24" s="65">
        <f t="shared" si="19"/>
        <v>27539.791666666668</v>
      </c>
      <c r="AM24" s="65">
        <f t="shared" si="16"/>
        <v>46356.333333333336</v>
      </c>
      <c r="AN24" s="65">
        <f t="shared" si="17"/>
        <v>4183.2499999999991</v>
      </c>
      <c r="AO24" s="65">
        <f t="shared" si="18"/>
        <v>3646.35</v>
      </c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67"/>
      <c r="BC24" s="67"/>
    </row>
    <row r="25" spans="1:55" x14ac:dyDescent="0.2">
      <c r="A25" s="47"/>
      <c r="B25" s="47" t="s">
        <v>52</v>
      </c>
      <c r="C25" s="64">
        <v>2063.1</v>
      </c>
      <c r="D25" s="64">
        <v>2467.8000000000002</v>
      </c>
      <c r="E25" s="64">
        <v>755.5</v>
      </c>
      <c r="F25" s="64">
        <v>4257.8999999999996</v>
      </c>
      <c r="G25" s="69">
        <v>796.9</v>
      </c>
      <c r="H25" s="70">
        <v>6775.6</v>
      </c>
      <c r="I25" s="70">
        <v>4459</v>
      </c>
      <c r="J25" s="70">
        <v>353.3</v>
      </c>
      <c r="K25" s="71"/>
      <c r="L25" s="70">
        <v>15249.5</v>
      </c>
      <c r="M25" s="65">
        <v>122789.6</v>
      </c>
      <c r="N25" s="65">
        <v>40460.6</v>
      </c>
      <c r="O25" s="65">
        <v>63104.3</v>
      </c>
      <c r="P25" s="65">
        <v>10370.700000000001</v>
      </c>
      <c r="Q25" s="65">
        <v>28101.7</v>
      </c>
      <c r="R25" s="65">
        <v>55479.8</v>
      </c>
      <c r="S25" s="65">
        <v>54393.3</v>
      </c>
      <c r="T25" s="65">
        <v>4574</v>
      </c>
      <c r="U25" s="65">
        <v>3734.9</v>
      </c>
      <c r="V25" s="47"/>
      <c r="W25" s="65">
        <f t="shared" si="2"/>
        <v>952.30833333333328</v>
      </c>
      <c r="X25" s="65">
        <f t="shared" si="3"/>
        <v>1625.7166666666665</v>
      </c>
      <c r="Y25" s="65">
        <f t="shared" si="4"/>
        <v>1046.9666666666665</v>
      </c>
      <c r="Z25" s="65">
        <f t="shared" si="5"/>
        <v>3664.0583333333338</v>
      </c>
      <c r="AA25" s="65">
        <f t="shared" si="6"/>
        <v>6860.4833333333336</v>
      </c>
      <c r="AB25" s="65">
        <f t="shared" si="7"/>
        <v>8315.6</v>
      </c>
      <c r="AC25" s="65">
        <f t="shared" si="8"/>
        <v>3606.3083333333329</v>
      </c>
      <c r="AD25" s="65">
        <f t="shared" si="9"/>
        <v>501.55833333333339</v>
      </c>
      <c r="AE25" s="65"/>
      <c r="AF25" s="65">
        <f t="shared" si="10"/>
        <v>17838.841666666667</v>
      </c>
      <c r="AG25" s="65">
        <f t="shared" si="11"/>
        <v>76702.083333333328</v>
      </c>
      <c r="AH25" s="65">
        <f t="shared" si="12"/>
        <v>18027.075000000001</v>
      </c>
      <c r="AI25" s="65">
        <f t="shared" si="13"/>
        <v>41520.691666666658</v>
      </c>
      <c r="AJ25" s="65">
        <f t="shared" si="14"/>
        <v>8092.8166666666666</v>
      </c>
      <c r="AK25" s="65">
        <f t="shared" si="15"/>
        <v>28496.141666666666</v>
      </c>
      <c r="AL25" s="65">
        <f t="shared" si="19"/>
        <v>29634.616666666665</v>
      </c>
      <c r="AM25" s="65">
        <f t="shared" si="16"/>
        <v>46459.424999999996</v>
      </c>
      <c r="AN25" s="65">
        <f t="shared" si="17"/>
        <v>4115.083333333333</v>
      </c>
      <c r="AO25" s="65">
        <f t="shared" si="18"/>
        <v>3606.1000000000004</v>
      </c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67"/>
      <c r="BC25" s="67"/>
    </row>
    <row r="26" spans="1:55" x14ac:dyDescent="0.2">
      <c r="A26" s="47"/>
      <c r="B26" s="47" t="s">
        <v>53</v>
      </c>
      <c r="C26" s="64">
        <v>1390.8</v>
      </c>
      <c r="D26" s="64">
        <v>1460.6</v>
      </c>
      <c r="E26" s="64">
        <v>590.1</v>
      </c>
      <c r="F26" s="64">
        <v>3810.2</v>
      </c>
      <c r="G26" s="69">
        <v>14157.7</v>
      </c>
      <c r="H26" s="70">
        <v>5293.9</v>
      </c>
      <c r="I26" s="70">
        <v>3671.7</v>
      </c>
      <c r="J26" s="70">
        <v>276.39999999999998</v>
      </c>
      <c r="K26" s="71"/>
      <c r="L26" s="70">
        <v>15392.6</v>
      </c>
      <c r="M26" s="65">
        <v>60164.6</v>
      </c>
      <c r="N26" s="65">
        <v>11179.2</v>
      </c>
      <c r="O26" s="65">
        <v>34555.9</v>
      </c>
      <c r="P26" s="65">
        <v>6244.4</v>
      </c>
      <c r="Q26" s="65">
        <v>25752</v>
      </c>
      <c r="R26" s="65">
        <v>13630.1</v>
      </c>
      <c r="S26" s="65">
        <v>41687.5</v>
      </c>
      <c r="T26" s="65">
        <v>5360</v>
      </c>
      <c r="U26" s="65">
        <v>3658.3</v>
      </c>
      <c r="V26" s="47"/>
      <c r="W26" s="65">
        <f t="shared" si="2"/>
        <v>977.37499999999989</v>
      </c>
      <c r="X26" s="65">
        <f t="shared" si="3"/>
        <v>1679.125</v>
      </c>
      <c r="Y26" s="65">
        <f t="shared" si="4"/>
        <v>1009.725</v>
      </c>
      <c r="Z26" s="65">
        <f t="shared" si="5"/>
        <v>3605.7000000000003</v>
      </c>
      <c r="AA26" s="65">
        <f t="shared" si="6"/>
        <v>7601.8999999999987</v>
      </c>
      <c r="AB26" s="65">
        <f t="shared" si="7"/>
        <v>8183.3666666666677</v>
      </c>
      <c r="AC26" s="65">
        <f t="shared" si="8"/>
        <v>3536.9583333333335</v>
      </c>
      <c r="AD26" s="65">
        <f t="shared" si="9"/>
        <v>492.15000000000003</v>
      </c>
      <c r="AE26" s="65"/>
      <c r="AF26" s="65">
        <f t="shared" si="10"/>
        <v>17721.283333333333</v>
      </c>
      <c r="AG26" s="65">
        <f t="shared" si="11"/>
        <v>75088.53333333334</v>
      </c>
      <c r="AH26" s="65">
        <f t="shared" si="12"/>
        <v>17124.825000000001</v>
      </c>
      <c r="AI26" s="65">
        <f t="shared" si="13"/>
        <v>41168.149999999994</v>
      </c>
      <c r="AJ26" s="65">
        <f t="shared" si="14"/>
        <v>7903.4749999999995</v>
      </c>
      <c r="AK26" s="65">
        <f t="shared" si="15"/>
        <v>28020.375</v>
      </c>
      <c r="AL26" s="65">
        <f t="shared" si="19"/>
        <v>29922.899999999994</v>
      </c>
      <c r="AM26" s="65">
        <f t="shared" si="16"/>
        <v>46181.1</v>
      </c>
      <c r="AN26" s="65">
        <f t="shared" si="17"/>
        <v>4092.2166666666667</v>
      </c>
      <c r="AO26" s="65">
        <f t="shared" si="18"/>
        <v>3578.8333333333339</v>
      </c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67"/>
      <c r="BC26" s="67"/>
    </row>
    <row r="27" spans="1:55" x14ac:dyDescent="0.2">
      <c r="A27" s="47"/>
      <c r="B27" s="47" t="s">
        <v>54</v>
      </c>
      <c r="C27" s="64">
        <v>1241.7</v>
      </c>
      <c r="D27" s="64">
        <v>1040.9000000000001</v>
      </c>
      <c r="E27" s="64">
        <v>681.5</v>
      </c>
      <c r="F27" s="64">
        <v>2967.1</v>
      </c>
      <c r="G27" s="69">
        <v>3717.7</v>
      </c>
      <c r="H27" s="70">
        <v>7430.9</v>
      </c>
      <c r="I27" s="70">
        <v>4995.3</v>
      </c>
      <c r="J27" s="70">
        <v>454.2</v>
      </c>
      <c r="K27" s="71"/>
      <c r="L27" s="70">
        <v>18537.5</v>
      </c>
      <c r="M27" s="65">
        <v>69410</v>
      </c>
      <c r="N27" s="65">
        <v>11282</v>
      </c>
      <c r="O27" s="65">
        <v>39700.5</v>
      </c>
      <c r="P27" s="65">
        <v>7895.9</v>
      </c>
      <c r="Q27" s="65">
        <v>35329.699999999997</v>
      </c>
      <c r="R27" s="65">
        <v>14563.1</v>
      </c>
      <c r="S27" s="65">
        <v>44229.1</v>
      </c>
      <c r="T27" s="65">
        <v>4718.6000000000004</v>
      </c>
      <c r="U27" s="65">
        <v>3739.2</v>
      </c>
      <c r="V27" s="47"/>
      <c r="W27" s="65">
        <f t="shared" si="2"/>
        <v>1031.2583333333334</v>
      </c>
      <c r="X27" s="65">
        <f t="shared" si="3"/>
        <v>1622.0583333333336</v>
      </c>
      <c r="Y27" s="65">
        <f t="shared" si="4"/>
        <v>987.30000000000018</v>
      </c>
      <c r="Z27" s="65">
        <f t="shared" si="5"/>
        <v>3580.5916666666667</v>
      </c>
      <c r="AA27" s="65">
        <f t="shared" si="6"/>
        <v>7120.6833333333334</v>
      </c>
      <c r="AB27" s="65">
        <f t="shared" si="7"/>
        <v>7956.416666666667</v>
      </c>
      <c r="AC27" s="65">
        <f t="shared" si="8"/>
        <v>3671.9166666666665</v>
      </c>
      <c r="AD27" s="65">
        <f t="shared" si="9"/>
        <v>489.32499999999999</v>
      </c>
      <c r="AE27" s="65"/>
      <c r="AF27" s="65">
        <f t="shared" si="10"/>
        <v>17738.141666666666</v>
      </c>
      <c r="AG27" s="65">
        <f t="shared" si="11"/>
        <v>75758.633333333331</v>
      </c>
      <c r="AH27" s="65">
        <f t="shared" si="12"/>
        <v>17001.483333333334</v>
      </c>
      <c r="AI27" s="65">
        <f t="shared" si="13"/>
        <v>41725.866666666661</v>
      </c>
      <c r="AJ27" s="65">
        <f t="shared" si="14"/>
        <v>7931.6166666666659</v>
      </c>
      <c r="AK27" s="65">
        <f t="shared" si="15"/>
        <v>28213.783333333336</v>
      </c>
      <c r="AL27" s="65">
        <f t="shared" si="19"/>
        <v>29662.46666666666</v>
      </c>
      <c r="AM27" s="65">
        <f t="shared" si="16"/>
        <v>45869.033333333333</v>
      </c>
      <c r="AN27" s="65">
        <f t="shared" si="17"/>
        <v>4045.625</v>
      </c>
      <c r="AO27" s="65">
        <f t="shared" si="18"/>
        <v>3655.3833333333332</v>
      </c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67"/>
      <c r="BC27" s="67"/>
    </row>
    <row r="28" spans="1:55" x14ac:dyDescent="0.2">
      <c r="A28" s="47"/>
      <c r="B28" s="47" t="s">
        <v>55</v>
      </c>
      <c r="C28" s="64">
        <v>1106.5999999999999</v>
      </c>
      <c r="D28" s="64">
        <v>720.7</v>
      </c>
      <c r="E28" s="64">
        <v>612.1</v>
      </c>
      <c r="F28" s="64">
        <v>2847.3</v>
      </c>
      <c r="G28" s="69">
        <v>3417.5</v>
      </c>
      <c r="H28" s="70">
        <v>9131.7000000000007</v>
      </c>
      <c r="I28" s="70">
        <v>3536.5</v>
      </c>
      <c r="J28" s="70">
        <v>338.6</v>
      </c>
      <c r="K28" s="71"/>
      <c r="L28" s="70">
        <v>15749.7</v>
      </c>
      <c r="M28" s="65">
        <v>66330.2</v>
      </c>
      <c r="N28" s="65">
        <v>8382.9</v>
      </c>
      <c r="O28" s="65">
        <v>38257.199999999997</v>
      </c>
      <c r="P28" s="65">
        <v>6399.2</v>
      </c>
      <c r="Q28" s="65">
        <v>36068.1</v>
      </c>
      <c r="R28" s="65">
        <v>17144.8</v>
      </c>
      <c r="S28" s="65">
        <v>47864.9</v>
      </c>
      <c r="T28" s="65">
        <v>4246.2</v>
      </c>
      <c r="U28" s="65">
        <v>3364.3</v>
      </c>
      <c r="V28" s="47"/>
      <c r="W28" s="65">
        <f t="shared" si="2"/>
        <v>1088.9416666666666</v>
      </c>
      <c r="X28" s="65">
        <f t="shared" si="3"/>
        <v>1580.2333333333336</v>
      </c>
      <c r="Y28" s="65">
        <f t="shared" si="4"/>
        <v>945.35000000000025</v>
      </c>
      <c r="Z28" s="65">
        <f t="shared" si="5"/>
        <v>3574.8416666666667</v>
      </c>
      <c r="AA28" s="65">
        <f t="shared" si="6"/>
        <v>6840.5583333333334</v>
      </c>
      <c r="AB28" s="65">
        <f t="shared" si="7"/>
        <v>7961.9416666666666</v>
      </c>
      <c r="AC28" s="65">
        <f t="shared" si="8"/>
        <v>3496.6416666666669</v>
      </c>
      <c r="AD28" s="65">
        <f t="shared" si="9"/>
        <v>478.73333333333335</v>
      </c>
      <c r="AE28" s="65"/>
      <c r="AF28" s="65">
        <f t="shared" si="10"/>
        <v>17427.45</v>
      </c>
      <c r="AG28" s="65">
        <f t="shared" si="11"/>
        <v>75015.083333333328</v>
      </c>
      <c r="AH28" s="65">
        <f t="shared" si="12"/>
        <v>16344.966666666667</v>
      </c>
      <c r="AI28" s="65">
        <f t="shared" si="13"/>
        <v>41508.549999999996</v>
      </c>
      <c r="AJ28" s="65">
        <f t="shared" si="14"/>
        <v>7771.9749999999985</v>
      </c>
      <c r="AK28" s="65">
        <f t="shared" si="15"/>
        <v>28853.458333333332</v>
      </c>
      <c r="AL28" s="65">
        <f t="shared" si="19"/>
        <v>28801.716666666664</v>
      </c>
      <c r="AM28" s="65">
        <f t="shared" si="16"/>
        <v>45787.641666666663</v>
      </c>
      <c r="AN28" s="65">
        <f t="shared" si="17"/>
        <v>4016.2416666666663</v>
      </c>
      <c r="AO28" s="65">
        <f t="shared" si="18"/>
        <v>3582.7833333333333</v>
      </c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67"/>
      <c r="BC28" s="67"/>
    </row>
    <row r="29" spans="1:55" x14ac:dyDescent="0.2">
      <c r="A29" s="47"/>
      <c r="B29" s="47" t="s">
        <v>56</v>
      </c>
      <c r="C29" s="64">
        <v>1686</v>
      </c>
      <c r="D29" s="64">
        <v>602.20000000000005</v>
      </c>
      <c r="E29" s="64">
        <v>645.5</v>
      </c>
      <c r="F29" s="64">
        <v>3484.5</v>
      </c>
      <c r="G29" s="69">
        <v>3143.3</v>
      </c>
      <c r="H29" s="70">
        <v>7695.2</v>
      </c>
      <c r="I29" s="70">
        <v>2127.1</v>
      </c>
      <c r="J29" s="70">
        <v>124</v>
      </c>
      <c r="K29" s="71"/>
      <c r="L29" s="70">
        <v>15186.3</v>
      </c>
      <c r="M29" s="65">
        <v>65884.7</v>
      </c>
      <c r="N29" s="65">
        <v>10272.1</v>
      </c>
      <c r="O29" s="65">
        <v>38828.800000000003</v>
      </c>
      <c r="P29" s="65">
        <v>7627.8</v>
      </c>
      <c r="Q29" s="65">
        <v>28551.5</v>
      </c>
      <c r="R29" s="65">
        <v>17195.5</v>
      </c>
      <c r="S29" s="65">
        <v>48889.599999999999</v>
      </c>
      <c r="T29" s="65">
        <v>4264.3999999999996</v>
      </c>
      <c r="U29" s="65">
        <v>3004.6</v>
      </c>
      <c r="V29" s="47"/>
      <c r="W29" s="65">
        <f t="shared" si="2"/>
        <v>1195.2666666666667</v>
      </c>
      <c r="X29" s="65">
        <f t="shared" si="3"/>
        <v>1506.3250000000005</v>
      </c>
      <c r="Y29" s="65">
        <f t="shared" si="4"/>
        <v>917.16666666666663</v>
      </c>
      <c r="Z29" s="65">
        <f t="shared" si="5"/>
        <v>3619.0583333333329</v>
      </c>
      <c r="AA29" s="65">
        <f t="shared" si="6"/>
        <v>6242.1166666666677</v>
      </c>
      <c r="AB29" s="65">
        <f t="shared" si="7"/>
        <v>7957.6083333333327</v>
      </c>
      <c r="AC29" s="65">
        <f t="shared" si="8"/>
        <v>3414.0083333333332</v>
      </c>
      <c r="AD29" s="65">
        <f t="shared" si="9"/>
        <v>440.16666666666669</v>
      </c>
      <c r="AE29" s="65"/>
      <c r="AF29" s="65">
        <f t="shared" si="10"/>
        <v>17029.975000000002</v>
      </c>
      <c r="AG29" s="65">
        <f t="shared" si="11"/>
        <v>74697.299999999988</v>
      </c>
      <c r="AH29" s="65">
        <f t="shared" si="12"/>
        <v>16204.683333333334</v>
      </c>
      <c r="AI29" s="65">
        <f t="shared" si="13"/>
        <v>41291.724999999999</v>
      </c>
      <c r="AJ29" s="65">
        <f t="shared" si="14"/>
        <v>7719.5666666666657</v>
      </c>
      <c r="AK29" s="65">
        <f t="shared" si="15"/>
        <v>29064.541666666668</v>
      </c>
      <c r="AL29" s="65">
        <f t="shared" si="19"/>
        <v>27569.941666666666</v>
      </c>
      <c r="AM29" s="65">
        <f t="shared" si="16"/>
        <v>45857.48333333333</v>
      </c>
      <c r="AN29" s="65">
        <f t="shared" si="17"/>
        <v>3960.8333333333335</v>
      </c>
      <c r="AO29" s="65">
        <f t="shared" si="18"/>
        <v>3539.6666666666665</v>
      </c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67"/>
      <c r="BC29" s="67"/>
    </row>
    <row r="30" spans="1:55" x14ac:dyDescent="0.2">
      <c r="A30" s="47"/>
      <c r="B30" s="47" t="s">
        <v>57</v>
      </c>
      <c r="C30" s="64">
        <v>1517.2</v>
      </c>
      <c r="D30" s="64">
        <v>915.1</v>
      </c>
      <c r="E30" s="64">
        <v>610.1</v>
      </c>
      <c r="F30" s="64">
        <v>2802.1</v>
      </c>
      <c r="G30" s="69">
        <v>8916.2999999999993</v>
      </c>
      <c r="H30" s="70">
        <v>9516.7999999999993</v>
      </c>
      <c r="I30" s="70">
        <v>2279.1999999999998</v>
      </c>
      <c r="J30" s="70">
        <v>267</v>
      </c>
      <c r="K30" s="71"/>
      <c r="L30" s="70">
        <v>15501.6</v>
      </c>
      <c r="M30" s="65">
        <v>61356</v>
      </c>
      <c r="N30" s="65">
        <v>13741.2</v>
      </c>
      <c r="O30" s="65">
        <v>33153.300000000003</v>
      </c>
      <c r="P30" s="65">
        <v>5979.9</v>
      </c>
      <c r="Q30" s="65">
        <v>27828.2</v>
      </c>
      <c r="R30" s="65">
        <v>22392.2</v>
      </c>
      <c r="S30" s="65">
        <v>50999</v>
      </c>
      <c r="T30" s="65">
        <v>3148.6</v>
      </c>
      <c r="U30" s="65">
        <v>3415</v>
      </c>
      <c r="V30" s="47"/>
      <c r="W30" s="65">
        <f t="shared" si="2"/>
        <v>1246.4416666666668</v>
      </c>
      <c r="X30" s="65">
        <f t="shared" si="3"/>
        <v>1395.0500000000002</v>
      </c>
      <c r="Y30" s="65">
        <f t="shared" si="4"/>
        <v>860</v>
      </c>
      <c r="Z30" s="65">
        <f t="shared" si="5"/>
        <v>3580.2666666666669</v>
      </c>
      <c r="AA30" s="65">
        <f t="shared" si="6"/>
        <v>6500.5333333333338</v>
      </c>
      <c r="AB30" s="65">
        <f t="shared" si="7"/>
        <v>7891.8166666666666</v>
      </c>
      <c r="AC30" s="65">
        <f t="shared" si="8"/>
        <v>3145.6499999999996</v>
      </c>
      <c r="AD30" s="65">
        <f t="shared" si="9"/>
        <v>414.70000000000005</v>
      </c>
      <c r="AE30" s="65"/>
      <c r="AF30" s="65">
        <f t="shared" si="10"/>
        <v>16473.683333333334</v>
      </c>
      <c r="AG30" s="65">
        <f t="shared" si="11"/>
        <v>74212.21666666666</v>
      </c>
      <c r="AH30" s="65">
        <f t="shared" si="12"/>
        <v>16042.89166666667</v>
      </c>
      <c r="AI30" s="65">
        <f t="shared" si="13"/>
        <v>41279.333333333336</v>
      </c>
      <c r="AJ30" s="65">
        <f t="shared" si="14"/>
        <v>7569.7666666666664</v>
      </c>
      <c r="AK30" s="65">
        <f t="shared" si="15"/>
        <v>29175.341666666664</v>
      </c>
      <c r="AL30" s="65">
        <f t="shared" si="19"/>
        <v>26894.5</v>
      </c>
      <c r="AM30" s="65">
        <f t="shared" si="16"/>
        <v>45857.066666666673</v>
      </c>
      <c r="AN30" s="65">
        <f t="shared" si="17"/>
        <v>3931.2916666666665</v>
      </c>
      <c r="AO30" s="65">
        <f t="shared" si="18"/>
        <v>3593.4916666666668</v>
      </c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67"/>
      <c r="BC30" s="67"/>
    </row>
    <row r="31" spans="1:55" x14ac:dyDescent="0.2">
      <c r="A31" s="47"/>
      <c r="B31" s="47" t="s">
        <v>58</v>
      </c>
      <c r="C31" s="64">
        <v>920.7</v>
      </c>
      <c r="D31" s="64">
        <v>600.79999999999995</v>
      </c>
      <c r="E31" s="64">
        <v>525.79999999999995</v>
      </c>
      <c r="F31" s="64">
        <v>2877.1</v>
      </c>
      <c r="G31" s="69">
        <v>4187.8</v>
      </c>
      <c r="H31" s="70">
        <v>9197.7000000000007</v>
      </c>
      <c r="I31" s="70">
        <v>2667.3</v>
      </c>
      <c r="J31" s="70">
        <v>601.29999999999995</v>
      </c>
      <c r="K31" s="71"/>
      <c r="L31" s="70">
        <v>14900.1</v>
      </c>
      <c r="M31" s="65">
        <v>53577.5</v>
      </c>
      <c r="N31" s="65">
        <v>10266.1</v>
      </c>
      <c r="O31" s="65">
        <v>28210.3</v>
      </c>
      <c r="P31" s="65">
        <v>7381.5</v>
      </c>
      <c r="Q31" s="65">
        <v>26555.4</v>
      </c>
      <c r="R31" s="65">
        <v>24154.2</v>
      </c>
      <c r="S31" s="65">
        <v>46768.1</v>
      </c>
      <c r="T31" s="65">
        <v>2857.4</v>
      </c>
      <c r="U31" s="65">
        <v>3926.2</v>
      </c>
      <c r="V31" s="47"/>
      <c r="W31" s="65">
        <f t="shared" si="2"/>
        <v>1274.7916666666667</v>
      </c>
      <c r="X31" s="65">
        <f t="shared" si="3"/>
        <v>1179.2583333333334</v>
      </c>
      <c r="Y31" s="65">
        <f t="shared" si="4"/>
        <v>820.92500000000007</v>
      </c>
      <c r="Z31" s="65">
        <f t="shared" si="5"/>
        <v>3490.9333333333329</v>
      </c>
      <c r="AA31" s="65">
        <f t="shared" si="6"/>
        <v>6652.5583333333343</v>
      </c>
      <c r="AB31" s="65">
        <f t="shared" si="7"/>
        <v>7831.45</v>
      </c>
      <c r="AC31" s="65">
        <f t="shared" si="8"/>
        <v>2988.2166666666667</v>
      </c>
      <c r="AD31" s="65">
        <f t="shared" si="9"/>
        <v>412.38333333333327</v>
      </c>
      <c r="AE31" s="65"/>
      <c r="AF31" s="65">
        <f t="shared" si="10"/>
        <v>15883.458333333336</v>
      </c>
      <c r="AG31" s="65">
        <f t="shared" si="11"/>
        <v>73513.458333333328</v>
      </c>
      <c r="AH31" s="65">
        <f t="shared" si="12"/>
        <v>15826.250000000002</v>
      </c>
      <c r="AI31" s="65">
        <f t="shared" si="13"/>
        <v>40878.291666666664</v>
      </c>
      <c r="AJ31" s="65">
        <f t="shared" si="14"/>
        <v>7681.083333333333</v>
      </c>
      <c r="AK31" s="65">
        <f t="shared" si="15"/>
        <v>29066.616666666669</v>
      </c>
      <c r="AL31" s="65">
        <f t="shared" si="19"/>
        <v>26410.266666666666</v>
      </c>
      <c r="AM31" s="65">
        <f t="shared" si="16"/>
        <v>45929.524999999994</v>
      </c>
      <c r="AN31" s="65">
        <f t="shared" si="17"/>
        <v>3880.3583333333331</v>
      </c>
      <c r="AO31" s="65">
        <f t="shared" si="18"/>
        <v>3682.8249999999994</v>
      </c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67"/>
      <c r="BC31" s="67"/>
    </row>
    <row r="32" spans="1:55" x14ac:dyDescent="0.2">
      <c r="A32" s="47">
        <v>2006</v>
      </c>
      <c r="B32" s="47" t="s">
        <v>47</v>
      </c>
      <c r="C32" s="64">
        <v>724.5</v>
      </c>
      <c r="D32" s="64">
        <v>1052</v>
      </c>
      <c r="E32" s="64">
        <v>648.1</v>
      </c>
      <c r="F32" s="64">
        <v>3031.1</v>
      </c>
      <c r="G32" s="69">
        <v>12070.2</v>
      </c>
      <c r="H32" s="70">
        <v>4040.4</v>
      </c>
      <c r="I32" s="70">
        <v>1861.4</v>
      </c>
      <c r="J32" s="70">
        <v>395</v>
      </c>
      <c r="K32" s="71"/>
      <c r="L32" s="70">
        <v>15878.8</v>
      </c>
      <c r="M32" s="65">
        <v>68407.600000000006</v>
      </c>
      <c r="N32" s="65">
        <v>13876.3</v>
      </c>
      <c r="O32" s="65">
        <v>37085.199999999997</v>
      </c>
      <c r="P32" s="65">
        <v>5829.4</v>
      </c>
      <c r="Q32" s="65">
        <v>30146.6</v>
      </c>
      <c r="R32" s="65">
        <v>21355.200000000001</v>
      </c>
      <c r="S32" s="65">
        <v>40502.1</v>
      </c>
      <c r="T32" s="65">
        <v>2393.5</v>
      </c>
      <c r="U32" s="65">
        <v>2857.7</v>
      </c>
      <c r="V32" s="47"/>
      <c r="W32" s="65">
        <f t="shared" si="2"/>
        <v>1318.7250000000001</v>
      </c>
      <c r="X32" s="65">
        <f t="shared" si="3"/>
        <v>1099.0083333333334</v>
      </c>
      <c r="Y32" s="65">
        <f t="shared" si="4"/>
        <v>787.64166666666677</v>
      </c>
      <c r="Z32" s="65">
        <f t="shared" si="5"/>
        <v>3485.9499999999994</v>
      </c>
      <c r="AA32" s="65">
        <f t="shared" si="6"/>
        <v>6874.8166666666666</v>
      </c>
      <c r="AB32" s="65">
        <f t="shared" si="7"/>
        <v>7689.333333333333</v>
      </c>
      <c r="AC32" s="65">
        <f t="shared" si="8"/>
        <v>3012.625</v>
      </c>
      <c r="AD32" s="65">
        <f t="shared" si="9"/>
        <v>415.14166666666665</v>
      </c>
      <c r="AE32" s="65"/>
      <c r="AF32" s="65">
        <f t="shared" si="10"/>
        <v>15897.866666666667</v>
      </c>
      <c r="AG32" s="65">
        <f t="shared" si="11"/>
        <v>74086.666666666657</v>
      </c>
      <c r="AH32" s="65">
        <f t="shared" si="12"/>
        <v>16004.474999999999</v>
      </c>
      <c r="AI32" s="65">
        <f t="shared" si="13"/>
        <v>41331.741666666669</v>
      </c>
      <c r="AJ32" s="65">
        <f t="shared" si="14"/>
        <v>7556.3083333333334</v>
      </c>
      <c r="AK32" s="65">
        <f t="shared" si="15"/>
        <v>29590.850000000002</v>
      </c>
      <c r="AL32" s="65">
        <f t="shared" si="19"/>
        <v>26080.350000000002</v>
      </c>
      <c r="AM32" s="65">
        <f t="shared" si="16"/>
        <v>45984.291666666664</v>
      </c>
      <c r="AN32" s="65">
        <f t="shared" si="17"/>
        <v>3857.9249999999997</v>
      </c>
      <c r="AO32" s="65">
        <f t="shared" si="18"/>
        <v>3601.4916666666663</v>
      </c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67"/>
      <c r="BC32" s="67"/>
    </row>
    <row r="33" spans="1:70" x14ac:dyDescent="0.2">
      <c r="A33" s="47"/>
      <c r="B33" s="47" t="s">
        <v>48</v>
      </c>
      <c r="C33" s="64">
        <v>873.6</v>
      </c>
      <c r="D33" s="64">
        <v>1404.2</v>
      </c>
      <c r="E33" s="64">
        <v>568.5</v>
      </c>
      <c r="F33" s="64">
        <v>2692.2</v>
      </c>
      <c r="G33" s="69">
        <v>5415.3</v>
      </c>
      <c r="H33" s="70">
        <v>8276.6</v>
      </c>
      <c r="I33" s="70">
        <v>1817.1</v>
      </c>
      <c r="J33" s="70">
        <v>320.7</v>
      </c>
      <c r="K33" s="71"/>
      <c r="L33" s="70">
        <v>14699.7</v>
      </c>
      <c r="M33" s="65">
        <v>65523.4</v>
      </c>
      <c r="N33" s="65">
        <v>13076.9</v>
      </c>
      <c r="O33" s="65">
        <v>30854.3</v>
      </c>
      <c r="P33" s="65">
        <v>6792.8</v>
      </c>
      <c r="Q33" s="65">
        <v>29032.2</v>
      </c>
      <c r="R33" s="65">
        <v>23901.4</v>
      </c>
      <c r="S33" s="65">
        <v>42101.2</v>
      </c>
      <c r="T33" s="65">
        <v>2904.7</v>
      </c>
      <c r="U33" s="65">
        <v>3801.7</v>
      </c>
      <c r="V33" s="47"/>
      <c r="W33" s="65">
        <f t="shared" si="2"/>
        <v>1370.5333333333335</v>
      </c>
      <c r="X33" s="65">
        <f t="shared" si="3"/>
        <v>1131.9000000000001</v>
      </c>
      <c r="Y33" s="65">
        <f t="shared" si="4"/>
        <v>770.67500000000007</v>
      </c>
      <c r="Z33" s="65">
        <f t="shared" si="5"/>
        <v>3505.474999999999</v>
      </c>
      <c r="AA33" s="65">
        <f t="shared" si="6"/>
        <v>6398.7750000000005</v>
      </c>
      <c r="AB33" s="65">
        <f t="shared" si="7"/>
        <v>7713.7750000000005</v>
      </c>
      <c r="AC33" s="65">
        <f t="shared" si="8"/>
        <v>2973.0416666666661</v>
      </c>
      <c r="AD33" s="65">
        <f t="shared" si="9"/>
        <v>409.23333333333335</v>
      </c>
      <c r="AE33" s="65"/>
      <c r="AF33" s="65">
        <f t="shared" si="10"/>
        <v>15752.058333333334</v>
      </c>
      <c r="AG33" s="65">
        <f t="shared" si="11"/>
        <v>74521.849999999991</v>
      </c>
      <c r="AH33" s="65">
        <f t="shared" si="12"/>
        <v>16105.6</v>
      </c>
      <c r="AI33" s="65">
        <f t="shared" si="13"/>
        <v>41088.308333333327</v>
      </c>
      <c r="AJ33" s="65">
        <f t="shared" si="14"/>
        <v>7421.6333333333323</v>
      </c>
      <c r="AK33" s="65">
        <f t="shared" si="15"/>
        <v>29611.158333333336</v>
      </c>
      <c r="AL33" s="65">
        <f t="shared" si="19"/>
        <v>25522.233333333337</v>
      </c>
      <c r="AM33" s="65">
        <f t="shared" si="16"/>
        <v>46041.533333333326</v>
      </c>
      <c r="AN33" s="65">
        <f t="shared" si="17"/>
        <v>3890.35</v>
      </c>
      <c r="AO33" s="65">
        <f t="shared" si="18"/>
        <v>3620.9916666666663</v>
      </c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67"/>
      <c r="BC33" s="67"/>
    </row>
    <row r="34" spans="1:70" x14ac:dyDescent="0.2">
      <c r="A34" s="47"/>
      <c r="B34" s="47" t="s">
        <v>49</v>
      </c>
      <c r="C34" s="64">
        <v>1320.7</v>
      </c>
      <c r="D34" s="64">
        <v>1319.6</v>
      </c>
      <c r="E34" s="64">
        <v>719.6</v>
      </c>
      <c r="F34" s="64">
        <v>4307.5</v>
      </c>
      <c r="G34" s="69">
        <v>7744.6</v>
      </c>
      <c r="H34" s="70">
        <v>7872.8</v>
      </c>
      <c r="I34" s="70">
        <v>2643.5</v>
      </c>
      <c r="J34" s="70">
        <v>503.5</v>
      </c>
      <c r="K34" s="71"/>
      <c r="L34" s="70">
        <v>16555.8</v>
      </c>
      <c r="M34" s="65">
        <v>71380.3</v>
      </c>
      <c r="N34" s="65">
        <v>12289.6</v>
      </c>
      <c r="O34" s="65">
        <v>41967.1</v>
      </c>
      <c r="P34" s="65">
        <v>7269.5</v>
      </c>
      <c r="Q34" s="65">
        <v>31106.2</v>
      </c>
      <c r="R34" s="65">
        <v>22208.3</v>
      </c>
      <c r="S34" s="65">
        <v>46166.7</v>
      </c>
      <c r="T34" s="65">
        <v>2111.4</v>
      </c>
      <c r="U34" s="65">
        <v>4114.7</v>
      </c>
      <c r="V34" s="47"/>
      <c r="W34" s="65">
        <f t="shared" si="2"/>
        <v>1431.1750000000002</v>
      </c>
      <c r="X34" s="65">
        <f t="shared" si="3"/>
        <v>1174.3166666666668</v>
      </c>
      <c r="Y34" s="65">
        <f t="shared" si="4"/>
        <v>731.15833333333342</v>
      </c>
      <c r="Z34" s="65">
        <f t="shared" si="5"/>
        <v>3513.4999999999995</v>
      </c>
      <c r="AA34" s="65">
        <f t="shared" si="6"/>
        <v>6648.5666666666684</v>
      </c>
      <c r="AB34" s="65">
        <f t="shared" si="7"/>
        <v>7616.3083333333334</v>
      </c>
      <c r="AC34" s="65">
        <f t="shared" si="8"/>
        <v>2969.3583333333336</v>
      </c>
      <c r="AD34" s="65">
        <f t="shared" si="9"/>
        <v>411.97499999999997</v>
      </c>
      <c r="AE34" s="65"/>
      <c r="AF34" s="65">
        <f t="shared" si="10"/>
        <v>15737.099999999999</v>
      </c>
      <c r="AG34" s="65">
        <f t="shared" si="11"/>
        <v>74133.141666666677</v>
      </c>
      <c r="AH34" s="65">
        <f t="shared" si="12"/>
        <v>15672.441666666666</v>
      </c>
      <c r="AI34" s="65">
        <f t="shared" si="13"/>
        <v>41067.916666666664</v>
      </c>
      <c r="AJ34" s="65">
        <f t="shared" si="14"/>
        <v>7357.458333333333</v>
      </c>
      <c r="AK34" s="65">
        <f t="shared" si="15"/>
        <v>29664.008333333335</v>
      </c>
      <c r="AL34" s="65">
        <f t="shared" si="19"/>
        <v>24998.95</v>
      </c>
      <c r="AM34" s="65">
        <f t="shared" si="16"/>
        <v>46062.816666666658</v>
      </c>
      <c r="AN34" s="65">
        <f t="shared" si="17"/>
        <v>3724.0583333333329</v>
      </c>
      <c r="AO34" s="65">
        <f t="shared" si="18"/>
        <v>3608.9916666666663</v>
      </c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67"/>
      <c r="BC34" s="67"/>
    </row>
    <row r="35" spans="1:70" x14ac:dyDescent="0.2">
      <c r="A35" s="47"/>
      <c r="B35" s="47" t="s">
        <v>50</v>
      </c>
      <c r="C35" s="64">
        <v>1632.5</v>
      </c>
      <c r="D35" s="64">
        <v>910.3</v>
      </c>
      <c r="E35" s="64">
        <v>648.5</v>
      </c>
      <c r="F35" s="64">
        <v>4387.6000000000004</v>
      </c>
      <c r="G35" s="69">
        <v>4710.3</v>
      </c>
      <c r="H35" s="70">
        <v>8029.6</v>
      </c>
      <c r="I35" s="70">
        <v>1593.6</v>
      </c>
      <c r="J35" s="70">
        <v>167.1</v>
      </c>
      <c r="K35" s="71"/>
      <c r="L35" s="70">
        <v>14413.5</v>
      </c>
      <c r="M35" s="65">
        <v>67241.899999999994</v>
      </c>
      <c r="N35" s="65">
        <v>8823.4</v>
      </c>
      <c r="O35" s="65">
        <v>40742.1</v>
      </c>
      <c r="P35" s="65">
        <v>6900.8</v>
      </c>
      <c r="Q35" s="65">
        <v>28269</v>
      </c>
      <c r="R35" s="65">
        <v>18097.099999999999</v>
      </c>
      <c r="S35" s="65">
        <v>43959.4</v>
      </c>
      <c r="T35" s="65">
        <v>2579</v>
      </c>
      <c r="U35" s="65">
        <v>2417.3000000000002</v>
      </c>
      <c r="V35" s="47"/>
      <c r="W35" s="65">
        <f t="shared" si="2"/>
        <v>1435.4666666666669</v>
      </c>
      <c r="X35" s="65">
        <f t="shared" si="3"/>
        <v>1154.9083333333333</v>
      </c>
      <c r="Y35" s="65">
        <f t="shared" si="4"/>
        <v>690.375</v>
      </c>
      <c r="Z35" s="65">
        <f t="shared" si="5"/>
        <v>3519.0083333333328</v>
      </c>
      <c r="AA35" s="65">
        <f t="shared" si="6"/>
        <v>6510.3083333333343</v>
      </c>
      <c r="AB35" s="65">
        <f t="shared" si="7"/>
        <v>7611.0000000000009</v>
      </c>
      <c r="AC35" s="65">
        <f t="shared" si="8"/>
        <v>2915.8916666666664</v>
      </c>
      <c r="AD35" s="65">
        <f t="shared" si="9"/>
        <v>393.05833333333339</v>
      </c>
      <c r="AE35" s="65"/>
      <c r="AF35" s="65">
        <f t="shared" si="10"/>
        <v>15671.758333333333</v>
      </c>
      <c r="AG35" s="65">
        <f t="shared" si="11"/>
        <v>72700.3</v>
      </c>
      <c r="AH35" s="65">
        <f t="shared" si="12"/>
        <v>14824.408333333333</v>
      </c>
      <c r="AI35" s="65">
        <f t="shared" si="13"/>
        <v>40438.691666666658</v>
      </c>
      <c r="AJ35" s="65">
        <f t="shared" si="14"/>
        <v>7261.4166666666679</v>
      </c>
      <c r="AK35" s="65">
        <f t="shared" si="15"/>
        <v>29275.641666666666</v>
      </c>
      <c r="AL35" s="65">
        <f t="shared" si="19"/>
        <v>23638.233333333334</v>
      </c>
      <c r="AM35" s="65">
        <f t="shared" si="16"/>
        <v>46030.85</v>
      </c>
      <c r="AN35" s="65">
        <f t="shared" si="17"/>
        <v>3593.1416666666664</v>
      </c>
      <c r="AO35" s="65">
        <f t="shared" si="18"/>
        <v>3461.5916666666667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67"/>
      <c r="BC35" s="67"/>
    </row>
    <row r="36" spans="1:70" x14ac:dyDescent="0.2">
      <c r="A36" s="47"/>
      <c r="B36" s="47" t="s">
        <v>51</v>
      </c>
      <c r="C36" s="64">
        <v>3122.3</v>
      </c>
      <c r="D36" s="64">
        <v>1466.3</v>
      </c>
      <c r="E36" s="64">
        <v>856.7</v>
      </c>
      <c r="F36" s="64">
        <v>6461.1</v>
      </c>
      <c r="G36" s="69">
        <v>7553.5</v>
      </c>
      <c r="H36" s="70">
        <v>7773.3</v>
      </c>
      <c r="I36" s="70">
        <v>4662.2</v>
      </c>
      <c r="J36" s="70">
        <v>438.6</v>
      </c>
      <c r="K36" s="71"/>
      <c r="L36" s="70">
        <v>17315.599999999999</v>
      </c>
      <c r="M36" s="65">
        <v>74212.3</v>
      </c>
      <c r="N36" s="65">
        <v>11175</v>
      </c>
      <c r="O36" s="65">
        <v>47211.199999999997</v>
      </c>
      <c r="P36" s="65">
        <v>8065.6</v>
      </c>
      <c r="Q36" s="65">
        <v>29833.5</v>
      </c>
      <c r="R36" s="65">
        <v>21085</v>
      </c>
      <c r="S36" s="65">
        <v>47982.6</v>
      </c>
      <c r="T36" s="65">
        <v>3182</v>
      </c>
      <c r="U36" s="65">
        <v>3879.6</v>
      </c>
      <c r="V36" s="47"/>
      <c r="W36" s="65">
        <f t="shared" si="2"/>
        <v>1466.6416666666667</v>
      </c>
      <c r="X36" s="65">
        <f t="shared" si="3"/>
        <v>1163.375</v>
      </c>
      <c r="Y36" s="65">
        <f t="shared" si="4"/>
        <v>655.16666666666663</v>
      </c>
      <c r="Z36" s="65">
        <f t="shared" si="5"/>
        <v>3660.4749999999999</v>
      </c>
      <c r="AA36" s="65">
        <f t="shared" si="6"/>
        <v>6319.2583333333323</v>
      </c>
      <c r="AB36" s="65">
        <f t="shared" si="7"/>
        <v>7586.2083333333348</v>
      </c>
      <c r="AC36" s="65">
        <f t="shared" si="8"/>
        <v>3026.1583333333328</v>
      </c>
      <c r="AD36" s="65">
        <f t="shared" si="9"/>
        <v>353.30833333333334</v>
      </c>
      <c r="AE36" s="65"/>
      <c r="AF36" s="65">
        <f t="shared" si="10"/>
        <v>15781.725</v>
      </c>
      <c r="AG36" s="65">
        <f t="shared" si="11"/>
        <v>70523.175000000017</v>
      </c>
      <c r="AH36" s="65">
        <f t="shared" si="12"/>
        <v>13735.441666666668</v>
      </c>
      <c r="AI36" s="65">
        <f t="shared" si="13"/>
        <v>39472.516666666663</v>
      </c>
      <c r="AJ36" s="65">
        <f t="shared" si="14"/>
        <v>7229.7916666666679</v>
      </c>
      <c r="AK36" s="65">
        <f t="shared" ref="AK36:AK99" si="20">AVERAGE(Q25:Q36)</f>
        <v>29714.508333333335</v>
      </c>
      <c r="AL36" s="65">
        <f t="shared" si="19"/>
        <v>22600.558333333338</v>
      </c>
      <c r="AM36" s="65">
        <f t="shared" si="16"/>
        <v>46295.291666666664</v>
      </c>
      <c r="AN36" s="65">
        <f t="shared" si="17"/>
        <v>3528.3166666666662</v>
      </c>
      <c r="AO36" s="65">
        <f t="shared" si="18"/>
        <v>3492.7916666666665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67"/>
      <c r="BC36" s="67"/>
    </row>
    <row r="37" spans="1:70" x14ac:dyDescent="0.2">
      <c r="A37" s="47"/>
      <c r="B37" s="47" t="s">
        <v>52</v>
      </c>
      <c r="C37" s="64">
        <v>2569.9</v>
      </c>
      <c r="D37" s="64">
        <v>1912.5</v>
      </c>
      <c r="E37" s="64">
        <v>719.8</v>
      </c>
      <c r="F37" s="64">
        <v>5198.7</v>
      </c>
      <c r="G37" s="69">
        <v>9506.5</v>
      </c>
      <c r="H37" s="70">
        <v>9102.2999999999993</v>
      </c>
      <c r="I37" s="70">
        <v>3460.6</v>
      </c>
      <c r="J37" s="70">
        <v>300.3</v>
      </c>
      <c r="K37" s="71"/>
      <c r="L37" s="70">
        <v>16608.599999999999</v>
      </c>
      <c r="M37" s="65">
        <v>67957.600000000006</v>
      </c>
      <c r="N37" s="65">
        <v>5036.8999999999996</v>
      </c>
      <c r="O37" s="65">
        <v>46784.2</v>
      </c>
      <c r="P37" s="65">
        <v>9080.7000000000007</v>
      </c>
      <c r="Q37" s="65">
        <v>30870.5</v>
      </c>
      <c r="R37" s="65">
        <v>28308.5</v>
      </c>
      <c r="S37" s="65">
        <v>51507.199999999997</v>
      </c>
      <c r="T37" s="65">
        <v>3956.7</v>
      </c>
      <c r="U37" s="65">
        <v>3798.9</v>
      </c>
      <c r="V37" s="47"/>
      <c r="W37" s="65">
        <f t="shared" si="2"/>
        <v>1508.8750000000002</v>
      </c>
      <c r="X37" s="65">
        <f t="shared" si="3"/>
        <v>1117.0999999999999</v>
      </c>
      <c r="Y37" s="65">
        <f t="shared" si="4"/>
        <v>652.19166666666672</v>
      </c>
      <c r="Z37" s="65">
        <f t="shared" si="5"/>
        <v>3738.8749999999995</v>
      </c>
      <c r="AA37" s="65">
        <f t="shared" si="6"/>
        <v>7045.0583333333334</v>
      </c>
      <c r="AB37" s="65">
        <f t="shared" si="7"/>
        <v>7780.1000000000013</v>
      </c>
      <c r="AC37" s="65">
        <f t="shared" si="8"/>
        <v>2942.9583333333335</v>
      </c>
      <c r="AD37" s="65">
        <f t="shared" si="9"/>
        <v>348.89166666666665</v>
      </c>
      <c r="AE37" s="65"/>
      <c r="AF37" s="65">
        <f t="shared" si="10"/>
        <v>15894.983333333335</v>
      </c>
      <c r="AG37" s="65">
        <f t="shared" si="11"/>
        <v>65953.841666666674</v>
      </c>
      <c r="AH37" s="65">
        <f t="shared" si="12"/>
        <v>10783.466666666665</v>
      </c>
      <c r="AI37" s="65">
        <f t="shared" si="13"/>
        <v>38112.508333333331</v>
      </c>
      <c r="AJ37" s="65">
        <f t="shared" si="14"/>
        <v>7122.291666666667</v>
      </c>
      <c r="AK37" s="65">
        <f t="shared" si="20"/>
        <v>29945.241666666669</v>
      </c>
      <c r="AL37" s="65">
        <f t="shared" si="19"/>
        <v>20336.283333333333</v>
      </c>
      <c r="AM37" s="65">
        <f t="shared" si="16"/>
        <v>46054.783333333333</v>
      </c>
      <c r="AN37" s="65">
        <f t="shared" si="17"/>
        <v>3476.875</v>
      </c>
      <c r="AO37" s="65">
        <f t="shared" si="18"/>
        <v>3498.1250000000005</v>
      </c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67"/>
      <c r="BC37" s="67"/>
    </row>
    <row r="38" spans="1:70" x14ac:dyDescent="0.2">
      <c r="A38" s="47"/>
      <c r="B38" s="47" t="s">
        <v>53</v>
      </c>
      <c r="C38" s="64">
        <v>1520.4</v>
      </c>
      <c r="D38" s="64">
        <v>1809.4</v>
      </c>
      <c r="E38" s="64">
        <v>734.1</v>
      </c>
      <c r="F38" s="64">
        <v>4800.1000000000004</v>
      </c>
      <c r="G38" s="69">
        <v>12666.8</v>
      </c>
      <c r="H38" s="69">
        <v>5830.2</v>
      </c>
      <c r="I38" s="69">
        <v>5460.9</v>
      </c>
      <c r="J38" s="69">
        <v>549.4</v>
      </c>
      <c r="K38" s="72"/>
      <c r="L38" s="69">
        <v>16969.2</v>
      </c>
      <c r="M38" s="65">
        <v>48524.6</v>
      </c>
      <c r="N38" s="65">
        <v>3147.5</v>
      </c>
      <c r="O38" s="65">
        <v>29804</v>
      </c>
      <c r="P38" s="65">
        <v>6485.9</v>
      </c>
      <c r="Q38" s="65">
        <v>30444.799999999999</v>
      </c>
      <c r="R38" s="65">
        <v>11696.1</v>
      </c>
      <c r="S38" s="65">
        <v>41523.699999999997</v>
      </c>
      <c r="T38" s="65">
        <v>3142.5</v>
      </c>
      <c r="U38" s="65">
        <v>3847.3</v>
      </c>
      <c r="V38" s="47"/>
      <c r="W38" s="65">
        <f t="shared" si="2"/>
        <v>1519.6750000000002</v>
      </c>
      <c r="X38" s="65">
        <f t="shared" si="3"/>
        <v>1146.1666666666665</v>
      </c>
      <c r="Y38" s="65">
        <f t="shared" si="4"/>
        <v>664.19166666666672</v>
      </c>
      <c r="Z38" s="65">
        <f t="shared" si="5"/>
        <v>3821.3666666666663</v>
      </c>
      <c r="AA38" s="65">
        <f t="shared" si="6"/>
        <v>6920.8166666666666</v>
      </c>
      <c r="AB38" s="65">
        <f t="shared" si="7"/>
        <v>7824.7916666666679</v>
      </c>
      <c r="AC38" s="65">
        <f t="shared" si="8"/>
        <v>3092.0583333333329</v>
      </c>
      <c r="AD38" s="65">
        <f t="shared" si="9"/>
        <v>371.64166666666665</v>
      </c>
      <c r="AE38" s="65"/>
      <c r="AF38" s="65">
        <f t="shared" si="10"/>
        <v>16026.366666666669</v>
      </c>
      <c r="AG38" s="65">
        <f t="shared" si="11"/>
        <v>64983.841666666667</v>
      </c>
      <c r="AH38" s="65">
        <f t="shared" si="12"/>
        <v>10114.158333333331</v>
      </c>
      <c r="AI38" s="65">
        <f t="shared" si="13"/>
        <v>37716.516666666663</v>
      </c>
      <c r="AJ38" s="65">
        <f t="shared" si="14"/>
        <v>7142.416666666667</v>
      </c>
      <c r="AK38" s="65">
        <f t="shared" si="20"/>
        <v>30336.308333333334</v>
      </c>
      <c r="AL38" s="65">
        <f t="shared" si="19"/>
        <v>20175.116666666665</v>
      </c>
      <c r="AM38" s="65">
        <f t="shared" si="16"/>
        <v>46041.133333333331</v>
      </c>
      <c r="AN38" s="65">
        <f t="shared" si="17"/>
        <v>3292.0833333333335</v>
      </c>
      <c r="AO38" s="65">
        <f t="shared" si="18"/>
        <v>3513.8750000000005</v>
      </c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67"/>
      <c r="BC38" s="67"/>
    </row>
    <row r="39" spans="1:70" x14ac:dyDescent="0.2">
      <c r="A39" s="47"/>
      <c r="B39" s="47" t="s">
        <v>54</v>
      </c>
      <c r="C39" s="64">
        <v>647.79999999999995</v>
      </c>
      <c r="D39" s="64">
        <v>3480.9</v>
      </c>
      <c r="E39" s="64">
        <v>801.4</v>
      </c>
      <c r="F39" s="64">
        <v>4274</v>
      </c>
      <c r="G39" s="69">
        <v>9405.6</v>
      </c>
      <c r="H39" s="69">
        <v>8878.5</v>
      </c>
      <c r="I39" s="69">
        <v>6344</v>
      </c>
      <c r="J39" s="69">
        <v>517.6</v>
      </c>
      <c r="K39" s="72"/>
      <c r="L39" s="69">
        <v>17494.900000000001</v>
      </c>
      <c r="M39" s="65">
        <v>59105.8</v>
      </c>
      <c r="N39" s="65">
        <v>3087.4</v>
      </c>
      <c r="O39" s="65">
        <v>37072.5</v>
      </c>
      <c r="P39" s="65">
        <v>7113.8</v>
      </c>
      <c r="Q39" s="65">
        <v>31780.9</v>
      </c>
      <c r="R39" s="65">
        <v>17768.400000000001</v>
      </c>
      <c r="S39" s="65">
        <v>47930.6</v>
      </c>
      <c r="T39" s="65">
        <v>2765.1</v>
      </c>
      <c r="U39" s="65">
        <v>3121.8</v>
      </c>
      <c r="V39" s="47"/>
      <c r="W39" s="65">
        <f t="shared" si="2"/>
        <v>1470.1833333333332</v>
      </c>
      <c r="X39" s="65">
        <f t="shared" si="3"/>
        <v>1349.5</v>
      </c>
      <c r="Y39" s="65">
        <f t="shared" si="4"/>
        <v>674.18333333333328</v>
      </c>
      <c r="Z39" s="65">
        <f t="shared" si="5"/>
        <v>3930.2749999999996</v>
      </c>
      <c r="AA39" s="65">
        <f t="shared" si="6"/>
        <v>7394.8083333333343</v>
      </c>
      <c r="AB39" s="65">
        <f t="shared" si="7"/>
        <v>7945.4250000000002</v>
      </c>
      <c r="AC39" s="65">
        <f t="shared" si="8"/>
        <v>3204.4499999999994</v>
      </c>
      <c r="AD39" s="65">
        <f t="shared" si="9"/>
        <v>376.92500000000001</v>
      </c>
      <c r="AE39" s="65"/>
      <c r="AF39" s="65">
        <f t="shared" si="10"/>
        <v>15939.483333333335</v>
      </c>
      <c r="AG39" s="65">
        <f t="shared" si="11"/>
        <v>64125.158333333333</v>
      </c>
      <c r="AH39" s="65">
        <f t="shared" si="12"/>
        <v>9431.2749999999996</v>
      </c>
      <c r="AI39" s="65">
        <f t="shared" si="13"/>
        <v>37497.51666666667</v>
      </c>
      <c r="AJ39" s="65">
        <f t="shared" si="14"/>
        <v>7077.2416666666677</v>
      </c>
      <c r="AK39" s="65">
        <f t="shared" si="20"/>
        <v>30040.575000000008</v>
      </c>
      <c r="AL39" s="65">
        <f t="shared" si="19"/>
        <v>20442.224999999999</v>
      </c>
      <c r="AM39" s="65">
        <f t="shared" si="16"/>
        <v>46349.591666666674</v>
      </c>
      <c r="AN39" s="65">
        <f t="shared" si="17"/>
        <v>3129.2916666666665</v>
      </c>
      <c r="AO39" s="65">
        <f t="shared" si="18"/>
        <v>3462.4250000000006</v>
      </c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67"/>
      <c r="BC39" s="67"/>
    </row>
    <row r="40" spans="1:70" x14ac:dyDescent="0.2">
      <c r="A40" s="47"/>
      <c r="B40" s="47" t="s">
        <v>55</v>
      </c>
      <c r="C40" s="64">
        <v>527.5</v>
      </c>
      <c r="D40" s="64">
        <v>2710.3</v>
      </c>
      <c r="E40" s="64">
        <v>760.6</v>
      </c>
      <c r="F40" s="64">
        <v>4046.3</v>
      </c>
      <c r="G40" s="69">
        <v>1557.7</v>
      </c>
      <c r="H40" s="69">
        <v>10365.700000000001</v>
      </c>
      <c r="I40" s="69">
        <v>2836.2</v>
      </c>
      <c r="J40" s="69">
        <v>390.3</v>
      </c>
      <c r="K40" s="72"/>
      <c r="L40" s="69">
        <v>18985.8</v>
      </c>
      <c r="M40" s="65">
        <v>50836.800000000003</v>
      </c>
      <c r="N40" s="65">
        <v>3475.4</v>
      </c>
      <c r="O40" s="65">
        <v>29035.200000000001</v>
      </c>
      <c r="P40" s="65">
        <v>9445.2000000000007</v>
      </c>
      <c r="Q40" s="65">
        <v>25774.400000000001</v>
      </c>
      <c r="R40" s="65">
        <v>18780.8</v>
      </c>
      <c r="S40" s="65">
        <v>54794.9</v>
      </c>
      <c r="T40" s="65">
        <v>2524.6</v>
      </c>
      <c r="U40" s="65">
        <v>4962.8</v>
      </c>
      <c r="V40" s="47"/>
      <c r="W40" s="65">
        <f t="shared" si="2"/>
        <v>1421.925</v>
      </c>
      <c r="X40" s="65">
        <f t="shared" si="3"/>
        <v>1515.3</v>
      </c>
      <c r="Y40" s="65">
        <f t="shared" si="4"/>
        <v>686.55833333333339</v>
      </c>
      <c r="Z40" s="65">
        <f t="shared" si="5"/>
        <v>4030.1916666666662</v>
      </c>
      <c r="AA40" s="65">
        <f t="shared" si="6"/>
        <v>7239.8250000000007</v>
      </c>
      <c r="AB40" s="65">
        <f t="shared" si="7"/>
        <v>8048.2583333333341</v>
      </c>
      <c r="AC40" s="65">
        <f t="shared" si="8"/>
        <v>3146.0916666666667</v>
      </c>
      <c r="AD40" s="65">
        <f t="shared" si="9"/>
        <v>381.23333333333335</v>
      </c>
      <c r="AE40" s="65"/>
      <c r="AF40" s="65">
        <f t="shared" si="10"/>
        <v>16209.158333333333</v>
      </c>
      <c r="AG40" s="65">
        <f t="shared" si="11"/>
        <v>62834.041666666679</v>
      </c>
      <c r="AH40" s="65">
        <f t="shared" si="12"/>
        <v>9022.3166666666639</v>
      </c>
      <c r="AI40" s="65">
        <f t="shared" si="13"/>
        <v>36729.01666666667</v>
      </c>
      <c r="AJ40" s="65">
        <f t="shared" si="14"/>
        <v>7331.0749999999998</v>
      </c>
      <c r="AK40" s="65">
        <f t="shared" si="20"/>
        <v>29182.766666666674</v>
      </c>
      <c r="AL40" s="65">
        <f t="shared" si="19"/>
        <v>20578.558333333331</v>
      </c>
      <c r="AM40" s="65">
        <f t="shared" si="16"/>
        <v>46927.091666666667</v>
      </c>
      <c r="AN40" s="65">
        <f t="shared" si="17"/>
        <v>2985.8250000000003</v>
      </c>
      <c r="AO40" s="65">
        <f t="shared" si="18"/>
        <v>3595.6333333333337</v>
      </c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67"/>
      <c r="BC40" s="67"/>
    </row>
    <row r="41" spans="1:70" x14ac:dyDescent="0.2">
      <c r="A41" s="47"/>
      <c r="B41" s="47" t="s">
        <v>56</v>
      </c>
      <c r="C41" s="64">
        <v>616.79999999999995</v>
      </c>
      <c r="D41" s="64">
        <v>2007.5</v>
      </c>
      <c r="E41" s="64">
        <v>814.7</v>
      </c>
      <c r="F41" s="64">
        <v>3302.9</v>
      </c>
      <c r="G41" s="69">
        <v>3314.9</v>
      </c>
      <c r="H41" s="69">
        <v>9509.4</v>
      </c>
      <c r="I41" s="69">
        <v>4077.1</v>
      </c>
      <c r="J41" s="69">
        <v>445.3</v>
      </c>
      <c r="K41" s="72"/>
      <c r="L41" s="69">
        <v>18966.3</v>
      </c>
      <c r="M41" s="65">
        <v>50740.7</v>
      </c>
      <c r="N41" s="65">
        <v>3334</v>
      </c>
      <c r="O41" s="65">
        <v>30503.8</v>
      </c>
      <c r="P41" s="65">
        <v>9444.9</v>
      </c>
      <c r="Q41" s="65">
        <v>30913.4</v>
      </c>
      <c r="R41" s="65">
        <v>21880.799999999999</v>
      </c>
      <c r="S41" s="65">
        <v>59261.8</v>
      </c>
      <c r="T41" s="65">
        <v>2251.4</v>
      </c>
      <c r="U41" s="65">
        <v>3610</v>
      </c>
      <c r="V41" s="47"/>
      <c r="W41" s="65">
        <f t="shared" si="2"/>
        <v>1332.8249999999998</v>
      </c>
      <c r="X41" s="65">
        <f t="shared" si="3"/>
        <v>1632.4083333333335</v>
      </c>
      <c r="Y41" s="65">
        <f t="shared" si="4"/>
        <v>700.65833333333342</v>
      </c>
      <c r="Z41" s="65">
        <f t="shared" si="5"/>
        <v>4015.0583333333338</v>
      </c>
      <c r="AA41" s="65">
        <f t="shared" si="6"/>
        <v>7254.125</v>
      </c>
      <c r="AB41" s="65">
        <f t="shared" si="7"/>
        <v>8199.4416666666657</v>
      </c>
      <c r="AC41" s="65">
        <f t="shared" si="8"/>
        <v>3308.5916666666658</v>
      </c>
      <c r="AD41" s="65">
        <f t="shared" si="9"/>
        <v>408.00833333333338</v>
      </c>
      <c r="AE41" s="65"/>
      <c r="AF41" s="65">
        <f t="shared" si="10"/>
        <v>16524.158333333333</v>
      </c>
      <c r="AG41" s="65">
        <f t="shared" si="11"/>
        <v>61572.041666666664</v>
      </c>
      <c r="AH41" s="65">
        <f t="shared" si="12"/>
        <v>8444.1416666666646</v>
      </c>
      <c r="AI41" s="65">
        <f t="shared" si="13"/>
        <v>36035.26666666667</v>
      </c>
      <c r="AJ41" s="65">
        <f t="shared" si="14"/>
        <v>7482.4999999999991</v>
      </c>
      <c r="AK41" s="65">
        <f t="shared" si="20"/>
        <v>29379.591666666674</v>
      </c>
      <c r="AL41" s="65">
        <f t="shared" si="19"/>
        <v>20968.999999999996</v>
      </c>
      <c r="AM41" s="65">
        <f t="shared" si="16"/>
        <v>47791.441666666673</v>
      </c>
      <c r="AN41" s="65">
        <f t="shared" si="17"/>
        <v>2818.0749999999994</v>
      </c>
      <c r="AO41" s="65">
        <f t="shared" si="18"/>
        <v>3646.0833333333335</v>
      </c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67"/>
      <c r="BC41" s="67"/>
    </row>
    <row r="42" spans="1:70" x14ac:dyDescent="0.2">
      <c r="A42" s="47"/>
      <c r="B42" s="47" t="s">
        <v>57</v>
      </c>
      <c r="C42" s="64">
        <v>603.4</v>
      </c>
      <c r="D42" s="64">
        <v>3686.6</v>
      </c>
      <c r="E42" s="64">
        <v>795.7</v>
      </c>
      <c r="F42" s="64">
        <v>2739.4</v>
      </c>
      <c r="G42" s="69">
        <v>10146.4</v>
      </c>
      <c r="H42" s="69">
        <v>10508.9</v>
      </c>
      <c r="I42" s="69">
        <v>3359.9</v>
      </c>
      <c r="J42" s="69">
        <v>708.4</v>
      </c>
      <c r="K42" s="72"/>
      <c r="L42" s="69">
        <v>18291.7</v>
      </c>
      <c r="M42" s="65">
        <v>54847.5</v>
      </c>
      <c r="N42" s="65">
        <v>3736.2</v>
      </c>
      <c r="O42" s="65">
        <v>31509.1</v>
      </c>
      <c r="P42" s="65">
        <v>8371.7999999999993</v>
      </c>
      <c r="Q42" s="65">
        <v>31027.599999999999</v>
      </c>
      <c r="R42" s="65">
        <v>20635.8</v>
      </c>
      <c r="S42" s="65">
        <v>60080</v>
      </c>
      <c r="T42" s="65">
        <v>1963.8</v>
      </c>
      <c r="U42" s="65">
        <v>4185.6000000000004</v>
      </c>
      <c r="V42" s="47"/>
      <c r="W42" s="65">
        <f t="shared" si="2"/>
        <v>1256.6749999999997</v>
      </c>
      <c r="X42" s="65">
        <f t="shared" si="3"/>
        <v>1863.3666666666666</v>
      </c>
      <c r="Y42" s="65">
        <f t="shared" si="4"/>
        <v>716.125</v>
      </c>
      <c r="Z42" s="65">
        <f t="shared" si="5"/>
        <v>4009.8333333333339</v>
      </c>
      <c r="AA42" s="65">
        <f t="shared" si="6"/>
        <v>7356.6333333333323</v>
      </c>
      <c r="AB42" s="65">
        <f t="shared" si="7"/>
        <v>8282.116666666665</v>
      </c>
      <c r="AC42" s="65">
        <f t="shared" si="8"/>
        <v>3398.6499999999996</v>
      </c>
      <c r="AD42" s="65">
        <f t="shared" si="9"/>
        <v>444.79166666666669</v>
      </c>
      <c r="AE42" s="65"/>
      <c r="AF42" s="65">
        <f t="shared" si="10"/>
        <v>16756.666666666668</v>
      </c>
      <c r="AG42" s="65">
        <f t="shared" si="11"/>
        <v>61029.666666666664</v>
      </c>
      <c r="AH42" s="65">
        <f t="shared" si="12"/>
        <v>7610.3916666666655</v>
      </c>
      <c r="AI42" s="65">
        <f t="shared" si="13"/>
        <v>35898.25</v>
      </c>
      <c r="AJ42" s="65">
        <f t="shared" si="14"/>
        <v>7681.8250000000007</v>
      </c>
      <c r="AK42" s="65">
        <f t="shared" si="20"/>
        <v>29646.208333333332</v>
      </c>
      <c r="AL42" s="65">
        <f t="shared" si="19"/>
        <v>20822.633333333331</v>
      </c>
      <c r="AM42" s="65">
        <f t="shared" si="16"/>
        <v>48548.191666666673</v>
      </c>
      <c r="AN42" s="65">
        <f t="shared" si="17"/>
        <v>2719.3416666666667</v>
      </c>
      <c r="AO42" s="65">
        <f t="shared" si="18"/>
        <v>3710.2999999999997</v>
      </c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67"/>
      <c r="BC42" s="67"/>
    </row>
    <row r="43" spans="1:70" x14ac:dyDescent="0.2">
      <c r="A43" s="47"/>
      <c r="B43" s="47" t="s">
        <v>58</v>
      </c>
      <c r="C43" s="64">
        <v>541.9</v>
      </c>
      <c r="D43" s="64">
        <v>2650.6</v>
      </c>
      <c r="E43" s="64">
        <v>524.20000000000005</v>
      </c>
      <c r="F43" s="64">
        <v>3080</v>
      </c>
      <c r="G43" s="69">
        <v>6304.7</v>
      </c>
      <c r="H43" s="69">
        <v>10468.299999999999</v>
      </c>
      <c r="I43" s="69">
        <v>1625.9</v>
      </c>
      <c r="J43" s="69">
        <v>563.4</v>
      </c>
      <c r="K43" s="72"/>
      <c r="L43" s="69">
        <v>16019.2</v>
      </c>
      <c r="M43" s="65">
        <v>52265.5</v>
      </c>
      <c r="N43" s="65">
        <v>3616.5</v>
      </c>
      <c r="O43" s="65">
        <v>31185</v>
      </c>
      <c r="P43" s="65">
        <v>6729</v>
      </c>
      <c r="Q43" s="65">
        <v>29203.200000000001</v>
      </c>
      <c r="R43" s="65">
        <v>15591.7</v>
      </c>
      <c r="S43" s="65">
        <v>50770.7</v>
      </c>
      <c r="T43" s="65">
        <v>1741.2</v>
      </c>
      <c r="U43" s="65">
        <v>2970.7</v>
      </c>
      <c r="V43" s="47"/>
      <c r="W43" s="65">
        <f t="shared" si="2"/>
        <v>1225.1083333333331</v>
      </c>
      <c r="X43" s="65">
        <f t="shared" si="3"/>
        <v>2034.1833333333332</v>
      </c>
      <c r="Y43" s="65">
        <f t="shared" si="4"/>
        <v>715.99166666666667</v>
      </c>
      <c r="Z43" s="65">
        <f t="shared" si="5"/>
        <v>4026.7416666666672</v>
      </c>
      <c r="AA43" s="65">
        <f t="shared" si="6"/>
        <v>7533.0416666666652</v>
      </c>
      <c r="AB43" s="65">
        <f t="shared" si="7"/>
        <v>8387.9999999999982</v>
      </c>
      <c r="AC43" s="65">
        <f t="shared" si="8"/>
        <v>3311.8666666666668</v>
      </c>
      <c r="AD43" s="65">
        <f t="shared" si="9"/>
        <v>441.63333333333338</v>
      </c>
      <c r="AE43" s="65"/>
      <c r="AF43" s="65">
        <f t="shared" si="10"/>
        <v>16849.924999999999</v>
      </c>
      <c r="AG43" s="65">
        <f t="shared" si="11"/>
        <v>60920.333333333321</v>
      </c>
      <c r="AH43" s="65">
        <f t="shared" si="12"/>
        <v>7056.2583333333323</v>
      </c>
      <c r="AI43" s="65">
        <f t="shared" si="13"/>
        <v>36146.14166666667</v>
      </c>
      <c r="AJ43" s="65">
        <f t="shared" si="14"/>
        <v>7627.4500000000007</v>
      </c>
      <c r="AK43" s="65">
        <f t="shared" si="20"/>
        <v>29866.858333333334</v>
      </c>
      <c r="AL43" s="65">
        <f t="shared" si="19"/>
        <v>20109.091666666664</v>
      </c>
      <c r="AM43" s="65">
        <f t="shared" si="16"/>
        <v>48881.741666666661</v>
      </c>
      <c r="AN43" s="65">
        <f t="shared" si="17"/>
        <v>2626.3249999999998</v>
      </c>
      <c r="AO43" s="65">
        <f t="shared" si="18"/>
        <v>3630.6749999999993</v>
      </c>
      <c r="AP43" s="47"/>
      <c r="AQ43" s="47"/>
      <c r="AR43" s="47"/>
      <c r="AS43" s="47"/>
      <c r="AT43" s="47"/>
      <c r="AU43"/>
      <c r="AY43" s="47"/>
      <c r="BC43" s="67"/>
    </row>
    <row r="44" spans="1:70" x14ac:dyDescent="0.2">
      <c r="A44" s="47">
        <v>2007</v>
      </c>
      <c r="B44" s="47" t="s">
        <v>47</v>
      </c>
      <c r="C44" s="70">
        <v>1006</v>
      </c>
      <c r="D44" s="64">
        <v>2005.6</v>
      </c>
      <c r="E44" s="64">
        <v>736.2</v>
      </c>
      <c r="F44" s="64">
        <v>4119.8999999999996</v>
      </c>
      <c r="G44" s="70">
        <v>211.7</v>
      </c>
      <c r="H44" s="70">
        <v>4773.5</v>
      </c>
      <c r="I44" s="70">
        <v>2777.6</v>
      </c>
      <c r="J44" s="70">
        <v>627.5</v>
      </c>
      <c r="K44" s="71"/>
      <c r="L44" s="70">
        <v>17508.2</v>
      </c>
      <c r="M44" s="65">
        <v>60353.1</v>
      </c>
      <c r="N44" s="65">
        <v>4553.5</v>
      </c>
      <c r="O44" s="65">
        <v>33132.800000000003</v>
      </c>
      <c r="P44" s="65">
        <v>7409.7</v>
      </c>
      <c r="Q44" s="65">
        <v>31727.9</v>
      </c>
      <c r="R44" s="65">
        <v>20560.3</v>
      </c>
      <c r="S44" s="65">
        <v>47371.7</v>
      </c>
      <c r="T44" s="65">
        <v>1721.8</v>
      </c>
      <c r="U44" s="65">
        <v>3325.8</v>
      </c>
      <c r="V44" s="47"/>
      <c r="W44" s="65">
        <f t="shared" si="2"/>
        <v>1248.5666666666664</v>
      </c>
      <c r="X44" s="65">
        <f t="shared" si="3"/>
        <v>2113.6499999999996</v>
      </c>
      <c r="Y44" s="65">
        <f t="shared" si="4"/>
        <v>723.33333333333337</v>
      </c>
      <c r="Z44" s="65">
        <f t="shared" si="5"/>
        <v>4117.4750000000013</v>
      </c>
      <c r="AA44" s="65">
        <f t="shared" si="6"/>
        <v>6544.8333333333321</v>
      </c>
      <c r="AB44" s="65">
        <f t="shared" si="7"/>
        <v>8449.0916666666653</v>
      </c>
      <c r="AC44" s="65">
        <f t="shared" si="8"/>
        <v>3388.2166666666672</v>
      </c>
      <c r="AD44" s="65">
        <f t="shared" si="9"/>
        <v>461.00833333333327</v>
      </c>
      <c r="AE44" s="65"/>
      <c r="AF44" s="65">
        <f t="shared" si="10"/>
        <v>16985.708333333332</v>
      </c>
      <c r="AG44" s="65">
        <f t="shared" si="11"/>
        <v>60249.124999999993</v>
      </c>
      <c r="AH44" s="65">
        <f t="shared" si="12"/>
        <v>6279.3583333333336</v>
      </c>
      <c r="AI44" s="65">
        <f t="shared" si="13"/>
        <v>35816.775000000001</v>
      </c>
      <c r="AJ44" s="65">
        <f t="shared" si="14"/>
        <v>7759.1416666666664</v>
      </c>
      <c r="AK44" s="65">
        <f t="shared" si="20"/>
        <v>29998.633333333331</v>
      </c>
      <c r="AL44" s="65">
        <f t="shared" si="19"/>
        <v>20042.849999999995</v>
      </c>
      <c r="AM44" s="65">
        <f t="shared" si="16"/>
        <v>49454.208333333321</v>
      </c>
      <c r="AN44" s="65">
        <f t="shared" si="17"/>
        <v>2570.35</v>
      </c>
      <c r="AO44" s="65">
        <f t="shared" si="18"/>
        <v>3669.6833333333329</v>
      </c>
      <c r="AP44" s="47"/>
      <c r="AQ44" s="47"/>
      <c r="AR44" s="47"/>
      <c r="AS44" s="47"/>
      <c r="AT44" s="47"/>
      <c r="AU44" t="s">
        <v>108</v>
      </c>
      <c r="AV44" s="83">
        <v>16598</v>
      </c>
      <c r="AW44" s="83">
        <v>39643904</v>
      </c>
      <c r="AX44" s="83">
        <f>AW44/AV44</f>
        <v>2388.4747559946982</v>
      </c>
      <c r="AY44" s="67"/>
      <c r="AZ44" s="83">
        <v>4539</v>
      </c>
      <c r="BA44" s="83">
        <v>14550731</v>
      </c>
      <c r="BB44" s="83">
        <f>BA44/AZ44</f>
        <v>3205.712932363957</v>
      </c>
      <c r="BC44" s="67"/>
      <c r="BD44" s="83">
        <v>33131</v>
      </c>
      <c r="BE44" s="83">
        <v>103038921</v>
      </c>
      <c r="BF44" s="83">
        <f>BE44/BD44</f>
        <v>3110.0456068334793</v>
      </c>
      <c r="BH44" s="85">
        <v>46986</v>
      </c>
      <c r="BI44" s="84">
        <v>231271944</v>
      </c>
      <c r="BJ44" s="84">
        <f>BI44/BH44</f>
        <v>4922.1458306729664</v>
      </c>
      <c r="BL44" s="83">
        <v>31728</v>
      </c>
      <c r="BM44" s="83">
        <v>50018048</v>
      </c>
      <c r="BN44" s="84">
        <f>BM44/BL44</f>
        <v>1576.4639435199192</v>
      </c>
      <c r="BP44" s="83">
        <v>1721</v>
      </c>
      <c r="BQ44" s="83">
        <v>11675224</v>
      </c>
      <c r="BR44" s="84">
        <f>BQ44/BP44</f>
        <v>6783.9767576990125</v>
      </c>
    </row>
    <row r="45" spans="1:70" x14ac:dyDescent="0.2">
      <c r="A45" s="47"/>
      <c r="B45" s="47" t="s">
        <v>48</v>
      </c>
      <c r="C45" s="70">
        <v>1196.5</v>
      </c>
      <c r="D45" s="64">
        <v>2170.9</v>
      </c>
      <c r="E45" s="64">
        <v>763.9</v>
      </c>
      <c r="F45" s="64">
        <v>4246.3</v>
      </c>
      <c r="G45" s="70">
        <v>13823</v>
      </c>
      <c r="H45" s="70">
        <v>7496.7</v>
      </c>
      <c r="I45" s="70">
        <v>2958.8</v>
      </c>
      <c r="J45" s="70">
        <v>402.4</v>
      </c>
      <c r="K45" s="71"/>
      <c r="L45" s="70">
        <v>17649.7</v>
      </c>
      <c r="M45" s="65">
        <v>61775.3</v>
      </c>
      <c r="N45" s="65">
        <v>8983.5</v>
      </c>
      <c r="O45" s="65">
        <v>34800.800000000003</v>
      </c>
      <c r="P45" s="65">
        <v>8787.5</v>
      </c>
      <c r="Q45" s="65">
        <v>31144.7</v>
      </c>
      <c r="R45" s="65">
        <v>21558.6</v>
      </c>
      <c r="S45" s="65">
        <v>47106.3</v>
      </c>
      <c r="T45" s="65">
        <v>1645.4</v>
      </c>
      <c r="U45" s="65">
        <v>3586</v>
      </c>
      <c r="V45" s="47"/>
      <c r="W45" s="65">
        <f t="shared" si="2"/>
        <v>1275.4749999999997</v>
      </c>
      <c r="X45" s="65">
        <f t="shared" si="3"/>
        <v>2177.5416666666665</v>
      </c>
      <c r="Y45" s="65">
        <f t="shared" si="4"/>
        <v>739.61666666666667</v>
      </c>
      <c r="Z45" s="65">
        <f t="shared" si="5"/>
        <v>4246.9833333333345</v>
      </c>
      <c r="AA45" s="65">
        <f t="shared" si="6"/>
        <v>7245.4749999999985</v>
      </c>
      <c r="AB45" s="65">
        <f t="shared" si="7"/>
        <v>8384.0999999999985</v>
      </c>
      <c r="AC45" s="65">
        <f t="shared" si="8"/>
        <v>3483.3583333333336</v>
      </c>
      <c r="AD45" s="65">
        <f t="shared" si="9"/>
        <v>467.81666666666666</v>
      </c>
      <c r="AE45" s="65"/>
      <c r="AF45" s="65">
        <f t="shared" si="10"/>
        <v>17231.541666666672</v>
      </c>
      <c r="AG45" s="65">
        <f t="shared" si="11"/>
        <v>59936.783333333333</v>
      </c>
      <c r="AH45" s="65">
        <f t="shared" si="12"/>
        <v>5938.2416666666659</v>
      </c>
      <c r="AI45" s="65">
        <f t="shared" si="13"/>
        <v>36145.649999999994</v>
      </c>
      <c r="AJ45" s="65">
        <f t="shared" si="14"/>
        <v>7925.3666666666659</v>
      </c>
      <c r="AK45" s="65">
        <f t="shared" si="20"/>
        <v>30174.675000000003</v>
      </c>
      <c r="AL45" s="65">
        <f t="shared" si="19"/>
        <v>19847.616666666665</v>
      </c>
      <c r="AM45" s="65">
        <f t="shared" si="16"/>
        <v>49871.30000000001</v>
      </c>
      <c r="AN45" s="65">
        <f t="shared" si="17"/>
        <v>2465.4083333333333</v>
      </c>
      <c r="AO45" s="65">
        <f t="shared" si="18"/>
        <v>3651.7083333333335</v>
      </c>
      <c r="AP45" s="47"/>
      <c r="AQ45" s="47"/>
      <c r="AR45" s="47"/>
      <c r="AS45" s="47"/>
      <c r="AT45" s="47"/>
      <c r="AU45" t="s">
        <v>109</v>
      </c>
      <c r="AV45" s="83">
        <v>17097</v>
      </c>
      <c r="AW45" s="83">
        <v>42173504</v>
      </c>
      <c r="AX45" s="83">
        <f t="shared" ref="AX45:AX108" si="21">AW45/AV45</f>
        <v>2466.7195414400189</v>
      </c>
      <c r="AY45" s="67"/>
      <c r="AZ45" s="83">
        <v>8979</v>
      </c>
      <c r="BA45" s="83">
        <v>28754758</v>
      </c>
      <c r="BB45" s="83">
        <f t="shared" ref="BB45:BB108" si="22">BA45/AZ45</f>
        <v>3202.445483906894</v>
      </c>
      <c r="BC45" s="67"/>
      <c r="BD45" s="83">
        <v>34798</v>
      </c>
      <c r="BE45" s="83">
        <v>112912511</v>
      </c>
      <c r="BF45" s="83">
        <f t="shared" ref="BF45:BF108" si="23">BE45/BD45</f>
        <v>3244.7988677510202</v>
      </c>
      <c r="BH45" s="85">
        <v>46897</v>
      </c>
      <c r="BI45" s="84">
        <v>231233328</v>
      </c>
      <c r="BJ45" s="84">
        <f t="shared" ref="BJ45:BJ108" si="24">BI45/BH45</f>
        <v>4930.663539245581</v>
      </c>
      <c r="BL45" s="83">
        <v>31145</v>
      </c>
      <c r="BM45" s="83">
        <v>51985688</v>
      </c>
      <c r="BN45" s="84">
        <f t="shared" ref="BN45:BN108" si="25">BM45/BL45</f>
        <v>1669.150361213678</v>
      </c>
      <c r="BP45" s="83">
        <v>1645</v>
      </c>
      <c r="BQ45" s="83">
        <v>11542394</v>
      </c>
      <c r="BR45" s="84">
        <f t="shared" ref="BR45:BR108" si="26">BQ45/BP45</f>
        <v>7016.6528875379936</v>
      </c>
    </row>
    <row r="46" spans="1:70" x14ac:dyDescent="0.2">
      <c r="A46" s="47"/>
      <c r="B46" s="47" t="s">
        <v>49</v>
      </c>
      <c r="C46" s="70">
        <v>1469.3</v>
      </c>
      <c r="D46" s="64">
        <v>1155.4000000000001</v>
      </c>
      <c r="E46" s="64">
        <v>907.1</v>
      </c>
      <c r="F46" s="64">
        <v>5171.6000000000004</v>
      </c>
      <c r="G46" s="70">
        <v>12988.7</v>
      </c>
      <c r="H46" s="70">
        <v>9348.4</v>
      </c>
      <c r="I46" s="70">
        <v>3072.7</v>
      </c>
      <c r="J46" s="70">
        <v>460.7</v>
      </c>
      <c r="K46" s="71"/>
      <c r="L46" s="70">
        <v>18731.400000000001</v>
      </c>
      <c r="M46" s="65">
        <v>74210.8</v>
      </c>
      <c r="N46" s="65">
        <v>16062.5</v>
      </c>
      <c r="O46" s="65">
        <v>38267.800000000003</v>
      </c>
      <c r="P46" s="65">
        <v>10266.1</v>
      </c>
      <c r="Q46" s="65">
        <v>33442.400000000001</v>
      </c>
      <c r="R46" s="65">
        <v>29601.599999999999</v>
      </c>
      <c r="S46" s="65">
        <v>51069</v>
      </c>
      <c r="T46" s="65">
        <v>1978.8</v>
      </c>
      <c r="U46" s="65">
        <v>2837</v>
      </c>
      <c r="V46" s="47"/>
      <c r="W46" s="65">
        <f t="shared" si="2"/>
        <v>1287.8583333333331</v>
      </c>
      <c r="X46" s="65">
        <f t="shared" si="3"/>
        <v>2163.8583333333331</v>
      </c>
      <c r="Y46" s="65">
        <f t="shared" si="4"/>
        <v>755.24166666666667</v>
      </c>
      <c r="Z46" s="65">
        <f t="shared" si="5"/>
        <v>4318.9916666666668</v>
      </c>
      <c r="AA46" s="65">
        <f t="shared" si="6"/>
        <v>7682.4833333333327</v>
      </c>
      <c r="AB46" s="65">
        <f t="shared" si="7"/>
        <v>8507.0666666666675</v>
      </c>
      <c r="AC46" s="65">
        <f t="shared" si="8"/>
        <v>3519.125</v>
      </c>
      <c r="AD46" s="65">
        <f t="shared" si="9"/>
        <v>464.25</v>
      </c>
      <c r="AE46" s="65"/>
      <c r="AF46" s="65">
        <f t="shared" si="10"/>
        <v>17412.841666666671</v>
      </c>
      <c r="AG46" s="65">
        <f t="shared" si="11"/>
        <v>60172.658333333333</v>
      </c>
      <c r="AH46" s="65">
        <f t="shared" si="12"/>
        <v>6252.6500000000005</v>
      </c>
      <c r="AI46" s="65">
        <f t="shared" si="13"/>
        <v>35837.374999999993</v>
      </c>
      <c r="AJ46" s="65">
        <f t="shared" si="14"/>
        <v>8175.083333333333</v>
      </c>
      <c r="AK46" s="65">
        <f t="shared" si="20"/>
        <v>30369.358333333337</v>
      </c>
      <c r="AL46" s="65">
        <f t="shared" si="19"/>
        <v>20463.725000000002</v>
      </c>
      <c r="AM46" s="65">
        <f t="shared" si="16"/>
        <v>50279.825000000004</v>
      </c>
      <c r="AN46" s="65">
        <f t="shared" si="17"/>
        <v>2454.3583333333336</v>
      </c>
      <c r="AO46" s="65">
        <f t="shared" si="18"/>
        <v>3545.2333333333331</v>
      </c>
      <c r="AP46" s="47"/>
      <c r="AQ46" s="47"/>
      <c r="AR46" s="47"/>
      <c r="AS46" s="47"/>
      <c r="AT46" s="47"/>
      <c r="AU46" t="s">
        <v>110</v>
      </c>
      <c r="AV46" s="83">
        <v>23704</v>
      </c>
      <c r="AW46" s="83">
        <v>57823969</v>
      </c>
      <c r="AX46" s="83">
        <f t="shared" si="21"/>
        <v>2439.4181994600067</v>
      </c>
      <c r="AY46" s="67"/>
      <c r="AZ46" s="83">
        <v>15957</v>
      </c>
      <c r="BA46" s="83">
        <v>52144773</v>
      </c>
      <c r="BB46" s="83">
        <f t="shared" si="22"/>
        <v>3267.8306072570031</v>
      </c>
      <c r="BC46" s="67"/>
      <c r="BD46" s="83">
        <v>38186</v>
      </c>
      <c r="BE46" s="83">
        <v>126863048</v>
      </c>
      <c r="BF46" s="83">
        <f t="shared" si="23"/>
        <v>3322.2397737390665</v>
      </c>
      <c r="BH46" s="85">
        <v>50762</v>
      </c>
      <c r="BI46" s="84">
        <v>259890865</v>
      </c>
      <c r="BJ46" s="84">
        <f t="shared" si="24"/>
        <v>5119.7916748749067</v>
      </c>
      <c r="BL46" s="83">
        <v>33442</v>
      </c>
      <c r="BM46" s="83">
        <v>62063020</v>
      </c>
      <c r="BN46" s="84">
        <f t="shared" si="25"/>
        <v>1855.840559775133</v>
      </c>
      <c r="BP46" s="83">
        <v>1978</v>
      </c>
      <c r="BQ46" s="83">
        <v>13937839</v>
      </c>
      <c r="BR46" s="84">
        <f t="shared" si="26"/>
        <v>7046.4302325581393</v>
      </c>
    </row>
    <row r="47" spans="1:70" x14ac:dyDescent="0.2">
      <c r="A47" s="47"/>
      <c r="B47" s="47" t="s">
        <v>50</v>
      </c>
      <c r="C47" s="70">
        <v>1525.8</v>
      </c>
      <c r="D47" s="64">
        <v>1369.7</v>
      </c>
      <c r="E47" s="64">
        <v>1725.7</v>
      </c>
      <c r="F47" s="64">
        <v>7011.8</v>
      </c>
      <c r="G47" s="70">
        <v>5162.3999999999996</v>
      </c>
      <c r="H47" s="70">
        <v>6919.8</v>
      </c>
      <c r="I47" s="70">
        <v>3643.9</v>
      </c>
      <c r="J47" s="70">
        <v>496.2</v>
      </c>
      <c r="K47" s="71"/>
      <c r="L47" s="70">
        <v>17897.599999999999</v>
      </c>
      <c r="M47" s="65">
        <v>76896.100000000006</v>
      </c>
      <c r="N47" s="65">
        <v>23989.599999999999</v>
      </c>
      <c r="O47" s="65">
        <v>33687.9</v>
      </c>
      <c r="P47" s="65">
        <v>9918.5</v>
      </c>
      <c r="Q47" s="65">
        <v>34241.300000000003</v>
      </c>
      <c r="R47" s="65">
        <v>21110.6</v>
      </c>
      <c r="S47" s="65">
        <v>46326.400000000001</v>
      </c>
      <c r="T47" s="65">
        <v>2349</v>
      </c>
      <c r="U47" s="65">
        <v>3741.9</v>
      </c>
      <c r="V47" s="47"/>
      <c r="W47" s="65">
        <f t="shared" si="2"/>
        <v>1278.9666666666665</v>
      </c>
      <c r="X47" s="65">
        <f t="shared" si="3"/>
        <v>2202.1416666666669</v>
      </c>
      <c r="Y47" s="65">
        <f t="shared" si="4"/>
        <v>845.00833333333333</v>
      </c>
      <c r="Z47" s="65">
        <f t="shared" si="5"/>
        <v>4537.6750000000002</v>
      </c>
      <c r="AA47" s="65">
        <f t="shared" si="6"/>
        <v>7720.1583333333319</v>
      </c>
      <c r="AB47" s="65">
        <f t="shared" si="7"/>
        <v>8414.5833333333339</v>
      </c>
      <c r="AC47" s="65">
        <f t="shared" si="8"/>
        <v>3689.9833333333336</v>
      </c>
      <c r="AD47" s="65">
        <f t="shared" si="9"/>
        <v>491.67500000000001</v>
      </c>
      <c r="AE47" s="65"/>
      <c r="AF47" s="65">
        <f t="shared" si="10"/>
        <v>17703.183333333334</v>
      </c>
      <c r="AG47" s="65">
        <f t="shared" si="11"/>
        <v>60977.17500000001</v>
      </c>
      <c r="AH47" s="65">
        <f t="shared" si="12"/>
        <v>7516.5</v>
      </c>
      <c r="AI47" s="65">
        <f t="shared" si="13"/>
        <v>35249.525000000001</v>
      </c>
      <c r="AJ47" s="65">
        <f t="shared" si="14"/>
        <v>8426.5583333333343</v>
      </c>
      <c r="AK47" s="65">
        <f t="shared" si="20"/>
        <v>30867.050000000003</v>
      </c>
      <c r="AL47" s="65">
        <f t="shared" si="19"/>
        <v>20714.850000000002</v>
      </c>
      <c r="AM47" s="65">
        <f t="shared" si="16"/>
        <v>50477.075000000004</v>
      </c>
      <c r="AN47" s="65">
        <f t="shared" si="17"/>
        <v>2435.1916666666671</v>
      </c>
      <c r="AO47" s="65">
        <f t="shared" si="18"/>
        <v>3655.6166666666668</v>
      </c>
      <c r="AP47" s="47"/>
      <c r="AQ47" s="47"/>
      <c r="AR47" s="47"/>
      <c r="AS47" s="47"/>
      <c r="AT47" s="47"/>
      <c r="AU47" t="s">
        <v>111</v>
      </c>
      <c r="AV47" s="83">
        <v>15348</v>
      </c>
      <c r="AW47" s="83">
        <v>40913418</v>
      </c>
      <c r="AX47" s="83">
        <f t="shared" si="21"/>
        <v>2665.71657544957</v>
      </c>
      <c r="AY47" s="67"/>
      <c r="AZ47" s="83">
        <v>23653</v>
      </c>
      <c r="BA47" s="83">
        <v>82988360</v>
      </c>
      <c r="BB47" s="83">
        <f t="shared" si="22"/>
        <v>3508.576501923646</v>
      </c>
      <c r="BC47" s="67"/>
      <c r="BD47" s="83">
        <v>33523</v>
      </c>
      <c r="BE47" s="83">
        <v>120615119</v>
      </c>
      <c r="BF47" s="83">
        <f t="shared" si="23"/>
        <v>3597.981057781225</v>
      </c>
      <c r="BH47" s="85">
        <v>46048</v>
      </c>
      <c r="BI47" s="84">
        <v>235455863</v>
      </c>
      <c r="BJ47" s="84">
        <f t="shared" si="24"/>
        <v>5113.2701311674773</v>
      </c>
      <c r="BL47" s="83">
        <v>34241</v>
      </c>
      <c r="BM47" s="83">
        <v>66375343</v>
      </c>
      <c r="BN47" s="84">
        <f t="shared" si="25"/>
        <v>1938.4755994275868</v>
      </c>
      <c r="BP47" s="83">
        <v>2350</v>
      </c>
      <c r="BQ47" s="83">
        <v>17805215</v>
      </c>
      <c r="BR47" s="84">
        <f t="shared" si="26"/>
        <v>7576.6872340425534</v>
      </c>
    </row>
    <row r="48" spans="1:70" x14ac:dyDescent="0.2">
      <c r="A48" s="47"/>
      <c r="B48" s="47" t="s">
        <v>51</v>
      </c>
      <c r="C48" s="65">
        <v>1393.5</v>
      </c>
      <c r="D48" s="64">
        <v>1468.1</v>
      </c>
      <c r="E48" s="64">
        <v>1492.9</v>
      </c>
      <c r="F48" s="64">
        <v>6422.2</v>
      </c>
      <c r="G48" s="64">
        <v>5950.8</v>
      </c>
      <c r="H48" s="64">
        <v>7622.9</v>
      </c>
      <c r="I48" s="64">
        <v>3604.2</v>
      </c>
      <c r="J48" s="64">
        <v>463.3</v>
      </c>
      <c r="K48" s="65"/>
      <c r="L48" s="66">
        <v>20518.5</v>
      </c>
      <c r="M48" s="65">
        <v>88834.5</v>
      </c>
      <c r="N48" s="65">
        <v>26456.400000000001</v>
      </c>
      <c r="O48" s="65">
        <v>40295.9</v>
      </c>
      <c r="P48" s="65">
        <v>10173.1</v>
      </c>
      <c r="Q48" s="65">
        <v>34481.4</v>
      </c>
      <c r="R48" s="65">
        <v>26528.6</v>
      </c>
      <c r="S48" s="65">
        <v>48157.1</v>
      </c>
      <c r="T48" s="65">
        <v>2734</v>
      </c>
      <c r="U48" s="65">
        <v>2979.4</v>
      </c>
      <c r="V48" s="47"/>
      <c r="W48" s="65">
        <f t="shared" si="2"/>
        <v>1134.8999999999999</v>
      </c>
      <c r="X48" s="65">
        <f t="shared" si="3"/>
        <v>2202.2916666666665</v>
      </c>
      <c r="Y48" s="65">
        <f t="shared" si="4"/>
        <v>898.02499999999998</v>
      </c>
      <c r="Z48" s="65">
        <f t="shared" si="5"/>
        <v>4534.4333333333334</v>
      </c>
      <c r="AA48" s="65">
        <f t="shared" si="6"/>
        <v>7586.5999999999985</v>
      </c>
      <c r="AB48" s="65">
        <f t="shared" si="7"/>
        <v>8402.0499999999993</v>
      </c>
      <c r="AC48" s="65">
        <f t="shared" si="8"/>
        <v>3601.8166666666662</v>
      </c>
      <c r="AD48" s="65">
        <f t="shared" si="9"/>
        <v>493.73333333333335</v>
      </c>
      <c r="AE48" s="65"/>
      <c r="AF48" s="65">
        <f t="shared" si="10"/>
        <v>17970.091666666667</v>
      </c>
      <c r="AG48" s="65">
        <f t="shared" si="11"/>
        <v>62195.691666666658</v>
      </c>
      <c r="AH48" s="65">
        <f t="shared" si="12"/>
        <v>8789.9499999999989</v>
      </c>
      <c r="AI48" s="65">
        <f t="shared" si="13"/>
        <v>34673.25</v>
      </c>
      <c r="AJ48" s="65">
        <f t="shared" si="14"/>
        <v>8602.1833333333343</v>
      </c>
      <c r="AK48" s="65">
        <f t="shared" si="20"/>
        <v>31254.375000000004</v>
      </c>
      <c r="AL48" s="65">
        <f t="shared" si="19"/>
        <v>21168.483333333334</v>
      </c>
      <c r="AM48" s="65">
        <f t="shared" si="16"/>
        <v>50491.616666666669</v>
      </c>
      <c r="AN48" s="65">
        <f t="shared" si="17"/>
        <v>2397.8583333333331</v>
      </c>
      <c r="AO48" s="65">
        <f t="shared" si="18"/>
        <v>3580.6000000000004</v>
      </c>
      <c r="AP48" s="47"/>
      <c r="AQ48" s="47"/>
      <c r="AR48" s="47"/>
      <c r="AS48" s="47"/>
      <c r="AT48" s="47"/>
      <c r="AU48" t="s">
        <v>112</v>
      </c>
      <c r="AV48" s="83">
        <v>19966</v>
      </c>
      <c r="AW48" s="83">
        <v>53763736</v>
      </c>
      <c r="AX48" s="83">
        <f t="shared" si="21"/>
        <v>2692.7644996494041</v>
      </c>
      <c r="AY48" s="67"/>
      <c r="AZ48" s="83">
        <v>26070</v>
      </c>
      <c r="BA48" s="83">
        <v>94361263</v>
      </c>
      <c r="BB48" s="83">
        <f t="shared" si="22"/>
        <v>3619.5344457230535</v>
      </c>
      <c r="BC48" s="67"/>
      <c r="BD48" s="83">
        <v>40201</v>
      </c>
      <c r="BE48" s="83">
        <v>149227419</v>
      </c>
      <c r="BF48" s="83">
        <f t="shared" si="23"/>
        <v>3712.0325116290642</v>
      </c>
      <c r="BH48" s="85">
        <v>47812</v>
      </c>
      <c r="BI48" s="84">
        <v>250223155</v>
      </c>
      <c r="BJ48" s="84">
        <f t="shared" si="24"/>
        <v>5233.4801932569226</v>
      </c>
      <c r="BL48" s="83">
        <v>34481</v>
      </c>
      <c r="BM48" s="83">
        <v>70294668</v>
      </c>
      <c r="BN48" s="84">
        <f t="shared" si="25"/>
        <v>2038.649343116499</v>
      </c>
      <c r="BP48" s="83">
        <v>2732</v>
      </c>
      <c r="BQ48" s="83">
        <v>21333716</v>
      </c>
      <c r="BR48" s="84">
        <f t="shared" si="26"/>
        <v>7808.827232796486</v>
      </c>
    </row>
    <row r="49" spans="1:70" x14ac:dyDescent="0.2">
      <c r="A49" s="47"/>
      <c r="B49" s="47" t="s">
        <v>52</v>
      </c>
      <c r="C49" s="65">
        <v>1450.9</v>
      </c>
      <c r="D49" s="64">
        <v>1431.8</v>
      </c>
      <c r="E49" s="64">
        <v>1034.8</v>
      </c>
      <c r="F49" s="64">
        <v>5868.6</v>
      </c>
      <c r="G49" s="64">
        <v>4173.8999999999996</v>
      </c>
      <c r="H49" s="64">
        <v>11070</v>
      </c>
      <c r="I49" s="64">
        <v>3493.6</v>
      </c>
      <c r="J49" s="64">
        <v>827.4</v>
      </c>
      <c r="K49" s="65"/>
      <c r="L49" s="66">
        <v>17636.400000000001</v>
      </c>
      <c r="M49" s="65">
        <v>76044.5</v>
      </c>
      <c r="N49" s="65">
        <v>28031.1</v>
      </c>
      <c r="O49" s="65">
        <v>31312.9</v>
      </c>
      <c r="P49" s="65">
        <v>11325</v>
      </c>
      <c r="Q49" s="65">
        <v>37877</v>
      </c>
      <c r="R49" s="65">
        <v>34711.1</v>
      </c>
      <c r="S49" s="65">
        <v>58610.3</v>
      </c>
      <c r="T49" s="65">
        <v>1973</v>
      </c>
      <c r="U49" s="65">
        <v>3419.3</v>
      </c>
      <c r="V49" s="47"/>
      <c r="W49" s="65">
        <f t="shared" si="2"/>
        <v>1041.6499999999999</v>
      </c>
      <c r="X49" s="65">
        <f t="shared" si="3"/>
        <v>2162.2333333333336</v>
      </c>
      <c r="Y49" s="65">
        <f t="shared" si="4"/>
        <v>924.27499999999998</v>
      </c>
      <c r="Z49" s="65">
        <f t="shared" si="5"/>
        <v>4590.2583333333341</v>
      </c>
      <c r="AA49" s="65">
        <f t="shared" si="6"/>
        <v>7142.2166666666662</v>
      </c>
      <c r="AB49" s="65">
        <f t="shared" si="7"/>
        <v>8566.0249999999996</v>
      </c>
      <c r="AC49" s="65">
        <f t="shared" si="8"/>
        <v>3604.5666666666662</v>
      </c>
      <c r="AD49" s="65">
        <f t="shared" si="9"/>
        <v>537.6583333333333</v>
      </c>
      <c r="AE49" s="65"/>
      <c r="AF49" s="65">
        <f t="shared" si="10"/>
        <v>18055.741666666665</v>
      </c>
      <c r="AG49" s="65">
        <f t="shared" si="11"/>
        <v>62869.599999999999</v>
      </c>
      <c r="AH49" s="65">
        <f t="shared" si="12"/>
        <v>10706.133333333333</v>
      </c>
      <c r="AI49" s="65">
        <f t="shared" si="13"/>
        <v>33383.975000000006</v>
      </c>
      <c r="AJ49" s="65">
        <f t="shared" si="14"/>
        <v>8789.2083333333339</v>
      </c>
      <c r="AK49" s="65">
        <f t="shared" si="20"/>
        <v>31838.250000000004</v>
      </c>
      <c r="AL49" s="65">
        <f t="shared" si="19"/>
        <v>21702.033333333336</v>
      </c>
      <c r="AM49" s="65">
        <f t="shared" si="16"/>
        <v>51083.541666666679</v>
      </c>
      <c r="AN49" s="65">
        <f t="shared" si="17"/>
        <v>2232.5499999999997</v>
      </c>
      <c r="AO49" s="65">
        <f t="shared" si="18"/>
        <v>3548.9666666666672</v>
      </c>
      <c r="AP49" s="47"/>
      <c r="AQ49" s="47"/>
      <c r="AR49" s="47"/>
      <c r="AS49" s="47"/>
      <c r="AT49" s="47"/>
      <c r="AU49" t="s">
        <v>113</v>
      </c>
      <c r="AV49" s="83">
        <v>23640</v>
      </c>
      <c r="AW49" s="83">
        <v>67759891</v>
      </c>
      <c r="AX49" s="83">
        <f t="shared" si="21"/>
        <v>2866.3236463620983</v>
      </c>
      <c r="AY49" s="67"/>
      <c r="AZ49" s="83">
        <v>27859</v>
      </c>
      <c r="BA49" s="83">
        <v>109613293</v>
      </c>
      <c r="BB49" s="83">
        <f t="shared" si="22"/>
        <v>3934.5738540507555</v>
      </c>
      <c r="BC49" s="67"/>
      <c r="BD49" s="83">
        <v>31185</v>
      </c>
      <c r="BE49" s="83">
        <v>120492892</v>
      </c>
      <c r="BF49" s="83">
        <f t="shared" si="23"/>
        <v>3863.809267275934</v>
      </c>
      <c r="BH49" s="85">
        <v>57801</v>
      </c>
      <c r="BI49" s="84">
        <v>292314963</v>
      </c>
      <c r="BJ49" s="84">
        <f t="shared" si="24"/>
        <v>5057.2648051071783</v>
      </c>
      <c r="BL49" s="83">
        <v>37877</v>
      </c>
      <c r="BM49" s="83">
        <v>77907617</v>
      </c>
      <c r="BN49" s="84">
        <f t="shared" si="25"/>
        <v>2056.8581725057425</v>
      </c>
      <c r="BP49" s="83">
        <v>1973</v>
      </c>
      <c r="BQ49" s="83">
        <v>14925038</v>
      </c>
      <c r="BR49" s="84">
        <f t="shared" si="26"/>
        <v>7564.6416624429803</v>
      </c>
    </row>
    <row r="50" spans="1:70" x14ac:dyDescent="0.2">
      <c r="A50" s="47"/>
      <c r="B50" s="47" t="s">
        <v>53</v>
      </c>
      <c r="C50" s="65">
        <v>1521.5</v>
      </c>
      <c r="D50" s="64">
        <v>916.7</v>
      </c>
      <c r="E50" s="64">
        <v>772.3</v>
      </c>
      <c r="F50" s="64">
        <v>5109.3999999999996</v>
      </c>
      <c r="G50" s="64">
        <v>4274.8999999999996</v>
      </c>
      <c r="H50" s="64">
        <v>5474.5</v>
      </c>
      <c r="I50" s="64">
        <v>3699.8</v>
      </c>
      <c r="J50" s="64">
        <v>461.5</v>
      </c>
      <c r="K50" s="65"/>
      <c r="L50" s="66">
        <v>17663.5</v>
      </c>
      <c r="M50" s="65">
        <v>79923.7</v>
      </c>
      <c r="N50" s="65">
        <v>31036.7</v>
      </c>
      <c r="O50" s="65">
        <v>30782.2</v>
      </c>
      <c r="P50" s="65">
        <v>10006.799999999999</v>
      </c>
      <c r="Q50" s="65">
        <v>36071.699999999997</v>
      </c>
      <c r="R50" s="65">
        <v>12089.9</v>
      </c>
      <c r="S50" s="65">
        <v>46703.3</v>
      </c>
      <c r="T50" s="65">
        <v>1801.9</v>
      </c>
      <c r="U50" s="65">
        <v>3399.5</v>
      </c>
      <c r="V50" s="47"/>
      <c r="W50" s="65">
        <f t="shared" si="2"/>
        <v>1041.7416666666666</v>
      </c>
      <c r="X50" s="65">
        <f t="shared" si="3"/>
        <v>2087.8416666666667</v>
      </c>
      <c r="Y50" s="65">
        <f t="shared" si="4"/>
        <v>927.45833333333314</v>
      </c>
      <c r="Z50" s="65">
        <f t="shared" si="5"/>
        <v>4616.0333333333338</v>
      </c>
      <c r="AA50" s="65">
        <f t="shared" si="6"/>
        <v>6442.8916666666655</v>
      </c>
      <c r="AB50" s="65">
        <f t="shared" si="7"/>
        <v>8536.3833333333332</v>
      </c>
      <c r="AC50" s="65">
        <f t="shared" si="8"/>
        <v>3457.8083333333338</v>
      </c>
      <c r="AD50" s="65">
        <f t="shared" si="9"/>
        <v>530.33333333333337</v>
      </c>
      <c r="AE50" s="65"/>
      <c r="AF50" s="65">
        <f t="shared" si="10"/>
        <v>18113.599999999999</v>
      </c>
      <c r="AG50" s="65">
        <f t="shared" si="11"/>
        <v>65486.191666666658</v>
      </c>
      <c r="AH50" s="65">
        <f t="shared" si="12"/>
        <v>13030.233333333335</v>
      </c>
      <c r="AI50" s="65">
        <f t="shared" si="13"/>
        <v>33465.491666666676</v>
      </c>
      <c r="AJ50" s="65">
        <f t="shared" si="14"/>
        <v>9082.6166666666668</v>
      </c>
      <c r="AK50" s="65">
        <f t="shared" si="20"/>
        <v>32307.15833333334</v>
      </c>
      <c r="AL50" s="65">
        <f t="shared" si="19"/>
        <v>21734.850000000002</v>
      </c>
      <c r="AM50" s="65">
        <f t="shared" si="16"/>
        <v>51515.17500000001</v>
      </c>
      <c r="AN50" s="65">
        <f t="shared" si="17"/>
        <v>2120.8333333333335</v>
      </c>
      <c r="AO50" s="65">
        <f t="shared" si="18"/>
        <v>3511.65</v>
      </c>
      <c r="AP50" s="47"/>
      <c r="AQ50" s="47"/>
      <c r="AR50" s="47"/>
      <c r="AS50" s="47"/>
      <c r="AT50" s="47"/>
      <c r="AU50" t="s">
        <v>114</v>
      </c>
      <c r="AV50" s="83">
        <v>9921</v>
      </c>
      <c r="AW50" s="83">
        <v>37182746</v>
      </c>
      <c r="AX50" s="83">
        <f t="shared" si="21"/>
        <v>3747.8828747102107</v>
      </c>
      <c r="AY50" s="67"/>
      <c r="AZ50" s="83">
        <v>30830</v>
      </c>
      <c r="BA50" s="83">
        <v>140732458</v>
      </c>
      <c r="BB50" s="83">
        <f t="shared" si="22"/>
        <v>4564.7894258838796</v>
      </c>
      <c r="BC50" s="67"/>
      <c r="BD50" s="83">
        <v>30697</v>
      </c>
      <c r="BE50" s="83">
        <v>135187401</v>
      </c>
      <c r="BF50" s="83">
        <f t="shared" si="23"/>
        <v>4403.9287552529568</v>
      </c>
      <c r="BH50" s="85">
        <v>45665</v>
      </c>
      <c r="BI50" s="84">
        <v>248449989</v>
      </c>
      <c r="BJ50" s="84">
        <f t="shared" si="24"/>
        <v>5440.7092740610969</v>
      </c>
      <c r="BL50" s="83">
        <v>36072</v>
      </c>
      <c r="BM50" s="83">
        <v>85294503</v>
      </c>
      <c r="BN50" s="84">
        <f t="shared" si="25"/>
        <v>2364.5626247504988</v>
      </c>
      <c r="BP50" s="83">
        <v>1802</v>
      </c>
      <c r="BQ50" s="83">
        <v>14844257</v>
      </c>
      <c r="BR50" s="84">
        <f t="shared" si="26"/>
        <v>8237.6564927857944</v>
      </c>
    </row>
    <row r="51" spans="1:70" x14ac:dyDescent="0.2">
      <c r="A51" s="47"/>
      <c r="B51" s="47" t="s">
        <v>54</v>
      </c>
      <c r="C51" s="65">
        <v>1845</v>
      </c>
      <c r="D51" s="64">
        <v>520.5</v>
      </c>
      <c r="E51" s="64">
        <v>804.3</v>
      </c>
      <c r="F51" s="64">
        <v>4803.5</v>
      </c>
      <c r="G51" s="64">
        <v>3639.8</v>
      </c>
      <c r="H51" s="64">
        <v>7726.7</v>
      </c>
      <c r="I51" s="64">
        <v>2748.7</v>
      </c>
      <c r="J51" s="64">
        <v>455.3</v>
      </c>
      <c r="K51" s="65"/>
      <c r="L51" s="66">
        <v>19733.900000000001</v>
      </c>
      <c r="M51" s="65">
        <v>75057.899999999994</v>
      </c>
      <c r="N51" s="65">
        <v>21132.400000000001</v>
      </c>
      <c r="O51" s="65">
        <v>31576.7</v>
      </c>
      <c r="P51" s="65">
        <v>11382.5</v>
      </c>
      <c r="Q51" s="65">
        <v>33254.300000000003</v>
      </c>
      <c r="R51" s="65">
        <v>10505.7</v>
      </c>
      <c r="S51" s="65">
        <v>52225.3</v>
      </c>
      <c r="T51" s="65">
        <v>1918.8</v>
      </c>
      <c r="U51" s="65">
        <v>3157.5</v>
      </c>
      <c r="V51" s="47"/>
      <c r="W51" s="65">
        <f t="shared" si="2"/>
        <v>1141.5083333333334</v>
      </c>
      <c r="X51" s="65">
        <f t="shared" si="3"/>
        <v>1841.1416666666667</v>
      </c>
      <c r="Y51" s="65">
        <f t="shared" si="4"/>
        <v>927.69999999999982</v>
      </c>
      <c r="Z51" s="65">
        <f t="shared" si="5"/>
        <v>4660.1583333333338</v>
      </c>
      <c r="AA51" s="65">
        <f t="shared" si="6"/>
        <v>5962.4083333333338</v>
      </c>
      <c r="AB51" s="65">
        <f t="shared" si="7"/>
        <v>8440.4</v>
      </c>
      <c r="AC51" s="65">
        <f t="shared" si="8"/>
        <v>3158.2000000000003</v>
      </c>
      <c r="AD51" s="65">
        <f t="shared" si="9"/>
        <v>525.14166666666665</v>
      </c>
      <c r="AE51" s="65"/>
      <c r="AF51" s="65">
        <f t="shared" si="10"/>
        <v>18300.183333333331</v>
      </c>
      <c r="AG51" s="65">
        <f t="shared" si="11"/>
        <v>66815.533333333326</v>
      </c>
      <c r="AH51" s="65">
        <f t="shared" si="12"/>
        <v>14533.983333333335</v>
      </c>
      <c r="AI51" s="65">
        <f t="shared" si="13"/>
        <v>33007.508333333339</v>
      </c>
      <c r="AJ51" s="65">
        <f t="shared" si="14"/>
        <v>9438.3416666666653</v>
      </c>
      <c r="AK51" s="65">
        <f t="shared" si="20"/>
        <v>32429.941666666669</v>
      </c>
      <c r="AL51" s="65">
        <f t="shared" si="19"/>
        <v>21129.625000000004</v>
      </c>
      <c r="AM51" s="65">
        <f t="shared" si="16"/>
        <v>51873.066666666673</v>
      </c>
      <c r="AN51" s="65">
        <f t="shared" si="17"/>
        <v>2050.3083333333334</v>
      </c>
      <c r="AO51" s="65">
        <f t="shared" si="18"/>
        <v>3514.625</v>
      </c>
      <c r="AP51" s="47"/>
      <c r="AQ51" s="47"/>
      <c r="AR51" s="47"/>
      <c r="AS51" s="47"/>
      <c r="AT51" s="47"/>
      <c r="AU51" t="s">
        <v>115</v>
      </c>
      <c r="AV51" s="83">
        <v>7933</v>
      </c>
      <c r="AW51" s="83">
        <v>32662312</v>
      </c>
      <c r="AX51" s="83">
        <f t="shared" si="21"/>
        <v>4117.2711458464637</v>
      </c>
      <c r="AY51" s="67"/>
      <c r="AZ51" s="83">
        <v>20862</v>
      </c>
      <c r="BA51" s="83">
        <v>98979509</v>
      </c>
      <c r="BB51" s="83">
        <f t="shared" si="22"/>
        <v>4744.4880164893111</v>
      </c>
      <c r="BC51" s="67"/>
      <c r="BD51" s="83">
        <v>31574</v>
      </c>
      <c r="BE51" s="83">
        <v>144800804</v>
      </c>
      <c r="BF51" s="83">
        <f t="shared" si="23"/>
        <v>4586.0772787736742</v>
      </c>
      <c r="BH51" s="85">
        <v>51135</v>
      </c>
      <c r="BI51" s="84">
        <v>289022258</v>
      </c>
      <c r="BJ51" s="84">
        <f t="shared" si="24"/>
        <v>5652.1415468856949</v>
      </c>
      <c r="BL51" s="83">
        <v>33254</v>
      </c>
      <c r="BM51" s="83">
        <v>78134850</v>
      </c>
      <c r="BN51" s="84">
        <f t="shared" si="25"/>
        <v>2349.6376375774344</v>
      </c>
      <c r="BP51" s="83">
        <v>1918</v>
      </c>
      <c r="BQ51" s="83">
        <v>17076934</v>
      </c>
      <c r="BR51" s="84">
        <f t="shared" si="26"/>
        <v>8903.5109489051101</v>
      </c>
    </row>
    <row r="52" spans="1:70" x14ac:dyDescent="0.2">
      <c r="A52" s="47"/>
      <c r="B52" s="47" t="s">
        <v>55</v>
      </c>
      <c r="C52" s="65">
        <v>1945.1</v>
      </c>
      <c r="D52" s="64">
        <v>624.70000000000005</v>
      </c>
      <c r="E52" s="64">
        <v>677.4</v>
      </c>
      <c r="F52" s="64">
        <v>4607.3999999999996</v>
      </c>
      <c r="G52" s="64">
        <v>6929.4</v>
      </c>
      <c r="H52" s="64">
        <v>7745.3</v>
      </c>
      <c r="I52" s="64">
        <v>2923.1</v>
      </c>
      <c r="J52" s="64">
        <v>389.9</v>
      </c>
      <c r="K52" s="65"/>
      <c r="L52" s="66">
        <v>17812.900000000001</v>
      </c>
      <c r="M52" s="65">
        <v>48851.5</v>
      </c>
      <c r="N52" s="65">
        <v>9623.1</v>
      </c>
      <c r="O52" s="65">
        <v>21850.3</v>
      </c>
      <c r="P52" s="65">
        <v>9038.7000000000007</v>
      </c>
      <c r="Q52" s="65">
        <v>29053.9</v>
      </c>
      <c r="R52" s="65">
        <v>8794.1</v>
      </c>
      <c r="S52" s="65">
        <v>48461.1</v>
      </c>
      <c r="T52" s="65">
        <v>2305.6999999999998</v>
      </c>
      <c r="U52" s="65">
        <v>3266.9</v>
      </c>
      <c r="V52" s="47"/>
      <c r="W52" s="65">
        <f t="shared" si="2"/>
        <v>1259.6416666666667</v>
      </c>
      <c r="X52" s="65">
        <f t="shared" si="3"/>
        <v>1667.3416666666669</v>
      </c>
      <c r="Y52" s="65">
        <f t="shared" si="4"/>
        <v>920.76666666666642</v>
      </c>
      <c r="Z52" s="65">
        <f t="shared" si="5"/>
        <v>4706.916666666667</v>
      </c>
      <c r="AA52" s="65">
        <f t="shared" si="6"/>
        <v>6410.0499999999993</v>
      </c>
      <c r="AB52" s="65">
        <f t="shared" si="7"/>
        <v>8222.0333333333328</v>
      </c>
      <c r="AC52" s="65">
        <f t="shared" si="8"/>
        <v>3165.4416666666662</v>
      </c>
      <c r="AD52" s="65">
        <f t="shared" si="9"/>
        <v>525.10833333333323</v>
      </c>
      <c r="AE52" s="65"/>
      <c r="AF52" s="65">
        <f t="shared" si="10"/>
        <v>18202.441666666666</v>
      </c>
      <c r="AG52" s="65">
        <f t="shared" si="11"/>
        <v>66650.09166666666</v>
      </c>
      <c r="AH52" s="65">
        <f t="shared" si="12"/>
        <v>15046.291666666666</v>
      </c>
      <c r="AI52" s="65">
        <f t="shared" si="13"/>
        <v>32408.766666666666</v>
      </c>
      <c r="AJ52" s="65">
        <f t="shared" si="14"/>
        <v>9404.4666666666653</v>
      </c>
      <c r="AK52" s="65">
        <f t="shared" si="20"/>
        <v>32703.233333333337</v>
      </c>
      <c r="AL52" s="65">
        <f t="shared" si="19"/>
        <v>20297.400000000005</v>
      </c>
      <c r="AM52" s="65">
        <f t="shared" si="16"/>
        <v>51345.25</v>
      </c>
      <c r="AN52" s="65">
        <f t="shared" si="17"/>
        <v>2032.0666666666668</v>
      </c>
      <c r="AO52" s="65">
        <f t="shared" si="18"/>
        <v>3373.2999999999997</v>
      </c>
      <c r="AP52" s="47"/>
      <c r="AQ52" s="47"/>
      <c r="AR52" s="47"/>
      <c r="AS52" s="47"/>
      <c r="AT52" s="47"/>
      <c r="AU52" t="s">
        <v>116</v>
      </c>
      <c r="AV52" s="83">
        <v>6554</v>
      </c>
      <c r="AW52" s="83">
        <v>31116308</v>
      </c>
      <c r="AX52" s="83">
        <f t="shared" si="21"/>
        <v>4747.6820262435158</v>
      </c>
      <c r="AY52" s="67"/>
      <c r="AZ52" s="83">
        <v>9455</v>
      </c>
      <c r="BA52" s="83">
        <v>48028531</v>
      </c>
      <c r="BB52" s="83">
        <f t="shared" si="22"/>
        <v>5079.6965626652564</v>
      </c>
      <c r="BC52" s="67"/>
      <c r="BD52" s="83">
        <v>21768</v>
      </c>
      <c r="BE52" s="83">
        <v>108380057</v>
      </c>
      <c r="BF52" s="83">
        <f t="shared" si="23"/>
        <v>4978.8706817346565</v>
      </c>
      <c r="BH52" s="85">
        <v>47864</v>
      </c>
      <c r="BI52" s="84">
        <v>290941546</v>
      </c>
      <c r="BJ52" s="84">
        <f t="shared" si="24"/>
        <v>6078.5046381414004</v>
      </c>
      <c r="BL52" s="83">
        <v>29054</v>
      </c>
      <c r="BM52" s="83">
        <v>68024282</v>
      </c>
      <c r="BN52" s="84">
        <f t="shared" si="25"/>
        <v>2341.3052247539067</v>
      </c>
      <c r="BP52" s="83">
        <v>2304</v>
      </c>
      <c r="BQ52" s="83">
        <v>21710561</v>
      </c>
      <c r="BR52" s="84">
        <f t="shared" si="26"/>
        <v>9422.9865451388887</v>
      </c>
    </row>
    <row r="53" spans="1:70" x14ac:dyDescent="0.2">
      <c r="A53" s="47"/>
      <c r="B53" s="47" t="s">
        <v>56</v>
      </c>
      <c r="C53" s="65">
        <v>2378.5</v>
      </c>
      <c r="D53" s="64">
        <v>310.8</v>
      </c>
      <c r="E53" s="64">
        <v>1024.0999999999999</v>
      </c>
      <c r="F53" s="64">
        <v>6293.7</v>
      </c>
      <c r="G53" s="64">
        <v>7690</v>
      </c>
      <c r="H53" s="64">
        <v>8446.5</v>
      </c>
      <c r="I53" s="64">
        <v>2285.3000000000002</v>
      </c>
      <c r="J53" s="64">
        <v>443.5</v>
      </c>
      <c r="K53" s="65"/>
      <c r="L53" s="66">
        <v>19455.8</v>
      </c>
      <c r="M53" s="65">
        <v>47822.400000000001</v>
      </c>
      <c r="N53" s="65">
        <v>9496.7000000000007</v>
      </c>
      <c r="O53" s="65">
        <v>21833.3</v>
      </c>
      <c r="P53" s="65">
        <v>11089.5</v>
      </c>
      <c r="Q53" s="65">
        <v>32932.400000000001</v>
      </c>
      <c r="R53" s="65">
        <v>11112.1</v>
      </c>
      <c r="S53" s="65">
        <v>55490.6</v>
      </c>
      <c r="T53" s="65">
        <v>2358.5</v>
      </c>
      <c r="U53" s="65">
        <v>3258.7</v>
      </c>
      <c r="V53" s="47"/>
      <c r="W53" s="65">
        <f t="shared" si="2"/>
        <v>1406.45</v>
      </c>
      <c r="X53" s="65">
        <f t="shared" si="3"/>
        <v>1525.9499999999998</v>
      </c>
      <c r="Y53" s="65">
        <f t="shared" si="4"/>
        <v>938.2166666666667</v>
      </c>
      <c r="Z53" s="65">
        <f t="shared" si="5"/>
        <v>4956.1499999999996</v>
      </c>
      <c r="AA53" s="65">
        <f t="shared" si="6"/>
        <v>6774.6416666666664</v>
      </c>
      <c r="AB53" s="65">
        <f t="shared" si="7"/>
        <v>8133.458333333333</v>
      </c>
      <c r="AC53" s="65">
        <f t="shared" si="8"/>
        <v>3016.1250000000005</v>
      </c>
      <c r="AD53" s="65">
        <f t="shared" si="9"/>
        <v>524.95833333333326</v>
      </c>
      <c r="AE53" s="65"/>
      <c r="AF53" s="65">
        <f t="shared" si="10"/>
        <v>18243.233333333334</v>
      </c>
      <c r="AG53" s="65">
        <f t="shared" si="11"/>
        <v>66406.900000000009</v>
      </c>
      <c r="AH53" s="65">
        <f t="shared" si="12"/>
        <v>15559.85</v>
      </c>
      <c r="AI53" s="65">
        <f t="shared" si="13"/>
        <v>31686.225000000002</v>
      </c>
      <c r="AJ53" s="65">
        <f t="shared" si="14"/>
        <v>9541.5166666666664</v>
      </c>
      <c r="AK53" s="65">
        <f t="shared" si="20"/>
        <v>32871.483333333337</v>
      </c>
      <c r="AL53" s="65">
        <f t="shared" si="19"/>
        <v>19400.008333333335</v>
      </c>
      <c r="AM53" s="65">
        <f t="shared" si="16"/>
        <v>51030.98333333333</v>
      </c>
      <c r="AN53" s="65">
        <f t="shared" si="17"/>
        <v>2040.9916666666668</v>
      </c>
      <c r="AO53" s="65">
        <f t="shared" si="18"/>
        <v>3344.0249999999996</v>
      </c>
      <c r="AP53" s="47"/>
      <c r="AQ53" s="47"/>
      <c r="AR53" s="47"/>
      <c r="AS53" s="47"/>
      <c r="AT53" s="47"/>
      <c r="AU53" t="s">
        <v>117</v>
      </c>
      <c r="AV53" s="83">
        <v>8814</v>
      </c>
      <c r="AW53" s="83">
        <v>46341723</v>
      </c>
      <c r="AX53" s="83">
        <f t="shared" si="21"/>
        <v>5257.7402995234852</v>
      </c>
      <c r="AY53" s="67"/>
      <c r="AZ53" s="83">
        <v>9341</v>
      </c>
      <c r="BA53" s="83">
        <v>47801758</v>
      </c>
      <c r="BB53" s="83">
        <f t="shared" si="22"/>
        <v>5117.4133390429288</v>
      </c>
      <c r="BC53" s="67"/>
      <c r="BD53" s="83">
        <v>21751</v>
      </c>
      <c r="BE53" s="83">
        <v>113225123</v>
      </c>
      <c r="BF53" s="83">
        <f t="shared" si="23"/>
        <v>5205.5134476575786</v>
      </c>
      <c r="BH53" s="85">
        <v>54918</v>
      </c>
      <c r="BI53" s="84">
        <v>354532871</v>
      </c>
      <c r="BJ53" s="84">
        <f t="shared" si="24"/>
        <v>6455.6770275683748</v>
      </c>
      <c r="BL53" s="83">
        <v>32932</v>
      </c>
      <c r="BM53" s="83">
        <v>78534975</v>
      </c>
      <c r="BN53" s="84">
        <f t="shared" si="25"/>
        <v>2384.7617818535164</v>
      </c>
      <c r="BP53" s="83">
        <v>2358</v>
      </c>
      <c r="BQ53" s="83">
        <v>25147989</v>
      </c>
      <c r="BR53" s="84">
        <f t="shared" si="26"/>
        <v>10664.965648854963</v>
      </c>
    </row>
    <row r="54" spans="1:70" x14ac:dyDescent="0.2">
      <c r="A54" s="47"/>
      <c r="B54" s="47" t="s">
        <v>57</v>
      </c>
      <c r="C54" s="65">
        <v>1985.6</v>
      </c>
      <c r="D54" s="64">
        <v>455.8</v>
      </c>
      <c r="E54" s="64">
        <v>753.1</v>
      </c>
      <c r="F54" s="64">
        <v>5796.5</v>
      </c>
      <c r="G54" s="64">
        <v>12968.9</v>
      </c>
      <c r="H54" s="64">
        <v>9316</v>
      </c>
      <c r="I54" s="64">
        <v>2834.4</v>
      </c>
      <c r="J54" s="64">
        <v>541.70000000000005</v>
      </c>
      <c r="K54" s="65"/>
      <c r="L54" s="66">
        <v>18018.8</v>
      </c>
      <c r="M54" s="65">
        <v>49658.1</v>
      </c>
      <c r="N54" s="65">
        <v>9261.7999999999993</v>
      </c>
      <c r="O54" s="65">
        <v>22067.4</v>
      </c>
      <c r="P54" s="65">
        <v>8981.5</v>
      </c>
      <c r="Q54" s="65">
        <v>32063.7</v>
      </c>
      <c r="R54" s="65">
        <v>9197.9</v>
      </c>
      <c r="S54" s="65">
        <v>53211.9</v>
      </c>
      <c r="T54" s="65">
        <v>1584.4</v>
      </c>
      <c r="U54" s="65">
        <v>2825.3</v>
      </c>
      <c r="V54" s="47"/>
      <c r="W54" s="65">
        <f t="shared" si="2"/>
        <v>1521.6333333333332</v>
      </c>
      <c r="X54" s="65">
        <f t="shared" si="3"/>
        <v>1256.7166666666667</v>
      </c>
      <c r="Y54" s="65">
        <f t="shared" si="4"/>
        <v>934.66666666666663</v>
      </c>
      <c r="Z54" s="65">
        <f t="shared" si="5"/>
        <v>5210.9083333333338</v>
      </c>
      <c r="AA54" s="65">
        <f t="shared" si="6"/>
        <v>7009.8500000000013</v>
      </c>
      <c r="AB54" s="65">
        <f t="shared" si="7"/>
        <v>8034.05</v>
      </c>
      <c r="AC54" s="65">
        <f t="shared" si="8"/>
        <v>2972.3333333333335</v>
      </c>
      <c r="AD54" s="65">
        <f t="shared" si="9"/>
        <v>511.06666666666661</v>
      </c>
      <c r="AE54" s="65"/>
      <c r="AF54" s="65">
        <f t="shared" si="10"/>
        <v>18220.491666666665</v>
      </c>
      <c r="AG54" s="65">
        <f t="shared" si="11"/>
        <v>65974.45</v>
      </c>
      <c r="AH54" s="65">
        <f t="shared" si="12"/>
        <v>16020.316666666668</v>
      </c>
      <c r="AI54" s="65">
        <f t="shared" si="13"/>
        <v>30899.416666666668</v>
      </c>
      <c r="AJ54" s="65">
        <f t="shared" si="14"/>
        <v>9592.3249999999989</v>
      </c>
      <c r="AK54" s="65">
        <f t="shared" si="20"/>
        <v>32957.825000000004</v>
      </c>
      <c r="AL54" s="65">
        <f t="shared" si="19"/>
        <v>18446.850000000002</v>
      </c>
      <c r="AM54" s="65">
        <f t="shared" si="16"/>
        <v>50458.641666666663</v>
      </c>
      <c r="AN54" s="65">
        <f t="shared" si="17"/>
        <v>2009.3750000000002</v>
      </c>
      <c r="AO54" s="65">
        <f t="shared" si="18"/>
        <v>3230.6666666666674</v>
      </c>
      <c r="AP54" s="47"/>
      <c r="AQ54" s="47"/>
      <c r="AR54" s="47"/>
      <c r="AS54" s="47"/>
      <c r="AT54" s="47"/>
      <c r="AU54" t="s">
        <v>118</v>
      </c>
      <c r="AV54" s="83">
        <v>7561</v>
      </c>
      <c r="AW54" s="83">
        <v>42880189</v>
      </c>
      <c r="AX54" s="83">
        <f t="shared" si="21"/>
        <v>5671.2325089273909</v>
      </c>
      <c r="AY54" s="67"/>
      <c r="AZ54" s="83">
        <v>8940</v>
      </c>
      <c r="BA54" s="83">
        <v>43915840</v>
      </c>
      <c r="BB54" s="83">
        <f t="shared" si="22"/>
        <v>4912.2863534675616</v>
      </c>
      <c r="BC54" s="67"/>
      <c r="BD54" s="83">
        <v>21876</v>
      </c>
      <c r="BE54" s="83">
        <v>119836685</v>
      </c>
      <c r="BF54" s="83">
        <f t="shared" si="23"/>
        <v>5477.9980343755715</v>
      </c>
      <c r="BH54" s="85">
        <v>52646</v>
      </c>
      <c r="BI54" s="84">
        <v>361687778</v>
      </c>
      <c r="BJ54" s="84">
        <f t="shared" si="24"/>
        <v>6870.1853512137677</v>
      </c>
      <c r="BL54" s="83">
        <v>32064</v>
      </c>
      <c r="BM54" s="83">
        <v>76879557</v>
      </c>
      <c r="BN54" s="84">
        <f t="shared" si="25"/>
        <v>2397.6907747005989</v>
      </c>
      <c r="BP54" s="83">
        <v>1585</v>
      </c>
      <c r="BQ54" s="83">
        <v>18785019</v>
      </c>
      <c r="BR54" s="84">
        <f t="shared" si="26"/>
        <v>11851.747003154574</v>
      </c>
    </row>
    <row r="55" spans="1:70" x14ac:dyDescent="0.2">
      <c r="A55" s="47"/>
      <c r="B55" s="47" t="s">
        <v>58</v>
      </c>
      <c r="C55" s="65">
        <v>1535.2</v>
      </c>
      <c r="D55" s="64">
        <v>933.9</v>
      </c>
      <c r="E55" s="64">
        <v>580.79999999999995</v>
      </c>
      <c r="F55" s="64">
        <v>5633.5</v>
      </c>
      <c r="G55" s="64">
        <v>13670.3</v>
      </c>
      <c r="H55" s="64">
        <v>8352.4</v>
      </c>
      <c r="I55" s="64">
        <v>2519.1999999999998</v>
      </c>
      <c r="J55" s="64">
        <v>578.6</v>
      </c>
      <c r="K55" s="65"/>
      <c r="L55" s="66">
        <v>20386.900000000001</v>
      </c>
      <c r="M55" s="65">
        <v>59045.2</v>
      </c>
      <c r="N55" s="65">
        <v>14232.7</v>
      </c>
      <c r="O55" s="65">
        <v>26173.7</v>
      </c>
      <c r="P55" s="65">
        <v>6932.4</v>
      </c>
      <c r="Q55" s="65">
        <v>32366.6</v>
      </c>
      <c r="R55" s="65">
        <v>6545.5</v>
      </c>
      <c r="S55" s="65">
        <v>40828.300000000003</v>
      </c>
      <c r="T55" s="65">
        <v>1295.7</v>
      </c>
      <c r="U55" s="65">
        <v>3330</v>
      </c>
      <c r="V55" s="47"/>
      <c r="W55" s="65">
        <f t="shared" si="2"/>
        <v>1604.4083333333335</v>
      </c>
      <c r="X55" s="65">
        <f t="shared" si="3"/>
        <v>1113.6583333333331</v>
      </c>
      <c r="Y55" s="65">
        <f t="shared" si="4"/>
        <v>939.38333333333321</v>
      </c>
      <c r="Z55" s="65">
        <f t="shared" si="5"/>
        <v>5423.7</v>
      </c>
      <c r="AA55" s="65">
        <f t="shared" si="6"/>
        <v>7623.6500000000015</v>
      </c>
      <c r="AB55" s="65">
        <f t="shared" si="7"/>
        <v>7857.7249999999985</v>
      </c>
      <c r="AC55" s="65">
        <f t="shared" si="8"/>
        <v>3046.7749999999992</v>
      </c>
      <c r="AD55" s="65">
        <f t="shared" si="9"/>
        <v>512.33333333333337</v>
      </c>
      <c r="AE55" s="65"/>
      <c r="AF55" s="65">
        <f t="shared" si="10"/>
        <v>18584.466666666664</v>
      </c>
      <c r="AG55" s="65">
        <f t="shared" si="11"/>
        <v>66539.425000000003</v>
      </c>
      <c r="AH55" s="65">
        <f t="shared" si="12"/>
        <v>16905.000000000004</v>
      </c>
      <c r="AI55" s="65">
        <f t="shared" si="13"/>
        <v>30481.808333333334</v>
      </c>
      <c r="AJ55" s="65">
        <f t="shared" si="14"/>
        <v>9609.2749999999996</v>
      </c>
      <c r="AK55" s="65">
        <f t="shared" si="20"/>
        <v>33221.441666666673</v>
      </c>
      <c r="AL55" s="65">
        <f t="shared" si="19"/>
        <v>17693.000000000004</v>
      </c>
      <c r="AM55" s="65">
        <f t="shared" si="16"/>
        <v>49630.10833333333</v>
      </c>
      <c r="AN55" s="65">
        <f t="shared" si="17"/>
        <v>1972.25</v>
      </c>
      <c r="AO55" s="65">
        <f t="shared" si="18"/>
        <v>3260.6083333333336</v>
      </c>
      <c r="AP55" s="47"/>
      <c r="AQ55" s="47"/>
      <c r="AR55" s="47"/>
      <c r="AS55" s="47"/>
      <c r="AT55" s="47"/>
      <c r="AU55" t="s">
        <v>119</v>
      </c>
      <c r="AV55" s="83">
        <v>5429</v>
      </c>
      <c r="AW55" s="83">
        <v>28968785</v>
      </c>
      <c r="AX55" s="83">
        <f t="shared" si="21"/>
        <v>5335.9338736415548</v>
      </c>
      <c r="AY55" s="67"/>
      <c r="AZ55" s="83">
        <v>13579</v>
      </c>
      <c r="BA55" s="83">
        <v>64481913</v>
      </c>
      <c r="BB55" s="83">
        <f t="shared" si="22"/>
        <v>4748.6496060092786</v>
      </c>
      <c r="BC55" s="67"/>
      <c r="BD55" s="83">
        <v>25949</v>
      </c>
      <c r="BE55" s="83">
        <v>143412381</v>
      </c>
      <c r="BF55" s="83">
        <f t="shared" si="23"/>
        <v>5526.7016455354733</v>
      </c>
      <c r="BH55" s="85">
        <v>40098</v>
      </c>
      <c r="BI55" s="84">
        <v>271491005</v>
      </c>
      <c r="BJ55" s="84">
        <f t="shared" si="24"/>
        <v>6770.6869419921195</v>
      </c>
      <c r="BL55" s="83">
        <v>32367</v>
      </c>
      <c r="BM55" s="83">
        <v>64093770</v>
      </c>
      <c r="BN55" s="84">
        <f t="shared" si="25"/>
        <v>1980.2196681805542</v>
      </c>
      <c r="BP55" s="83">
        <v>1296</v>
      </c>
      <c r="BQ55" s="83">
        <v>14141433</v>
      </c>
      <c r="BR55" s="84">
        <f t="shared" si="26"/>
        <v>10911.599537037036</v>
      </c>
    </row>
    <row r="56" spans="1:70" x14ac:dyDescent="0.2">
      <c r="A56" s="47">
        <v>2008</v>
      </c>
      <c r="B56" s="47" t="s">
        <v>47</v>
      </c>
      <c r="C56" s="65">
        <v>1709.2</v>
      </c>
      <c r="D56" s="64">
        <v>1193.3</v>
      </c>
      <c r="E56" s="64">
        <v>753.1</v>
      </c>
      <c r="F56" s="64">
        <v>5412.5</v>
      </c>
      <c r="G56" s="64">
        <v>2351.3000000000002</v>
      </c>
      <c r="H56" s="64">
        <v>7411.5</v>
      </c>
      <c r="I56" s="64">
        <v>2214.1</v>
      </c>
      <c r="J56" s="64">
        <v>319.2</v>
      </c>
      <c r="K56" s="65"/>
      <c r="L56" s="66">
        <v>20555.3</v>
      </c>
      <c r="M56" s="65">
        <v>72928.800000000003</v>
      </c>
      <c r="N56" s="65">
        <v>20874.2</v>
      </c>
      <c r="O56" s="65">
        <v>32739.5</v>
      </c>
      <c r="P56" s="65">
        <v>8635.4</v>
      </c>
      <c r="Q56" s="65">
        <v>27976.1</v>
      </c>
      <c r="R56" s="65">
        <v>9969.9</v>
      </c>
      <c r="S56" s="65">
        <v>42861.4</v>
      </c>
      <c r="T56" s="65">
        <v>1333.6</v>
      </c>
      <c r="U56" s="65">
        <v>3005.4</v>
      </c>
      <c r="V56" s="47"/>
      <c r="W56" s="65">
        <f t="shared" si="2"/>
        <v>1663.0083333333334</v>
      </c>
      <c r="X56" s="65">
        <f t="shared" si="3"/>
        <v>1045.9666666666665</v>
      </c>
      <c r="Y56" s="65">
        <f t="shared" si="4"/>
        <v>940.79166666666663</v>
      </c>
      <c r="Z56" s="65">
        <f t="shared" si="5"/>
        <v>5531.416666666667</v>
      </c>
      <c r="AA56" s="65">
        <f t="shared" si="6"/>
        <v>7801.9500000000007</v>
      </c>
      <c r="AB56" s="65">
        <f t="shared" si="7"/>
        <v>8077.5583333333316</v>
      </c>
      <c r="AC56" s="65">
        <f t="shared" si="8"/>
        <v>2999.8166666666662</v>
      </c>
      <c r="AD56" s="65">
        <f t="shared" si="9"/>
        <v>486.64166666666671</v>
      </c>
      <c r="AE56" s="65"/>
      <c r="AF56" s="65">
        <f t="shared" si="10"/>
        <v>18838.391666666663</v>
      </c>
      <c r="AG56" s="65">
        <f t="shared" si="11"/>
        <v>67587.400000000009</v>
      </c>
      <c r="AH56" s="65">
        <f t="shared" si="12"/>
        <v>18265.058333333338</v>
      </c>
      <c r="AI56" s="65">
        <f t="shared" si="13"/>
        <v>30449.033333333336</v>
      </c>
      <c r="AJ56" s="65">
        <f t="shared" si="14"/>
        <v>9711.4166666666661</v>
      </c>
      <c r="AK56" s="65">
        <f t="shared" si="20"/>
        <v>32908.791666666664</v>
      </c>
      <c r="AL56" s="65">
        <f t="shared" si="19"/>
        <v>16810.466666666667</v>
      </c>
      <c r="AM56" s="65">
        <f t="shared" si="16"/>
        <v>49254.25</v>
      </c>
      <c r="AN56" s="65">
        <f t="shared" si="17"/>
        <v>1939.8999999999999</v>
      </c>
      <c r="AO56" s="65">
        <f t="shared" si="18"/>
        <v>3233.9083333333333</v>
      </c>
      <c r="AP56" s="47"/>
      <c r="AQ56" s="47"/>
      <c r="AR56" s="47"/>
      <c r="AS56" s="47"/>
      <c r="AT56" s="47"/>
      <c r="AU56" t="s">
        <v>120</v>
      </c>
      <c r="AV56" s="83">
        <v>7551</v>
      </c>
      <c r="AW56" s="83">
        <v>39410449</v>
      </c>
      <c r="AX56" s="83">
        <f t="shared" si="21"/>
        <v>5219.2357303668387</v>
      </c>
      <c r="AY56" s="67"/>
      <c r="AZ56" s="83">
        <v>20811</v>
      </c>
      <c r="BA56" s="83">
        <v>95337349</v>
      </c>
      <c r="BB56" s="83">
        <f t="shared" si="22"/>
        <v>4581.1036951612132</v>
      </c>
      <c r="BC56" s="67"/>
      <c r="BD56" s="83">
        <v>32691</v>
      </c>
      <c r="BE56" s="83">
        <v>172339677</v>
      </c>
      <c r="BF56" s="83">
        <f t="shared" si="23"/>
        <v>5271.7774616867027</v>
      </c>
      <c r="BH56" s="85">
        <v>42718</v>
      </c>
      <c r="BI56" s="84">
        <v>300302742</v>
      </c>
      <c r="BJ56" s="84">
        <f t="shared" si="24"/>
        <v>7029.8876820075848</v>
      </c>
      <c r="BL56" s="83">
        <v>27976</v>
      </c>
      <c r="BM56" s="83">
        <v>60357318</v>
      </c>
      <c r="BN56" s="84">
        <f t="shared" si="25"/>
        <v>2157.4677580783527</v>
      </c>
      <c r="BP56" s="83">
        <v>1334</v>
      </c>
      <c r="BQ56" s="83">
        <v>15372821</v>
      </c>
      <c r="BR56" s="84">
        <f t="shared" si="26"/>
        <v>11523.853823088455</v>
      </c>
    </row>
    <row r="57" spans="1:70" x14ac:dyDescent="0.2">
      <c r="A57" s="47"/>
      <c r="B57" s="47" t="s">
        <v>48</v>
      </c>
      <c r="C57" s="65">
        <v>1724.5</v>
      </c>
      <c r="D57" s="64">
        <v>719.2</v>
      </c>
      <c r="E57" s="64">
        <v>754.1</v>
      </c>
      <c r="F57" s="64">
        <v>5750.9</v>
      </c>
      <c r="G57" s="64">
        <v>6583.6</v>
      </c>
      <c r="H57" s="64">
        <v>7775.4</v>
      </c>
      <c r="I57" s="64">
        <v>2569.4</v>
      </c>
      <c r="J57" s="64">
        <v>436.9</v>
      </c>
      <c r="K57" s="65"/>
      <c r="L57" s="66">
        <v>17077.900000000001</v>
      </c>
      <c r="M57" s="65">
        <v>64049.1</v>
      </c>
      <c r="N57" s="65">
        <v>12111.4</v>
      </c>
      <c r="O57" s="65">
        <v>34420.6</v>
      </c>
      <c r="P57" s="65">
        <v>10124.799999999999</v>
      </c>
      <c r="Q57" s="65">
        <v>29555.9</v>
      </c>
      <c r="R57" s="65">
        <v>12355.9</v>
      </c>
      <c r="S57" s="65">
        <v>46507.5</v>
      </c>
      <c r="T57" s="65">
        <v>1293.8</v>
      </c>
      <c r="U57" s="65">
        <v>3589.3</v>
      </c>
      <c r="V57" s="47"/>
      <c r="W57" s="65">
        <f t="shared" si="2"/>
        <v>1707.0083333333334</v>
      </c>
      <c r="X57" s="65">
        <f t="shared" si="3"/>
        <v>924.99166666666667</v>
      </c>
      <c r="Y57" s="65">
        <f t="shared" si="4"/>
        <v>939.97500000000002</v>
      </c>
      <c r="Z57" s="65">
        <f t="shared" si="5"/>
        <v>5656.8</v>
      </c>
      <c r="AA57" s="65">
        <f t="shared" si="6"/>
        <v>7198.6666666666679</v>
      </c>
      <c r="AB57" s="65">
        <f t="shared" si="7"/>
        <v>8100.7833333333328</v>
      </c>
      <c r="AC57" s="65">
        <f t="shared" si="8"/>
        <v>2967.3666666666668</v>
      </c>
      <c r="AD57" s="65">
        <f t="shared" si="9"/>
        <v>489.51666666666665</v>
      </c>
      <c r="AE57" s="65"/>
      <c r="AF57" s="65">
        <f t="shared" si="10"/>
        <v>18790.741666666661</v>
      </c>
      <c r="AG57" s="65">
        <f t="shared" si="11"/>
        <v>67776.883333333331</v>
      </c>
      <c r="AH57" s="65">
        <f t="shared" si="12"/>
        <v>18525.716666666671</v>
      </c>
      <c r="AI57" s="65">
        <f t="shared" si="13"/>
        <v>30417.350000000002</v>
      </c>
      <c r="AJ57" s="65">
        <f t="shared" si="14"/>
        <v>9822.8583333333318</v>
      </c>
      <c r="AK57" s="65">
        <f t="shared" si="20"/>
        <v>32776.391666666663</v>
      </c>
      <c r="AL57" s="65">
        <f t="shared" si="19"/>
        <v>16043.574999999999</v>
      </c>
      <c r="AM57" s="65">
        <f t="shared" si="16"/>
        <v>49204.35</v>
      </c>
      <c r="AN57" s="65">
        <f t="shared" si="17"/>
        <v>1910.5999999999997</v>
      </c>
      <c r="AO57" s="65">
        <f t="shared" si="18"/>
        <v>3234.1833333333338</v>
      </c>
      <c r="AP57" s="47"/>
      <c r="AQ57" s="47"/>
      <c r="AR57" s="47"/>
      <c r="AS57" s="47"/>
      <c r="AT57" s="47"/>
      <c r="AU57" t="s">
        <v>121</v>
      </c>
      <c r="AV57" s="83">
        <v>9598</v>
      </c>
      <c r="AW57" s="83">
        <v>48774628</v>
      </c>
      <c r="AX57" s="83">
        <f t="shared" si="21"/>
        <v>5081.7491143988327</v>
      </c>
      <c r="AY57" s="67"/>
      <c r="AZ57" s="83">
        <v>12052</v>
      </c>
      <c r="BA57" s="83">
        <v>51239529</v>
      </c>
      <c r="BB57" s="83">
        <f t="shared" si="22"/>
        <v>4251.5374211749086</v>
      </c>
      <c r="BC57" s="67"/>
      <c r="BD57" s="83">
        <v>34328</v>
      </c>
      <c r="BE57" s="83">
        <v>180153372</v>
      </c>
      <c r="BF57" s="83">
        <f t="shared" si="23"/>
        <v>5248.0008156606855</v>
      </c>
      <c r="BH57" s="85">
        <v>46235</v>
      </c>
      <c r="BI57" s="84">
        <v>324006083</v>
      </c>
      <c r="BJ57" s="84">
        <f t="shared" si="24"/>
        <v>7007.8097328863414</v>
      </c>
      <c r="BL57" s="83">
        <v>29556</v>
      </c>
      <c r="BM57" s="83">
        <v>59452189</v>
      </c>
      <c r="BN57" s="84">
        <f t="shared" si="25"/>
        <v>2011.5099810529166</v>
      </c>
      <c r="BP57" s="83">
        <v>1292</v>
      </c>
      <c r="BQ57" s="83">
        <v>15845425</v>
      </c>
      <c r="BR57" s="84">
        <f t="shared" si="26"/>
        <v>12264.260835913312</v>
      </c>
    </row>
    <row r="58" spans="1:70" x14ac:dyDescent="0.2">
      <c r="A58" s="47"/>
      <c r="B58" s="47" t="s">
        <v>49</v>
      </c>
      <c r="C58" s="65">
        <v>1834.4</v>
      </c>
      <c r="D58" s="64">
        <v>2227.8000000000002</v>
      </c>
      <c r="E58" s="64">
        <v>1091.4000000000001</v>
      </c>
      <c r="F58" s="64">
        <v>5758.1</v>
      </c>
      <c r="G58" s="64">
        <v>6565.9</v>
      </c>
      <c r="H58" s="64">
        <v>6745.9</v>
      </c>
      <c r="I58" s="64">
        <v>2242.5</v>
      </c>
      <c r="J58" s="64">
        <v>829.3</v>
      </c>
      <c r="K58" s="65"/>
      <c r="L58" s="66">
        <v>16928.8</v>
      </c>
      <c r="M58" s="65">
        <v>66791</v>
      </c>
      <c r="N58" s="65">
        <v>15215.7</v>
      </c>
      <c r="O58" s="65">
        <v>33267.1</v>
      </c>
      <c r="P58" s="65">
        <v>10402.5</v>
      </c>
      <c r="Q58" s="65">
        <v>32049</v>
      </c>
      <c r="R58" s="65">
        <v>11391.7</v>
      </c>
      <c r="S58" s="65">
        <v>43438.8</v>
      </c>
      <c r="T58" s="65">
        <v>1831.9</v>
      </c>
      <c r="U58" s="65">
        <v>3059.9</v>
      </c>
      <c r="V58" s="47"/>
      <c r="W58" s="65">
        <f t="shared" si="2"/>
        <v>1737.4333333333336</v>
      </c>
      <c r="X58" s="65">
        <f t="shared" si="3"/>
        <v>1014.3583333333332</v>
      </c>
      <c r="Y58" s="65">
        <f t="shared" si="4"/>
        <v>955.33333333333337</v>
      </c>
      <c r="Z58" s="65">
        <f t="shared" si="5"/>
        <v>5705.6750000000002</v>
      </c>
      <c r="AA58" s="65">
        <f t="shared" si="6"/>
        <v>6663.4333333333334</v>
      </c>
      <c r="AB58" s="65">
        <f t="shared" si="7"/>
        <v>7883.9083333333328</v>
      </c>
      <c r="AC58" s="65">
        <f t="shared" si="8"/>
        <v>2898.1833333333329</v>
      </c>
      <c r="AD58" s="65">
        <f t="shared" si="9"/>
        <v>520.23333333333335</v>
      </c>
      <c r="AE58" s="65"/>
      <c r="AF58" s="65">
        <f t="shared" si="10"/>
        <v>18640.524999999998</v>
      </c>
      <c r="AG58" s="65">
        <f t="shared" si="11"/>
        <v>67158.566666666666</v>
      </c>
      <c r="AH58" s="65">
        <f t="shared" si="12"/>
        <v>18455.150000000005</v>
      </c>
      <c r="AI58" s="65">
        <f t="shared" si="13"/>
        <v>30000.625</v>
      </c>
      <c r="AJ58" s="65">
        <f t="shared" si="14"/>
        <v>9834.2249999999985</v>
      </c>
      <c r="AK58" s="65">
        <f t="shared" si="20"/>
        <v>32660.274999999998</v>
      </c>
      <c r="AL58" s="65">
        <f t="shared" si="19"/>
        <v>14526.083333333334</v>
      </c>
      <c r="AM58" s="65">
        <f t="shared" si="16"/>
        <v>48568.5</v>
      </c>
      <c r="AN58" s="65">
        <f t="shared" si="17"/>
        <v>1898.3583333333333</v>
      </c>
      <c r="AO58" s="65">
        <f t="shared" si="18"/>
        <v>3252.7583333333337</v>
      </c>
      <c r="AP58" s="47"/>
      <c r="AQ58" s="47"/>
      <c r="AR58" s="47"/>
      <c r="AS58" s="47"/>
      <c r="AT58" s="47"/>
      <c r="AU58" t="s">
        <v>122</v>
      </c>
      <c r="AV58" s="83">
        <v>8894</v>
      </c>
      <c r="AW58" s="83">
        <v>46509079</v>
      </c>
      <c r="AX58" s="83">
        <f t="shared" si="21"/>
        <v>5229.2645603777828</v>
      </c>
      <c r="AY58" s="67"/>
      <c r="AZ58" s="83">
        <v>15130</v>
      </c>
      <c r="BA58" s="83">
        <v>62629408</v>
      </c>
      <c r="BB58" s="83">
        <f t="shared" si="22"/>
        <v>4139.418902842036</v>
      </c>
      <c r="BC58" s="67"/>
      <c r="BD58" s="83">
        <v>33179</v>
      </c>
      <c r="BE58" s="83">
        <v>178015098</v>
      </c>
      <c r="BF58" s="83">
        <f t="shared" si="23"/>
        <v>5365.2942523885595</v>
      </c>
      <c r="BH58" s="85">
        <v>43171</v>
      </c>
      <c r="BI58" s="84">
        <v>314670390</v>
      </c>
      <c r="BJ58" s="84">
        <f t="shared" si="24"/>
        <v>7288.929837159204</v>
      </c>
      <c r="BL58" s="83">
        <v>32049</v>
      </c>
      <c r="BM58" s="83">
        <v>59620949</v>
      </c>
      <c r="BN58" s="84">
        <f t="shared" si="25"/>
        <v>1860.3060625916564</v>
      </c>
      <c r="BP58" s="83">
        <v>1832</v>
      </c>
      <c r="BQ58" s="83">
        <v>25125623</v>
      </c>
      <c r="BR58" s="84">
        <f t="shared" si="26"/>
        <v>13714.859716157205</v>
      </c>
    </row>
    <row r="59" spans="1:70" x14ac:dyDescent="0.2">
      <c r="A59" s="47"/>
      <c r="B59" s="47" t="s">
        <v>50</v>
      </c>
      <c r="C59" s="65">
        <v>1712.2</v>
      </c>
      <c r="D59" s="64">
        <v>2574.1999999999998</v>
      </c>
      <c r="E59" s="64">
        <v>1294.3</v>
      </c>
      <c r="F59" s="64">
        <v>7006.4</v>
      </c>
      <c r="G59" s="64">
        <v>8815.2999999999993</v>
      </c>
      <c r="H59" s="64">
        <v>6523.6</v>
      </c>
      <c r="I59" s="64">
        <v>1463.6</v>
      </c>
      <c r="J59" s="64">
        <v>703.6</v>
      </c>
      <c r="K59" s="65"/>
      <c r="L59" s="66">
        <v>19340.599999999999</v>
      </c>
      <c r="M59" s="65">
        <v>80757.600000000006</v>
      </c>
      <c r="N59" s="65">
        <v>14186.7</v>
      </c>
      <c r="O59" s="65">
        <v>47116.6</v>
      </c>
      <c r="P59" s="65">
        <v>9669</v>
      </c>
      <c r="Q59" s="65">
        <v>35879.599999999999</v>
      </c>
      <c r="R59" s="65">
        <v>11633.2</v>
      </c>
      <c r="S59" s="65">
        <v>44403.6</v>
      </c>
      <c r="T59" s="65">
        <v>2352.1999999999998</v>
      </c>
      <c r="U59" s="65">
        <v>3049</v>
      </c>
      <c r="V59" s="47"/>
      <c r="W59" s="65">
        <f t="shared" si="2"/>
        <v>1752.9666666666669</v>
      </c>
      <c r="X59" s="65">
        <f t="shared" si="3"/>
        <v>1114.7333333333333</v>
      </c>
      <c r="Y59" s="65">
        <f t="shared" si="4"/>
        <v>919.38333333333321</v>
      </c>
      <c r="Z59" s="65">
        <f t="shared" si="5"/>
        <v>5705.2249999999995</v>
      </c>
      <c r="AA59" s="65">
        <f t="shared" si="6"/>
        <v>6967.8416666666672</v>
      </c>
      <c r="AB59" s="65">
        <f t="shared" si="7"/>
        <v>7850.8916666666664</v>
      </c>
      <c r="AC59" s="65">
        <f t="shared" si="8"/>
        <v>2716.4916666666663</v>
      </c>
      <c r="AD59" s="65">
        <f t="shared" si="9"/>
        <v>537.51666666666677</v>
      </c>
      <c r="AE59" s="65"/>
      <c r="AF59" s="65">
        <f t="shared" si="10"/>
        <v>18760.774999999998</v>
      </c>
      <c r="AG59" s="65">
        <f t="shared" si="11"/>
        <v>67480.358333333323</v>
      </c>
      <c r="AH59" s="65">
        <f t="shared" si="12"/>
        <v>17638.241666666672</v>
      </c>
      <c r="AI59" s="65">
        <f t="shared" si="13"/>
        <v>31119.683333333331</v>
      </c>
      <c r="AJ59" s="65">
        <f t="shared" si="14"/>
        <v>9813.4333333333325</v>
      </c>
      <c r="AK59" s="65">
        <f t="shared" si="20"/>
        <v>32796.799999999996</v>
      </c>
      <c r="AL59" s="65">
        <f t="shared" si="19"/>
        <v>13736.300000000001</v>
      </c>
      <c r="AM59" s="65">
        <f t="shared" si="16"/>
        <v>48408.26666666667</v>
      </c>
      <c r="AN59" s="65">
        <f t="shared" si="17"/>
        <v>1898.625</v>
      </c>
      <c r="AO59" s="65">
        <f t="shared" si="18"/>
        <v>3195.0166666666664</v>
      </c>
      <c r="AP59" s="47"/>
      <c r="AQ59" s="47"/>
      <c r="AR59" s="47"/>
      <c r="AS59" s="47"/>
      <c r="AT59" s="47"/>
      <c r="AU59" t="s">
        <v>123</v>
      </c>
      <c r="AV59" s="83">
        <v>7429</v>
      </c>
      <c r="AW59" s="83">
        <v>39947544</v>
      </c>
      <c r="AX59" s="83">
        <f t="shared" si="21"/>
        <v>5377.2437743976307</v>
      </c>
      <c r="AY59" s="67"/>
      <c r="AZ59" s="83">
        <v>13878</v>
      </c>
      <c r="BA59" s="83">
        <v>55223158</v>
      </c>
      <c r="BB59" s="83">
        <f t="shared" si="22"/>
        <v>3979.1870586539849</v>
      </c>
      <c r="BC59" s="67"/>
      <c r="BD59" s="83">
        <v>46897</v>
      </c>
      <c r="BE59" s="83">
        <v>246246536</v>
      </c>
      <c r="BF59" s="83">
        <f t="shared" si="23"/>
        <v>5250.7950615177942</v>
      </c>
      <c r="BH59" s="85">
        <v>43990</v>
      </c>
      <c r="BI59" s="84">
        <v>325000940</v>
      </c>
      <c r="BJ59" s="84">
        <f t="shared" si="24"/>
        <v>7388.0641054785183</v>
      </c>
      <c r="BL59" s="83">
        <v>35880</v>
      </c>
      <c r="BM59" s="83">
        <v>66219009</v>
      </c>
      <c r="BN59" s="84">
        <f t="shared" si="25"/>
        <v>1845.56881270903</v>
      </c>
      <c r="BP59" s="83">
        <v>2352</v>
      </c>
      <c r="BQ59" s="83">
        <v>31717654</v>
      </c>
      <c r="BR59" s="84">
        <f t="shared" si="26"/>
        <v>13485.397108843537</v>
      </c>
    </row>
    <row r="60" spans="1:70" x14ac:dyDescent="0.2">
      <c r="A60" s="47"/>
      <c r="B60" s="47" t="s">
        <v>51</v>
      </c>
      <c r="C60" s="65">
        <v>2395</v>
      </c>
      <c r="D60" s="64">
        <v>2871.5</v>
      </c>
      <c r="E60" s="64">
        <v>1180.0999999999999</v>
      </c>
      <c r="F60" s="64">
        <v>7880</v>
      </c>
      <c r="G60" s="64">
        <v>7759.3</v>
      </c>
      <c r="H60" s="64">
        <v>7294.4</v>
      </c>
      <c r="I60" s="64">
        <v>2682.8</v>
      </c>
      <c r="J60" s="64">
        <v>499.1</v>
      </c>
      <c r="K60" s="65"/>
      <c r="L60" s="66">
        <v>18054.900000000001</v>
      </c>
      <c r="M60" s="65">
        <v>90313.5</v>
      </c>
      <c r="N60" s="65">
        <v>18644.5</v>
      </c>
      <c r="O60" s="65">
        <v>51204.9</v>
      </c>
      <c r="P60" s="65">
        <v>9080.5</v>
      </c>
      <c r="Q60" s="65">
        <v>32439.200000000001</v>
      </c>
      <c r="R60" s="65">
        <v>15894.7</v>
      </c>
      <c r="S60" s="65">
        <v>45729.7</v>
      </c>
      <c r="T60" s="65">
        <v>2897.5</v>
      </c>
      <c r="U60" s="65">
        <v>3369</v>
      </c>
      <c r="V60" s="47"/>
      <c r="W60" s="65">
        <f t="shared" si="2"/>
        <v>1836.4250000000002</v>
      </c>
      <c r="X60" s="65">
        <f t="shared" si="3"/>
        <v>1231.6833333333334</v>
      </c>
      <c r="Y60" s="65">
        <f t="shared" si="4"/>
        <v>893.31666666666672</v>
      </c>
      <c r="Z60" s="65">
        <f t="shared" si="5"/>
        <v>5826.708333333333</v>
      </c>
      <c r="AA60" s="65">
        <f t="shared" si="6"/>
        <v>7118.55</v>
      </c>
      <c r="AB60" s="65">
        <f t="shared" si="7"/>
        <v>7823.5166666666655</v>
      </c>
      <c r="AC60" s="65">
        <f t="shared" si="8"/>
        <v>2639.7083333333335</v>
      </c>
      <c r="AD60" s="65">
        <f t="shared" si="9"/>
        <v>540.50000000000011</v>
      </c>
      <c r="AE60" s="65"/>
      <c r="AF60" s="65">
        <f t="shared" si="10"/>
        <v>18555.474999999999</v>
      </c>
      <c r="AG60" s="65">
        <f t="shared" si="11"/>
        <v>67603.608333333323</v>
      </c>
      <c r="AH60" s="65">
        <f t="shared" si="12"/>
        <v>16987.250000000004</v>
      </c>
      <c r="AI60" s="65">
        <f t="shared" si="13"/>
        <v>32028.766666666666</v>
      </c>
      <c r="AJ60" s="65">
        <f t="shared" si="14"/>
        <v>9722.3833333333332</v>
      </c>
      <c r="AK60" s="65">
        <f t="shared" si="20"/>
        <v>32626.616666666669</v>
      </c>
      <c r="AL60" s="65">
        <f t="shared" si="19"/>
        <v>12850.141666666668</v>
      </c>
      <c r="AM60" s="65">
        <f t="shared" si="16"/>
        <v>48205.983333333337</v>
      </c>
      <c r="AN60" s="65">
        <f t="shared" si="17"/>
        <v>1912.25</v>
      </c>
      <c r="AO60" s="65">
        <f t="shared" si="18"/>
        <v>3227.4833333333336</v>
      </c>
      <c r="AP60" s="47"/>
      <c r="AQ60" s="47"/>
      <c r="AR60" s="47"/>
      <c r="AS60" s="47"/>
      <c r="AT60" s="47"/>
      <c r="AU60" t="s">
        <v>124</v>
      </c>
      <c r="AV60" s="83">
        <v>10461</v>
      </c>
      <c r="AW60" s="83">
        <v>51944776</v>
      </c>
      <c r="AX60" s="83">
        <f t="shared" si="21"/>
        <v>4965.5650511423382</v>
      </c>
      <c r="AY60" s="67"/>
      <c r="AZ60" s="83">
        <v>18117</v>
      </c>
      <c r="BA60" s="83">
        <v>64778319</v>
      </c>
      <c r="BB60" s="83">
        <f t="shared" si="22"/>
        <v>3575.5543964232488</v>
      </c>
      <c r="BC60" s="67"/>
      <c r="BD60" s="83">
        <v>51057</v>
      </c>
      <c r="BE60" s="83">
        <v>261642513</v>
      </c>
      <c r="BF60" s="83">
        <f t="shared" si="23"/>
        <v>5124.517950525883</v>
      </c>
      <c r="BH60" s="85">
        <v>45192</v>
      </c>
      <c r="BI60" s="84">
        <v>318662279</v>
      </c>
      <c r="BJ60" s="84">
        <f t="shared" si="24"/>
        <v>7051.2984377765979</v>
      </c>
      <c r="BL60" s="83">
        <v>32439</v>
      </c>
      <c r="BM60" s="83">
        <v>57409036</v>
      </c>
      <c r="BN60" s="84">
        <f t="shared" si="25"/>
        <v>1769.7535682357657</v>
      </c>
      <c r="BP60" s="83">
        <v>2897</v>
      </c>
      <c r="BQ60" s="83">
        <v>35671030</v>
      </c>
      <c r="BR60" s="84">
        <f t="shared" si="26"/>
        <v>12313.092854677252</v>
      </c>
    </row>
    <row r="61" spans="1:70" x14ac:dyDescent="0.2">
      <c r="A61" s="47"/>
      <c r="B61" s="47" t="s">
        <v>52</v>
      </c>
      <c r="C61" s="65">
        <v>1844.1</v>
      </c>
      <c r="D61" s="64">
        <v>1776.3</v>
      </c>
      <c r="E61" s="64">
        <v>906.5</v>
      </c>
      <c r="F61" s="64">
        <v>7173.4</v>
      </c>
      <c r="G61" s="64">
        <v>6406.8</v>
      </c>
      <c r="H61" s="64">
        <v>6956.7</v>
      </c>
      <c r="I61" s="64">
        <v>3723.4</v>
      </c>
      <c r="J61" s="64">
        <v>529</v>
      </c>
      <c r="K61" s="65"/>
      <c r="L61" s="66">
        <v>19833</v>
      </c>
      <c r="M61" s="65">
        <v>90549.2</v>
      </c>
      <c r="N61" s="65">
        <v>20353.5</v>
      </c>
      <c r="O61" s="65">
        <v>53629.4</v>
      </c>
      <c r="P61" s="65">
        <v>8376.1</v>
      </c>
      <c r="Q61" s="65">
        <v>31484.2</v>
      </c>
      <c r="R61" s="65">
        <v>16077.8</v>
      </c>
      <c r="S61" s="65">
        <v>47097.599999999999</v>
      </c>
      <c r="T61" s="65">
        <v>2823.3</v>
      </c>
      <c r="U61" s="65">
        <v>3764.7</v>
      </c>
      <c r="V61" s="47"/>
      <c r="W61" s="65">
        <f t="shared" si="2"/>
        <v>1869.1916666666668</v>
      </c>
      <c r="X61" s="65">
        <f t="shared" si="3"/>
        <v>1260.3916666666667</v>
      </c>
      <c r="Y61" s="65">
        <f t="shared" si="4"/>
        <v>882.625</v>
      </c>
      <c r="Z61" s="65">
        <f t="shared" si="5"/>
        <v>5935.4416666666666</v>
      </c>
      <c r="AA61" s="65">
        <f t="shared" si="6"/>
        <v>7304.6250000000009</v>
      </c>
      <c r="AB61" s="65">
        <f t="shared" si="7"/>
        <v>7480.7416666666659</v>
      </c>
      <c r="AC61" s="65">
        <f t="shared" si="8"/>
        <v>2658.8583333333331</v>
      </c>
      <c r="AD61" s="65">
        <f t="shared" si="9"/>
        <v>515.63333333333333</v>
      </c>
      <c r="AE61" s="65"/>
      <c r="AF61" s="65">
        <f t="shared" si="10"/>
        <v>18738.524999999998</v>
      </c>
      <c r="AG61" s="65">
        <f t="shared" si="11"/>
        <v>68812.333333333328</v>
      </c>
      <c r="AH61" s="65">
        <f t="shared" si="12"/>
        <v>16347.450000000003</v>
      </c>
      <c r="AI61" s="65">
        <f t="shared" si="13"/>
        <v>33888.475000000006</v>
      </c>
      <c r="AJ61" s="65">
        <f t="shared" si="14"/>
        <v>9476.6416666666682</v>
      </c>
      <c r="AK61" s="65">
        <f t="shared" si="20"/>
        <v>32093.883333333331</v>
      </c>
      <c r="AL61" s="65">
        <f t="shared" si="19"/>
        <v>11297.366666666663</v>
      </c>
      <c r="AM61" s="65">
        <f t="shared" si="16"/>
        <v>47246.591666666667</v>
      </c>
      <c r="AN61" s="65">
        <f t="shared" si="17"/>
        <v>1983.1083333333333</v>
      </c>
      <c r="AO61" s="65">
        <f t="shared" si="18"/>
        <v>3256.2666666666664</v>
      </c>
      <c r="AP61" s="47"/>
      <c r="AQ61" s="47"/>
      <c r="AR61" s="47"/>
      <c r="AS61" s="47"/>
      <c r="AT61" s="47"/>
      <c r="AU61" t="s">
        <v>125</v>
      </c>
      <c r="AV61" s="83">
        <v>11421</v>
      </c>
      <c r="AW61" s="83">
        <v>55507771</v>
      </c>
      <c r="AX61" s="83">
        <f t="shared" si="21"/>
        <v>4860.1498117502842</v>
      </c>
      <c r="AY61" s="67"/>
      <c r="AZ61" s="83">
        <v>19712</v>
      </c>
      <c r="BA61" s="83">
        <v>73745283</v>
      </c>
      <c r="BB61" s="83">
        <f t="shared" si="22"/>
        <v>3741.1365158279223</v>
      </c>
      <c r="BC61" s="67"/>
      <c r="BD61" s="83">
        <v>53470</v>
      </c>
      <c r="BE61" s="83">
        <v>269545356</v>
      </c>
      <c r="BF61" s="83">
        <f t="shared" si="23"/>
        <v>5041.0577146063215</v>
      </c>
      <c r="BH61" s="85">
        <v>46299</v>
      </c>
      <c r="BI61" s="84">
        <v>321944477</v>
      </c>
      <c r="BJ61" s="84">
        <f t="shared" si="24"/>
        <v>6953.5946132745848</v>
      </c>
      <c r="BL61" s="83">
        <v>31484</v>
      </c>
      <c r="BM61" s="83">
        <v>56490885</v>
      </c>
      <c r="BN61" s="84">
        <f t="shared" si="25"/>
        <v>1794.2728052344048</v>
      </c>
      <c r="BP61" s="83">
        <v>2823</v>
      </c>
      <c r="BQ61" s="83">
        <v>33068270</v>
      </c>
      <c r="BR61" s="84">
        <f t="shared" si="26"/>
        <v>11713.87530995395</v>
      </c>
    </row>
    <row r="62" spans="1:70" x14ac:dyDescent="0.2">
      <c r="A62" s="47"/>
      <c r="B62" s="47" t="s">
        <v>53</v>
      </c>
      <c r="C62" s="65">
        <v>2777.7</v>
      </c>
      <c r="D62" s="64">
        <v>1755.2</v>
      </c>
      <c r="E62" s="64">
        <v>1153.2</v>
      </c>
      <c r="F62" s="64">
        <v>8294.2000000000007</v>
      </c>
      <c r="G62" s="64">
        <v>5563.8</v>
      </c>
      <c r="H62" s="64">
        <v>5945</v>
      </c>
      <c r="I62" s="64">
        <v>3570.9</v>
      </c>
      <c r="J62" s="64">
        <v>625.79999999999995</v>
      </c>
      <c r="K62" s="65"/>
      <c r="L62" s="66">
        <v>19531.2</v>
      </c>
      <c r="M62" s="65">
        <v>79938.7</v>
      </c>
      <c r="N62" s="65">
        <v>16587.3</v>
      </c>
      <c r="O62" s="65">
        <v>45274.5</v>
      </c>
      <c r="P62" s="65">
        <v>8272.5</v>
      </c>
      <c r="Q62" s="65">
        <v>36731.699999999997</v>
      </c>
      <c r="R62" s="65">
        <v>13928.4</v>
      </c>
      <c r="S62" s="65">
        <v>50142.400000000001</v>
      </c>
      <c r="T62" s="65">
        <v>2749.6</v>
      </c>
      <c r="U62" s="65">
        <v>3635.1</v>
      </c>
      <c r="V62" s="47"/>
      <c r="W62" s="65">
        <f t="shared" si="2"/>
        <v>1973.875</v>
      </c>
      <c r="X62" s="65">
        <f t="shared" si="3"/>
        <v>1330.2666666666667</v>
      </c>
      <c r="Y62" s="65">
        <f t="shared" si="4"/>
        <v>914.36666666666679</v>
      </c>
      <c r="Z62" s="65">
        <f t="shared" si="5"/>
        <v>6200.8416666666662</v>
      </c>
      <c r="AA62" s="65">
        <f t="shared" si="6"/>
        <v>7412.0333333333338</v>
      </c>
      <c r="AB62" s="65">
        <f t="shared" si="7"/>
        <v>7519.95</v>
      </c>
      <c r="AC62" s="65">
        <f t="shared" si="8"/>
        <v>2648.1166666666668</v>
      </c>
      <c r="AD62" s="65">
        <f t="shared" si="9"/>
        <v>529.32500000000005</v>
      </c>
      <c r="AE62" s="65"/>
      <c r="AF62" s="65">
        <f t="shared" si="10"/>
        <v>18894.166666666668</v>
      </c>
      <c r="AG62" s="65">
        <f t="shared" si="11"/>
        <v>68813.583333333328</v>
      </c>
      <c r="AH62" s="65">
        <f t="shared" si="12"/>
        <v>15143.33333333333</v>
      </c>
      <c r="AI62" s="65">
        <f t="shared" si="13"/>
        <v>35096.166666666672</v>
      </c>
      <c r="AJ62" s="65">
        <f t="shared" si="14"/>
        <v>9332.1166666666668</v>
      </c>
      <c r="AK62" s="65">
        <f t="shared" si="20"/>
        <v>32148.883333333335</v>
      </c>
      <c r="AL62" s="65">
        <f t="shared" si="19"/>
        <v>11450.574999999999</v>
      </c>
      <c r="AM62" s="65">
        <f t="shared" si="16"/>
        <v>47533.183333333327</v>
      </c>
      <c r="AN62" s="65">
        <f t="shared" si="17"/>
        <v>2062.083333333333</v>
      </c>
      <c r="AO62" s="65">
        <f t="shared" si="18"/>
        <v>3275.8999999999996</v>
      </c>
      <c r="AP62" s="47"/>
      <c r="AQ62" s="47"/>
      <c r="AR62" s="47"/>
      <c r="AS62" s="47"/>
      <c r="AT62" s="47"/>
      <c r="AU62" t="s">
        <v>126</v>
      </c>
      <c r="AV62" s="83">
        <v>10108</v>
      </c>
      <c r="AW62" s="83">
        <v>52062839</v>
      </c>
      <c r="AX62" s="83">
        <f t="shared" si="21"/>
        <v>5150.6568064899093</v>
      </c>
      <c r="AY62" s="67"/>
      <c r="AZ62" s="83">
        <v>16229</v>
      </c>
      <c r="BA62" s="83">
        <v>63581083</v>
      </c>
      <c r="BB62" s="83">
        <f t="shared" si="22"/>
        <v>3917.7449627210549</v>
      </c>
      <c r="BC62" s="67"/>
      <c r="BD62" s="83">
        <v>45209</v>
      </c>
      <c r="BE62" s="83">
        <v>230326473</v>
      </c>
      <c r="BF62" s="83">
        <f t="shared" si="23"/>
        <v>5094.7039969917496</v>
      </c>
      <c r="BH62" s="85">
        <v>49222</v>
      </c>
      <c r="BI62" s="84">
        <v>348872308</v>
      </c>
      <c r="BJ62" s="84">
        <f t="shared" si="24"/>
        <v>7087.7312583803987</v>
      </c>
      <c r="BL62" s="83">
        <v>36732</v>
      </c>
      <c r="BM62" s="83">
        <v>68670799</v>
      </c>
      <c r="BN62" s="84">
        <f t="shared" si="25"/>
        <v>1869.5088478710661</v>
      </c>
      <c r="BP62" s="83">
        <v>2750</v>
      </c>
      <c r="BQ62" s="83">
        <v>33344040</v>
      </c>
      <c r="BR62" s="84">
        <f t="shared" si="26"/>
        <v>12125.105454545455</v>
      </c>
    </row>
    <row r="63" spans="1:70" x14ac:dyDescent="0.2">
      <c r="A63" s="47"/>
      <c r="B63" s="47" t="s">
        <v>54</v>
      </c>
      <c r="C63" s="65">
        <v>3025.5</v>
      </c>
      <c r="D63" s="64">
        <v>1022.5</v>
      </c>
      <c r="E63" s="64">
        <v>596.9</v>
      </c>
      <c r="F63" s="64">
        <v>6336.9</v>
      </c>
      <c r="G63" s="64">
        <v>3338.8</v>
      </c>
      <c r="H63" s="64">
        <v>4928.1000000000004</v>
      </c>
      <c r="I63" s="64">
        <v>2757.7</v>
      </c>
      <c r="J63" s="64">
        <v>565.29999999999995</v>
      </c>
      <c r="K63" s="65"/>
      <c r="L63" s="66">
        <v>21742.3</v>
      </c>
      <c r="M63" s="65">
        <v>70284.800000000003</v>
      </c>
      <c r="N63" s="65">
        <v>11786.3</v>
      </c>
      <c r="O63" s="65">
        <v>39125.800000000003</v>
      </c>
      <c r="P63" s="65">
        <v>8968.4</v>
      </c>
      <c r="Q63" s="65">
        <v>29517.9</v>
      </c>
      <c r="R63" s="65">
        <v>9181.7000000000007</v>
      </c>
      <c r="S63" s="65">
        <v>44041.8</v>
      </c>
      <c r="T63" s="65">
        <v>3004.1</v>
      </c>
      <c r="U63" s="65">
        <v>4351.3</v>
      </c>
      <c r="V63" s="47"/>
      <c r="W63" s="65">
        <f t="shared" si="2"/>
        <v>2072.25</v>
      </c>
      <c r="X63" s="65">
        <f t="shared" si="3"/>
        <v>1372.1000000000001</v>
      </c>
      <c r="Y63" s="65">
        <f t="shared" si="4"/>
        <v>897.08333333333337</v>
      </c>
      <c r="Z63" s="65">
        <f t="shared" si="5"/>
        <v>6328.625</v>
      </c>
      <c r="AA63" s="65">
        <f t="shared" si="6"/>
        <v>7386.9500000000007</v>
      </c>
      <c r="AB63" s="65">
        <f t="shared" si="7"/>
        <v>7286.7333333333336</v>
      </c>
      <c r="AC63" s="65">
        <f t="shared" si="8"/>
        <v>2648.8666666666668</v>
      </c>
      <c r="AD63" s="65">
        <f t="shared" si="9"/>
        <v>538.49166666666667</v>
      </c>
      <c r="AE63" s="65"/>
      <c r="AF63" s="65">
        <f t="shared" si="10"/>
        <v>19061.533333333333</v>
      </c>
      <c r="AG63" s="65">
        <f t="shared" si="11"/>
        <v>68415.824999999997</v>
      </c>
      <c r="AH63" s="65">
        <f t="shared" si="12"/>
        <v>14364.491666666663</v>
      </c>
      <c r="AI63" s="65">
        <f t="shared" si="13"/>
        <v>35725.258333333339</v>
      </c>
      <c r="AJ63" s="65">
        <f t="shared" si="14"/>
        <v>9130.9416666666675</v>
      </c>
      <c r="AK63" s="65">
        <f t="shared" si="20"/>
        <v>31837.516666666674</v>
      </c>
      <c r="AL63" s="65">
        <f t="shared" si="19"/>
        <v>11340.241666666667</v>
      </c>
      <c r="AM63" s="65">
        <f t="shared" si="16"/>
        <v>46851.225000000006</v>
      </c>
      <c r="AN63" s="65">
        <f t="shared" si="17"/>
        <v>2152.5249999999996</v>
      </c>
      <c r="AO63" s="65">
        <f t="shared" si="18"/>
        <v>3375.3833333333337</v>
      </c>
      <c r="AP63" s="47"/>
      <c r="AQ63" s="47"/>
      <c r="AR63" s="47"/>
      <c r="AS63" s="47"/>
      <c r="AT63" s="47"/>
      <c r="AU63" t="s">
        <v>127</v>
      </c>
      <c r="AV63" s="83">
        <v>6618</v>
      </c>
      <c r="AW63" s="83">
        <v>33553262</v>
      </c>
      <c r="AX63" s="83">
        <f t="shared" si="21"/>
        <v>5070.0003022061046</v>
      </c>
      <c r="AY63" s="67"/>
      <c r="AZ63" s="83">
        <v>11651</v>
      </c>
      <c r="BA63" s="83">
        <v>45070960</v>
      </c>
      <c r="BB63" s="83">
        <f t="shared" si="22"/>
        <v>3868.4198781220498</v>
      </c>
      <c r="BC63" s="67"/>
      <c r="BD63" s="83">
        <v>39053</v>
      </c>
      <c r="BE63" s="83">
        <v>186779874</v>
      </c>
      <c r="BF63" s="83">
        <f t="shared" si="23"/>
        <v>4782.7279338335084</v>
      </c>
      <c r="BH63" s="85">
        <v>43329</v>
      </c>
      <c r="BI63" s="84">
        <v>297253372</v>
      </c>
      <c r="BJ63" s="84">
        <f t="shared" si="24"/>
        <v>6860.3792379237921</v>
      </c>
      <c r="BL63" s="83">
        <v>29518</v>
      </c>
      <c r="BM63" s="83">
        <v>51538908</v>
      </c>
      <c r="BN63" s="84">
        <f t="shared" si="25"/>
        <v>1746.0162612643132</v>
      </c>
      <c r="BP63" s="83">
        <v>3003</v>
      </c>
      <c r="BQ63" s="83">
        <v>37707298</v>
      </c>
      <c r="BR63" s="84">
        <f t="shared" si="26"/>
        <v>12556.542790542791</v>
      </c>
    </row>
    <row r="64" spans="1:70" x14ac:dyDescent="0.2">
      <c r="A64" s="47"/>
      <c r="B64" s="47" t="s">
        <v>55</v>
      </c>
      <c r="C64" s="65">
        <v>3519.3</v>
      </c>
      <c r="D64" s="64">
        <v>269.5</v>
      </c>
      <c r="E64" s="64">
        <v>734.2</v>
      </c>
      <c r="F64" s="64">
        <v>5305.7</v>
      </c>
      <c r="G64" s="64">
        <v>3548.3</v>
      </c>
      <c r="H64" s="64">
        <v>5806.5</v>
      </c>
      <c r="I64" s="64">
        <v>2286.1999999999998</v>
      </c>
      <c r="J64" s="64">
        <v>552.29999999999995</v>
      </c>
      <c r="K64" s="65"/>
      <c r="L64" s="66">
        <v>17948.8</v>
      </c>
      <c r="M64" s="65">
        <v>71828.2</v>
      </c>
      <c r="N64" s="65">
        <v>13496.7</v>
      </c>
      <c r="O64" s="65">
        <v>35927.699999999997</v>
      </c>
      <c r="P64" s="65">
        <v>8208.7000000000007</v>
      </c>
      <c r="Q64" s="65">
        <v>32859.5</v>
      </c>
      <c r="R64" s="65">
        <v>11184.2</v>
      </c>
      <c r="S64" s="65">
        <v>48463.5</v>
      </c>
      <c r="T64" s="65">
        <v>2832.8</v>
      </c>
      <c r="U64" s="65">
        <v>3040.9</v>
      </c>
      <c r="V64" s="47"/>
      <c r="W64" s="65">
        <f t="shared" si="2"/>
        <v>2203.4333333333334</v>
      </c>
      <c r="X64" s="65">
        <f t="shared" si="3"/>
        <v>1342.5</v>
      </c>
      <c r="Y64" s="65">
        <f t="shared" si="4"/>
        <v>901.81666666666672</v>
      </c>
      <c r="Z64" s="65">
        <f t="shared" si="5"/>
        <v>6386.8166666666657</v>
      </c>
      <c r="AA64" s="65">
        <f t="shared" si="6"/>
        <v>7105.1916666666684</v>
      </c>
      <c r="AB64" s="65">
        <f t="shared" si="7"/>
        <v>7125.1666666666679</v>
      </c>
      <c r="AC64" s="65">
        <f t="shared" si="8"/>
        <v>2595.791666666667</v>
      </c>
      <c r="AD64" s="65">
        <f t="shared" si="9"/>
        <v>552.02499999999998</v>
      </c>
      <c r="AE64" s="65"/>
      <c r="AF64" s="65">
        <f t="shared" si="10"/>
        <v>19072.858333333334</v>
      </c>
      <c r="AG64" s="65">
        <f t="shared" si="11"/>
        <v>70330.549999999988</v>
      </c>
      <c r="AH64" s="65">
        <f t="shared" si="12"/>
        <v>14687.291666666664</v>
      </c>
      <c r="AI64" s="65">
        <f t="shared" si="13"/>
        <v>36898.375000000007</v>
      </c>
      <c r="AJ64" s="65">
        <f t="shared" si="14"/>
        <v>9061.7749999999996</v>
      </c>
      <c r="AK64" s="65">
        <f t="shared" si="20"/>
        <v>32154.650000000005</v>
      </c>
      <c r="AL64" s="65">
        <f t="shared" si="19"/>
        <v>11539.416666666666</v>
      </c>
      <c r="AM64" s="65">
        <f t="shared" si="16"/>
        <v>46851.424999999996</v>
      </c>
      <c r="AN64" s="65">
        <f t="shared" si="17"/>
        <v>2196.4499999999998</v>
      </c>
      <c r="AO64" s="65">
        <f t="shared" si="18"/>
        <v>3356.5500000000006</v>
      </c>
      <c r="AP64" s="47"/>
      <c r="AQ64" s="47"/>
      <c r="AR64" s="47"/>
      <c r="AS64" s="47"/>
      <c r="AT64" s="47"/>
      <c r="AU64" t="s">
        <v>128</v>
      </c>
      <c r="AV64" s="83">
        <v>8003</v>
      </c>
      <c r="AW64" s="83">
        <v>37988717</v>
      </c>
      <c r="AX64" s="83">
        <f t="shared" si="21"/>
        <v>4746.8095714107212</v>
      </c>
      <c r="AY64" s="67"/>
      <c r="AZ64" s="83">
        <v>13366</v>
      </c>
      <c r="BA64" s="83">
        <v>47844238</v>
      </c>
      <c r="BB64" s="83">
        <f t="shared" si="22"/>
        <v>3579.5479575041149</v>
      </c>
      <c r="BC64" s="67"/>
      <c r="BD64" s="83">
        <v>35773</v>
      </c>
      <c r="BE64" s="83">
        <v>161924235</v>
      </c>
      <c r="BF64" s="83">
        <f t="shared" si="23"/>
        <v>4526.4371173790287</v>
      </c>
      <c r="BH64" s="85">
        <v>47722</v>
      </c>
      <c r="BI64" s="84">
        <v>321404851</v>
      </c>
      <c r="BJ64" s="84">
        <f t="shared" si="24"/>
        <v>6734.9409287121243</v>
      </c>
      <c r="BL64" s="83">
        <v>32860</v>
      </c>
      <c r="BM64" s="83">
        <v>53452204</v>
      </c>
      <c r="BN64" s="84">
        <f t="shared" si="25"/>
        <v>1626.664759586123</v>
      </c>
      <c r="BP64" s="83">
        <v>2833</v>
      </c>
      <c r="BQ64" s="83">
        <v>32072900</v>
      </c>
      <c r="BR64" s="84">
        <f t="shared" si="26"/>
        <v>11321.178962230852</v>
      </c>
    </row>
    <row r="65" spans="1:70" x14ac:dyDescent="0.2">
      <c r="A65" s="47"/>
      <c r="B65" s="47" t="s">
        <v>56</v>
      </c>
      <c r="C65" s="65">
        <v>4087.7</v>
      </c>
      <c r="D65" s="64">
        <v>1485.8</v>
      </c>
      <c r="E65" s="64">
        <v>646.6</v>
      </c>
      <c r="F65" s="64">
        <v>6639.5</v>
      </c>
      <c r="G65" s="64">
        <v>5129.3999999999996</v>
      </c>
      <c r="H65" s="64">
        <v>5550.2</v>
      </c>
      <c r="I65" s="64">
        <v>1542.5</v>
      </c>
      <c r="J65" s="64">
        <v>432</v>
      </c>
      <c r="K65" s="65"/>
      <c r="L65" s="66">
        <v>18122.2</v>
      </c>
      <c r="M65" s="65">
        <v>62964.1</v>
      </c>
      <c r="N65" s="65">
        <v>9718.5</v>
      </c>
      <c r="O65" s="65">
        <v>33800</v>
      </c>
      <c r="P65" s="65">
        <v>8533.6</v>
      </c>
      <c r="Q65" s="65">
        <v>33370.9</v>
      </c>
      <c r="R65" s="65">
        <v>14208.2</v>
      </c>
      <c r="S65" s="65">
        <v>50372.7</v>
      </c>
      <c r="T65" s="65">
        <v>2714.4</v>
      </c>
      <c r="U65" s="65">
        <v>3730.2</v>
      </c>
      <c r="V65" s="47"/>
      <c r="W65" s="65">
        <f t="shared" si="2"/>
        <v>2345.8666666666668</v>
      </c>
      <c r="X65" s="65">
        <f t="shared" si="3"/>
        <v>1440.4166666666667</v>
      </c>
      <c r="Y65" s="65">
        <f t="shared" si="4"/>
        <v>870.35833333333346</v>
      </c>
      <c r="Z65" s="65">
        <f t="shared" si="5"/>
        <v>6415.6333333333341</v>
      </c>
      <c r="AA65" s="65">
        <f t="shared" si="6"/>
        <v>6891.8083333333343</v>
      </c>
      <c r="AB65" s="65">
        <f t="shared" si="7"/>
        <v>6883.8083333333334</v>
      </c>
      <c r="AC65" s="65">
        <f t="shared" si="8"/>
        <v>2533.8916666666669</v>
      </c>
      <c r="AD65" s="65">
        <f t="shared" si="9"/>
        <v>551.06666666666672</v>
      </c>
      <c r="AE65" s="65"/>
      <c r="AF65" s="65">
        <f t="shared" si="10"/>
        <v>18961.724999999999</v>
      </c>
      <c r="AG65" s="65">
        <f t="shared" si="11"/>
        <v>71592.358333333323</v>
      </c>
      <c r="AH65" s="65">
        <f t="shared" si="12"/>
        <v>14705.775</v>
      </c>
      <c r="AI65" s="65">
        <f t="shared" si="13"/>
        <v>37895.599999999999</v>
      </c>
      <c r="AJ65" s="65">
        <f t="shared" si="14"/>
        <v>8848.7833333333328</v>
      </c>
      <c r="AK65" s="65">
        <f t="shared" si="20"/>
        <v>32191.191666666669</v>
      </c>
      <c r="AL65" s="65">
        <f t="shared" si="19"/>
        <v>11797.424999999997</v>
      </c>
      <c r="AM65" s="65">
        <f t="shared" si="16"/>
        <v>46424.933333333327</v>
      </c>
      <c r="AN65" s="65">
        <f t="shared" si="17"/>
        <v>2226.1083333333331</v>
      </c>
      <c r="AO65" s="65">
        <f t="shared" si="18"/>
        <v>3395.8416666666667</v>
      </c>
      <c r="AP65" s="47"/>
      <c r="AQ65" s="47"/>
      <c r="AR65" s="47"/>
      <c r="AS65" s="47"/>
      <c r="AT65" s="47"/>
      <c r="AU65" t="s">
        <v>129</v>
      </c>
      <c r="AV65" s="83">
        <v>11385</v>
      </c>
      <c r="AW65" s="83">
        <v>47321958</v>
      </c>
      <c r="AX65" s="83">
        <f t="shared" si="21"/>
        <v>4156.5180500658762</v>
      </c>
      <c r="AY65" s="67"/>
      <c r="AZ65" s="83">
        <v>9578</v>
      </c>
      <c r="BA65" s="83">
        <v>31346032</v>
      </c>
      <c r="BB65" s="83">
        <f t="shared" si="22"/>
        <v>3272.7116308206305</v>
      </c>
      <c r="BC65" s="67"/>
      <c r="BD65" s="83">
        <v>33583</v>
      </c>
      <c r="BE65" s="83">
        <v>145970242</v>
      </c>
      <c r="BF65" s="83">
        <f t="shared" si="23"/>
        <v>4346.5515886013754</v>
      </c>
      <c r="BH65" s="85">
        <v>49780</v>
      </c>
      <c r="BI65" s="84">
        <v>321249429</v>
      </c>
      <c r="BJ65" s="84">
        <f t="shared" si="24"/>
        <v>6453.383467255926</v>
      </c>
      <c r="BL65" s="83">
        <v>33371</v>
      </c>
      <c r="BM65" s="83">
        <v>51474375</v>
      </c>
      <c r="BN65" s="84">
        <f t="shared" si="25"/>
        <v>1542.4882382907315</v>
      </c>
      <c r="BP65" s="83">
        <v>2714</v>
      </c>
      <c r="BQ65" s="83">
        <v>27771893</v>
      </c>
      <c r="BR65" s="84">
        <f t="shared" si="26"/>
        <v>10232.827192336035</v>
      </c>
    </row>
    <row r="66" spans="1:70" x14ac:dyDescent="0.2">
      <c r="A66" s="47"/>
      <c r="B66" s="47" t="s">
        <v>57</v>
      </c>
      <c r="C66" s="65">
        <v>2572</v>
      </c>
      <c r="D66" s="64">
        <v>410.3</v>
      </c>
      <c r="E66" s="64">
        <v>547.5</v>
      </c>
      <c r="F66" s="64">
        <v>5288.7</v>
      </c>
      <c r="G66" s="64">
        <v>2768.5</v>
      </c>
      <c r="H66" s="64">
        <v>8620.6</v>
      </c>
      <c r="I66" s="64">
        <v>1717.9</v>
      </c>
      <c r="J66" s="64">
        <v>532</v>
      </c>
      <c r="K66" s="65"/>
      <c r="L66" s="66">
        <v>17130.099999999999</v>
      </c>
      <c r="M66" s="65">
        <v>53601.8</v>
      </c>
      <c r="N66" s="65">
        <v>5269.7</v>
      </c>
      <c r="O66" s="65">
        <v>29218.7</v>
      </c>
      <c r="P66" s="65">
        <v>8840.2000000000007</v>
      </c>
      <c r="Q66" s="65">
        <v>26665.599999999999</v>
      </c>
      <c r="R66" s="65">
        <v>14847.8</v>
      </c>
      <c r="S66" s="65">
        <v>46453</v>
      </c>
      <c r="T66" s="65">
        <v>1448.5</v>
      </c>
      <c r="U66" s="65">
        <v>2176.5</v>
      </c>
      <c r="V66" s="47"/>
      <c r="W66" s="65">
        <f t="shared" si="2"/>
        <v>2394.7333333333331</v>
      </c>
      <c r="X66" s="65">
        <f t="shared" si="3"/>
        <v>1436.625</v>
      </c>
      <c r="Y66" s="65">
        <f t="shared" si="4"/>
        <v>853.22500000000002</v>
      </c>
      <c r="Z66" s="65">
        <f t="shared" si="5"/>
        <v>6373.3166666666666</v>
      </c>
      <c r="AA66" s="65">
        <f t="shared" si="6"/>
        <v>6041.7750000000005</v>
      </c>
      <c r="AB66" s="65">
        <f t="shared" si="7"/>
        <v>6825.8583333333336</v>
      </c>
      <c r="AC66" s="65">
        <f t="shared" si="8"/>
        <v>2440.8500000000004</v>
      </c>
      <c r="AD66" s="65">
        <f t="shared" si="9"/>
        <v>550.25833333333333</v>
      </c>
      <c r="AE66" s="65"/>
      <c r="AF66" s="65">
        <f t="shared" si="10"/>
        <v>18887.666666666668</v>
      </c>
      <c r="AG66" s="65">
        <f t="shared" si="11"/>
        <v>71920.999999999985</v>
      </c>
      <c r="AH66" s="65">
        <f t="shared" si="12"/>
        <v>14373.1</v>
      </c>
      <c r="AI66" s="65">
        <f t="shared" si="13"/>
        <v>38491.541666666664</v>
      </c>
      <c r="AJ66" s="65">
        <f t="shared" si="14"/>
        <v>8837.0083333333332</v>
      </c>
      <c r="AK66" s="65">
        <f t="shared" si="20"/>
        <v>31741.350000000006</v>
      </c>
      <c r="AL66" s="65">
        <f t="shared" si="19"/>
        <v>12268.249999999998</v>
      </c>
      <c r="AM66" s="65">
        <f t="shared" si="16"/>
        <v>45861.691666666673</v>
      </c>
      <c r="AN66" s="65">
        <f t="shared" si="17"/>
        <v>2214.7833333333333</v>
      </c>
      <c r="AO66" s="65">
        <f t="shared" si="18"/>
        <v>3341.7749999999996</v>
      </c>
      <c r="AP66" s="47"/>
      <c r="AQ66" s="47"/>
      <c r="AR66" s="47"/>
      <c r="AS66" s="47"/>
      <c r="AT66" s="47"/>
      <c r="AU66" t="s">
        <v>130</v>
      </c>
      <c r="AV66" s="83">
        <v>11871</v>
      </c>
      <c r="AW66" s="83">
        <v>44316750</v>
      </c>
      <c r="AX66" s="83">
        <f t="shared" si="21"/>
        <v>3733.1943391458176</v>
      </c>
      <c r="AY66" s="67"/>
      <c r="AZ66" s="83">
        <v>5187</v>
      </c>
      <c r="BA66" s="83">
        <v>14589879</v>
      </c>
      <c r="BB66" s="83">
        <f t="shared" si="22"/>
        <v>2812.7779063042221</v>
      </c>
      <c r="BC66" s="67"/>
      <c r="BD66" s="83">
        <v>29021</v>
      </c>
      <c r="BE66" s="83">
        <v>115019417</v>
      </c>
      <c r="BF66" s="83">
        <f t="shared" si="23"/>
        <v>3963.3168050721893</v>
      </c>
      <c r="BH66" s="85">
        <v>45770</v>
      </c>
      <c r="BI66" s="84">
        <v>274062779</v>
      </c>
      <c r="BJ66" s="84">
        <f t="shared" si="24"/>
        <v>5987.8256281407039</v>
      </c>
      <c r="BL66" s="83">
        <v>26666</v>
      </c>
      <c r="BM66" s="83">
        <v>40944739</v>
      </c>
      <c r="BN66" s="84">
        <f t="shared" si="25"/>
        <v>1535.4660991524788</v>
      </c>
      <c r="BP66" s="83">
        <v>1448</v>
      </c>
      <c r="BQ66" s="83">
        <v>13659580</v>
      </c>
      <c r="BR66" s="84">
        <f t="shared" si="26"/>
        <v>9433.4116022099442</v>
      </c>
    </row>
    <row r="67" spans="1:70" x14ac:dyDescent="0.2">
      <c r="A67" s="47"/>
      <c r="B67" s="47" t="s">
        <v>58</v>
      </c>
      <c r="C67" s="65">
        <v>3040</v>
      </c>
      <c r="D67" s="64">
        <v>484.9</v>
      </c>
      <c r="E67" s="64">
        <v>866</v>
      </c>
      <c r="F67" s="64">
        <v>5439.3</v>
      </c>
      <c r="G67" s="64">
        <v>4863.8999999999996</v>
      </c>
      <c r="H67" s="64">
        <v>10903.2</v>
      </c>
      <c r="I67" s="64">
        <v>1355.7</v>
      </c>
      <c r="J67" s="64">
        <v>361.2</v>
      </c>
      <c r="K67" s="65"/>
      <c r="L67" s="66">
        <v>18218</v>
      </c>
      <c r="M67" s="65">
        <v>84986.5</v>
      </c>
      <c r="N67" s="65">
        <v>20827.7</v>
      </c>
      <c r="O67" s="65">
        <v>45971.7</v>
      </c>
      <c r="P67" s="65">
        <v>7127.1</v>
      </c>
      <c r="Q67" s="65">
        <v>28355.5</v>
      </c>
      <c r="R67" s="65">
        <v>13545.7</v>
      </c>
      <c r="S67" s="65">
        <v>45064.2</v>
      </c>
      <c r="T67" s="65">
        <v>1524.3</v>
      </c>
      <c r="U67" s="65">
        <v>1900</v>
      </c>
      <c r="V67" s="47"/>
      <c r="W67" s="65">
        <f t="shared" si="2"/>
        <v>2520.1333333333332</v>
      </c>
      <c r="X67" s="65">
        <f t="shared" si="3"/>
        <v>1399.2083333333333</v>
      </c>
      <c r="Y67" s="65">
        <f t="shared" si="4"/>
        <v>876.99166666666667</v>
      </c>
      <c r="Z67" s="65">
        <f t="shared" si="5"/>
        <v>6357.1333333333341</v>
      </c>
      <c r="AA67" s="65">
        <f t="shared" si="6"/>
        <v>5307.9083333333338</v>
      </c>
      <c r="AB67" s="65">
        <f t="shared" si="7"/>
        <v>7038.4249999999993</v>
      </c>
      <c r="AC67" s="65">
        <f t="shared" si="8"/>
        <v>2343.8916666666669</v>
      </c>
      <c r="AD67" s="65">
        <f t="shared" si="9"/>
        <v>532.14166666666665</v>
      </c>
      <c r="AE67" s="65"/>
      <c r="AF67" s="65">
        <f t="shared" si="10"/>
        <v>18706.924999999999</v>
      </c>
      <c r="AG67" s="65">
        <f t="shared" si="11"/>
        <v>74082.775000000009</v>
      </c>
      <c r="AH67" s="65">
        <f t="shared" si="12"/>
        <v>14922.683333333336</v>
      </c>
      <c r="AI67" s="65">
        <f t="shared" si="13"/>
        <v>40141.375</v>
      </c>
      <c r="AJ67" s="65">
        <f t="shared" si="14"/>
        <v>8853.2333333333336</v>
      </c>
      <c r="AK67" s="65">
        <f t="shared" si="20"/>
        <v>31407.091666666664</v>
      </c>
      <c r="AL67" s="65">
        <f t="shared" si="19"/>
        <v>12851.599999999999</v>
      </c>
      <c r="AM67" s="65">
        <f t="shared" si="16"/>
        <v>46214.683333333327</v>
      </c>
      <c r="AN67" s="65">
        <f t="shared" si="17"/>
        <v>2233.8333333333335</v>
      </c>
      <c r="AO67" s="65">
        <f t="shared" si="18"/>
        <v>3222.6083333333331</v>
      </c>
      <c r="AP67" s="47"/>
      <c r="AQ67" s="47"/>
      <c r="AR67" s="47"/>
      <c r="AS67" s="47"/>
      <c r="AT67" s="47"/>
      <c r="AU67" t="s">
        <v>131</v>
      </c>
      <c r="AV67" s="83">
        <v>10785</v>
      </c>
      <c r="AW67" s="83">
        <v>41314895</v>
      </c>
      <c r="AX67" s="83">
        <f t="shared" si="21"/>
        <v>3830.773759851646</v>
      </c>
      <c r="AY67" s="67"/>
      <c r="AZ67" s="83">
        <v>20678</v>
      </c>
      <c r="BA67" s="83">
        <v>54415201</v>
      </c>
      <c r="BB67" s="83">
        <f t="shared" si="22"/>
        <v>2631.5504884418224</v>
      </c>
      <c r="BC67" s="67"/>
      <c r="BD67" s="83">
        <v>45712</v>
      </c>
      <c r="BE67" s="83">
        <v>167106629</v>
      </c>
      <c r="BF67" s="83">
        <f t="shared" si="23"/>
        <v>3655.6402913895695</v>
      </c>
      <c r="BH67" s="85">
        <v>43918</v>
      </c>
      <c r="BI67" s="84">
        <v>261141500</v>
      </c>
      <c r="BJ67" s="84">
        <f t="shared" si="24"/>
        <v>5946.1154879548249</v>
      </c>
      <c r="BL67" s="83">
        <v>28356</v>
      </c>
      <c r="BM67" s="83">
        <v>46152117</v>
      </c>
      <c r="BN67" s="84">
        <f t="shared" si="25"/>
        <v>1627.5961701227254</v>
      </c>
      <c r="BP67" s="83">
        <v>1524</v>
      </c>
      <c r="BQ67" s="83">
        <v>14815541</v>
      </c>
      <c r="BR67" s="84">
        <f t="shared" si="26"/>
        <v>9721.4835958005242</v>
      </c>
    </row>
    <row r="68" spans="1:70" x14ac:dyDescent="0.2">
      <c r="A68" s="47">
        <v>2009</v>
      </c>
      <c r="B68" s="47" t="s">
        <v>47</v>
      </c>
      <c r="C68" s="73">
        <v>2725.5</v>
      </c>
      <c r="D68" s="73">
        <v>1354.5</v>
      </c>
      <c r="E68" s="73">
        <v>916.9</v>
      </c>
      <c r="F68" s="73">
        <v>4541.5</v>
      </c>
      <c r="G68" s="73">
        <v>482.5</v>
      </c>
      <c r="H68" s="73">
        <v>4747.7</v>
      </c>
      <c r="I68" s="73">
        <v>2515.6999999999998</v>
      </c>
      <c r="J68" s="73">
        <v>489.3</v>
      </c>
      <c r="K68" s="73"/>
      <c r="L68" s="73">
        <v>17875.900000000001</v>
      </c>
      <c r="M68" s="73">
        <v>70201.2</v>
      </c>
      <c r="N68" s="73">
        <v>15146.1</v>
      </c>
      <c r="O68" s="73">
        <v>36835.1</v>
      </c>
      <c r="P68" s="73">
        <v>6193.6</v>
      </c>
      <c r="Q68" s="73">
        <v>26848.3</v>
      </c>
      <c r="R68" s="73">
        <v>6980.1</v>
      </c>
      <c r="S68" s="73">
        <v>35357.9</v>
      </c>
      <c r="T68" s="73">
        <v>1673.5</v>
      </c>
      <c r="U68" s="73">
        <v>2877.5</v>
      </c>
      <c r="V68" s="65"/>
      <c r="W68" s="65">
        <f t="shared" si="2"/>
        <v>2604.8250000000003</v>
      </c>
      <c r="X68" s="65">
        <f t="shared" si="3"/>
        <v>1412.6416666666664</v>
      </c>
      <c r="Y68" s="65">
        <f t="shared" si="4"/>
        <v>890.64166666666654</v>
      </c>
      <c r="Z68" s="65">
        <f t="shared" si="5"/>
        <v>6284.5499999999993</v>
      </c>
      <c r="AA68" s="65">
        <f t="shared" si="6"/>
        <v>5152.1750000000011</v>
      </c>
      <c r="AB68" s="65">
        <f t="shared" si="7"/>
        <v>6816.4416666666657</v>
      </c>
      <c r="AC68" s="65">
        <f t="shared" si="8"/>
        <v>2369.0250000000001</v>
      </c>
      <c r="AD68" s="65">
        <f t="shared" si="9"/>
        <v>546.31666666666672</v>
      </c>
      <c r="AE68" s="65"/>
      <c r="AF68" s="65">
        <f t="shared" si="10"/>
        <v>18483.641666666666</v>
      </c>
      <c r="AG68" s="65">
        <f t="shared" si="11"/>
        <v>73855.474999999991</v>
      </c>
      <c r="AH68" s="65">
        <f t="shared" si="12"/>
        <v>14445.341666666669</v>
      </c>
      <c r="AI68" s="65">
        <f t="shared" si="13"/>
        <v>40482.674999999996</v>
      </c>
      <c r="AJ68" s="65">
        <f t="shared" si="14"/>
        <v>8649.7500000000018</v>
      </c>
      <c r="AK68" s="65">
        <f t="shared" si="20"/>
        <v>31313.108333333326</v>
      </c>
      <c r="AL68" s="65">
        <f t="shared" si="19"/>
        <v>12602.449999999999</v>
      </c>
      <c r="AM68" s="65">
        <f t="shared" si="16"/>
        <v>45589.391666666663</v>
      </c>
      <c r="AN68" s="65">
        <f t="shared" si="17"/>
        <v>2262.1583333333333</v>
      </c>
      <c r="AO68" s="65">
        <f t="shared" si="18"/>
        <v>3211.9500000000003</v>
      </c>
      <c r="AP68" s="65"/>
      <c r="AQ68" s="65"/>
      <c r="AR68" s="65"/>
      <c r="AS68" s="65"/>
      <c r="AT68" s="65"/>
      <c r="AU68" t="s">
        <v>132</v>
      </c>
      <c r="AV68" s="83">
        <v>5591</v>
      </c>
      <c r="AW68" s="83">
        <v>22207539</v>
      </c>
      <c r="AX68" s="83">
        <f t="shared" si="21"/>
        <v>3972.0155607225897</v>
      </c>
      <c r="AY68" s="67"/>
      <c r="AZ68" s="83">
        <v>15139</v>
      </c>
      <c r="BA68" s="83">
        <v>35780176</v>
      </c>
      <c r="BB68" s="83">
        <f t="shared" si="22"/>
        <v>2363.4438205958122</v>
      </c>
      <c r="BC68" s="67"/>
      <c r="BD68" s="83">
        <v>36811</v>
      </c>
      <c r="BE68" s="83">
        <v>114717568</v>
      </c>
      <c r="BF68" s="83">
        <f t="shared" si="23"/>
        <v>3116.3936866697454</v>
      </c>
      <c r="BH68" s="85">
        <v>34934</v>
      </c>
      <c r="BI68" s="84">
        <v>202465160</v>
      </c>
      <c r="BJ68" s="84">
        <f t="shared" si="24"/>
        <v>5795.6477929810499</v>
      </c>
      <c r="BL68" s="83">
        <v>26701</v>
      </c>
      <c r="BM68" s="83">
        <v>37496347</v>
      </c>
      <c r="BN68" s="84">
        <f t="shared" si="25"/>
        <v>1404.3049698513164</v>
      </c>
      <c r="BP68" s="83">
        <v>1674</v>
      </c>
      <c r="BQ68" s="83">
        <v>13404120</v>
      </c>
      <c r="BR68" s="84">
        <f t="shared" si="26"/>
        <v>8007.2401433691757</v>
      </c>
    </row>
    <row r="69" spans="1:70" x14ac:dyDescent="0.2">
      <c r="A69" s="47"/>
      <c r="B69" s="47" t="s">
        <v>48</v>
      </c>
      <c r="C69" s="73">
        <v>2098.3000000000002</v>
      </c>
      <c r="D69" s="73">
        <v>1838.7</v>
      </c>
      <c r="E69" s="73">
        <v>830.1</v>
      </c>
      <c r="F69" s="73">
        <v>4764.2</v>
      </c>
      <c r="G69" s="73">
        <v>3679.6</v>
      </c>
      <c r="H69" s="73">
        <v>4402.3</v>
      </c>
      <c r="I69" s="73">
        <v>1237.5</v>
      </c>
      <c r="J69" s="73">
        <v>565.4</v>
      </c>
      <c r="K69" s="73"/>
      <c r="L69" s="73">
        <v>17533.8</v>
      </c>
      <c r="M69" s="73">
        <v>73911.3</v>
      </c>
      <c r="N69" s="73">
        <v>16442</v>
      </c>
      <c r="O69" s="73">
        <v>38286.1</v>
      </c>
      <c r="P69" s="73">
        <v>7924.2</v>
      </c>
      <c r="Q69" s="73">
        <v>28934.5</v>
      </c>
      <c r="R69" s="73">
        <v>12238.1</v>
      </c>
      <c r="S69" s="73">
        <v>39502.9</v>
      </c>
      <c r="T69" s="73">
        <v>1439.6</v>
      </c>
      <c r="U69" s="73">
        <v>2975.4</v>
      </c>
      <c r="V69" s="65"/>
      <c r="W69" s="65">
        <f t="shared" si="2"/>
        <v>2635.9749999999999</v>
      </c>
      <c r="X69" s="65">
        <f t="shared" si="3"/>
        <v>1505.9333333333332</v>
      </c>
      <c r="Y69" s="65">
        <f t="shared" si="4"/>
        <v>896.97499999999991</v>
      </c>
      <c r="Z69" s="65">
        <f t="shared" si="5"/>
        <v>6202.3250000000007</v>
      </c>
      <c r="AA69" s="65">
        <f t="shared" si="6"/>
        <v>4910.1750000000002</v>
      </c>
      <c r="AB69" s="65">
        <f t="shared" si="7"/>
        <v>6535.3499999999995</v>
      </c>
      <c r="AC69" s="65">
        <f t="shared" si="8"/>
        <v>2258.0333333333333</v>
      </c>
      <c r="AD69" s="65">
        <f t="shared" si="9"/>
        <v>557.02499999999998</v>
      </c>
      <c r="AE69" s="65"/>
      <c r="AF69" s="65">
        <f t="shared" si="10"/>
        <v>18521.633333333331</v>
      </c>
      <c r="AG69" s="65">
        <f t="shared" si="11"/>
        <v>74677.324999999997</v>
      </c>
      <c r="AH69" s="65">
        <f t="shared" si="12"/>
        <v>14806.225</v>
      </c>
      <c r="AI69" s="65">
        <f t="shared" si="13"/>
        <v>40804.799999999996</v>
      </c>
      <c r="AJ69" s="65">
        <f t="shared" si="14"/>
        <v>8466.3666666666668</v>
      </c>
      <c r="AK69" s="65">
        <f t="shared" si="20"/>
        <v>31261.324999999997</v>
      </c>
      <c r="AL69" s="65">
        <f t="shared" si="19"/>
        <v>12592.633333333333</v>
      </c>
      <c r="AM69" s="65">
        <f t="shared" si="16"/>
        <v>45005.674999999996</v>
      </c>
      <c r="AN69" s="65">
        <f t="shared" si="17"/>
        <v>2274.3083333333334</v>
      </c>
      <c r="AO69" s="65">
        <f t="shared" si="18"/>
        <v>3160.7916666666665</v>
      </c>
      <c r="AP69" s="65"/>
      <c r="AQ69" s="65"/>
      <c r="AR69" s="65"/>
      <c r="AS69" s="65"/>
      <c r="AT69" s="65"/>
      <c r="AU69" t="s">
        <v>133</v>
      </c>
      <c r="AV69" s="83">
        <v>9405</v>
      </c>
      <c r="AW69" s="83">
        <v>30869768</v>
      </c>
      <c r="AX69" s="83">
        <f t="shared" si="21"/>
        <v>3282.2719829877724</v>
      </c>
      <c r="AY69" s="67"/>
      <c r="AZ69" s="83">
        <v>16400</v>
      </c>
      <c r="BA69" s="83">
        <v>38649487</v>
      </c>
      <c r="BB69" s="83">
        <f t="shared" si="22"/>
        <v>2356.6760365853656</v>
      </c>
      <c r="BC69" s="67"/>
      <c r="BD69" s="83">
        <v>38215</v>
      </c>
      <c r="BE69" s="83">
        <v>109737525</v>
      </c>
      <c r="BF69" s="83">
        <f t="shared" si="23"/>
        <v>2871.582493785163</v>
      </c>
      <c r="BH69" s="85">
        <v>38861</v>
      </c>
      <c r="BI69" s="84">
        <v>215788734</v>
      </c>
      <c r="BJ69" s="84">
        <f t="shared" si="24"/>
        <v>5552.8353361982454</v>
      </c>
      <c r="BL69" s="83">
        <v>29087</v>
      </c>
      <c r="BM69" s="83">
        <v>35325402</v>
      </c>
      <c r="BN69" s="84">
        <f t="shared" si="25"/>
        <v>1214.4738886787911</v>
      </c>
      <c r="BP69" s="83">
        <v>1440</v>
      </c>
      <c r="BQ69" s="83">
        <v>10460268</v>
      </c>
      <c r="BR69" s="84">
        <f t="shared" si="26"/>
        <v>7264.0749999999998</v>
      </c>
    </row>
    <row r="70" spans="1:70" x14ac:dyDescent="0.2">
      <c r="A70" s="47"/>
      <c r="B70" s="47" t="s">
        <v>49</v>
      </c>
      <c r="C70" s="73">
        <v>2525.3000000000002</v>
      </c>
      <c r="D70" s="73">
        <v>2188.5</v>
      </c>
      <c r="E70" s="73">
        <v>980.6</v>
      </c>
      <c r="F70" s="73">
        <v>5816.3</v>
      </c>
      <c r="G70" s="73">
        <v>2546.5</v>
      </c>
      <c r="H70" s="73">
        <v>7683.1</v>
      </c>
      <c r="I70" s="73">
        <v>2068.4</v>
      </c>
      <c r="J70" s="73">
        <v>628.9</v>
      </c>
      <c r="K70" s="73"/>
      <c r="L70" s="73">
        <v>17822.900000000001</v>
      </c>
      <c r="M70" s="73">
        <v>74128</v>
      </c>
      <c r="N70" s="73">
        <v>13857.4</v>
      </c>
      <c r="O70" s="73">
        <v>38199</v>
      </c>
      <c r="P70" s="73">
        <v>8274.7999999999993</v>
      </c>
      <c r="Q70" s="73">
        <v>32660.1</v>
      </c>
      <c r="R70" s="73">
        <v>13464.7</v>
      </c>
      <c r="S70" s="73">
        <v>47277.1</v>
      </c>
      <c r="T70" s="73">
        <v>2229.3000000000002</v>
      </c>
      <c r="U70" s="73">
        <v>2922.5</v>
      </c>
      <c r="V70" s="65"/>
      <c r="W70" s="65">
        <f t="shared" si="2"/>
        <v>2693.5499999999997</v>
      </c>
      <c r="X70" s="65">
        <f t="shared" si="3"/>
        <v>1502.6583333333335</v>
      </c>
      <c r="Y70" s="65">
        <f t="shared" si="4"/>
        <v>887.74166666666667</v>
      </c>
      <c r="Z70" s="65">
        <f t="shared" si="5"/>
        <v>6207.1750000000002</v>
      </c>
      <c r="AA70" s="65">
        <f t="shared" si="6"/>
        <v>4575.2249999999995</v>
      </c>
      <c r="AB70" s="65">
        <f t="shared" si="7"/>
        <v>6613.4500000000007</v>
      </c>
      <c r="AC70" s="65">
        <f t="shared" si="8"/>
        <v>2243.5250000000001</v>
      </c>
      <c r="AD70" s="65">
        <f t="shared" si="9"/>
        <v>540.32499999999993</v>
      </c>
      <c r="AE70" s="65"/>
      <c r="AF70" s="65">
        <f t="shared" si="10"/>
        <v>18596.141666666666</v>
      </c>
      <c r="AG70" s="65">
        <f t="shared" si="11"/>
        <v>75288.741666666669</v>
      </c>
      <c r="AH70" s="65">
        <f t="shared" si="12"/>
        <v>14693.033333333333</v>
      </c>
      <c r="AI70" s="65">
        <f t="shared" si="13"/>
        <v>41215.791666666664</v>
      </c>
      <c r="AJ70" s="65">
        <f t="shared" si="14"/>
        <v>8289.0583333333343</v>
      </c>
      <c r="AK70" s="65">
        <f t="shared" si="20"/>
        <v>31312.249999999996</v>
      </c>
      <c r="AL70" s="65">
        <f t="shared" si="19"/>
        <v>12765.383333333333</v>
      </c>
      <c r="AM70" s="65">
        <f t="shared" si="16"/>
        <v>45325.533333333333</v>
      </c>
      <c r="AN70" s="65">
        <f t="shared" si="17"/>
        <v>2307.4249999999997</v>
      </c>
      <c r="AO70" s="65">
        <f t="shared" si="18"/>
        <v>3149.3416666666672</v>
      </c>
      <c r="AP70" s="65"/>
      <c r="AQ70" s="65"/>
      <c r="AR70" s="65"/>
      <c r="AS70" s="65"/>
      <c r="AT70" s="65"/>
      <c r="AU70" t="s">
        <v>134</v>
      </c>
      <c r="AV70" s="83">
        <v>10277</v>
      </c>
      <c r="AW70" s="83">
        <v>31837680</v>
      </c>
      <c r="AX70" s="83">
        <f t="shared" si="21"/>
        <v>3097.9546560280237</v>
      </c>
      <c r="AY70" s="67"/>
      <c r="AZ70" s="83">
        <v>13791</v>
      </c>
      <c r="BA70" s="83">
        <v>29955936</v>
      </c>
      <c r="BB70" s="83">
        <f t="shared" si="22"/>
        <v>2172.1366108331522</v>
      </c>
      <c r="BC70" s="67"/>
      <c r="BD70" s="83">
        <v>38055</v>
      </c>
      <c r="BE70" s="83">
        <v>108088517</v>
      </c>
      <c r="BF70" s="83">
        <f t="shared" si="23"/>
        <v>2840.3236631191694</v>
      </c>
      <c r="BH70" s="85">
        <v>46304</v>
      </c>
      <c r="BI70" s="84">
        <v>253733303</v>
      </c>
      <c r="BJ70" s="84">
        <f t="shared" si="24"/>
        <v>5479.7275181409814</v>
      </c>
      <c r="BL70" s="83">
        <v>32540</v>
      </c>
      <c r="BM70" s="83">
        <v>39201743</v>
      </c>
      <c r="BN70" s="84">
        <f t="shared" si="25"/>
        <v>1204.7247387830362</v>
      </c>
      <c r="BP70" s="83">
        <v>2229</v>
      </c>
      <c r="BQ70" s="83">
        <v>17337003</v>
      </c>
      <c r="BR70" s="84">
        <f t="shared" si="26"/>
        <v>7777.9286675639296</v>
      </c>
    </row>
    <row r="71" spans="1:70" x14ac:dyDescent="0.2">
      <c r="A71" s="47"/>
      <c r="B71" s="47" t="s">
        <v>50</v>
      </c>
      <c r="C71" s="73">
        <v>2744.2</v>
      </c>
      <c r="D71" s="73">
        <v>2884.1</v>
      </c>
      <c r="E71" s="73">
        <v>1054.0999999999999</v>
      </c>
      <c r="F71" s="73">
        <v>7617.1</v>
      </c>
      <c r="G71" s="73">
        <v>1856.4</v>
      </c>
      <c r="H71" s="73">
        <v>6928.3</v>
      </c>
      <c r="I71" s="73">
        <v>2376.4</v>
      </c>
      <c r="J71" s="73">
        <v>558.70000000000005</v>
      </c>
      <c r="K71" s="73"/>
      <c r="L71" s="73">
        <v>16859.3</v>
      </c>
      <c r="M71" s="73">
        <v>82512</v>
      </c>
      <c r="N71" s="73">
        <v>15113.7</v>
      </c>
      <c r="O71" s="73">
        <v>42930.1</v>
      </c>
      <c r="P71" s="73">
        <v>8704.9</v>
      </c>
      <c r="Q71" s="73">
        <v>37275.199999999997</v>
      </c>
      <c r="R71" s="73">
        <v>14038.1</v>
      </c>
      <c r="S71" s="73">
        <v>46912.4</v>
      </c>
      <c r="T71" s="73">
        <v>2216.4</v>
      </c>
      <c r="U71" s="73">
        <v>2161.6</v>
      </c>
      <c r="V71" s="65"/>
      <c r="W71" s="65">
        <f t="shared" si="2"/>
        <v>2779.5499999999997</v>
      </c>
      <c r="X71" s="65">
        <f t="shared" si="3"/>
        <v>1528.4833333333333</v>
      </c>
      <c r="Y71" s="65">
        <f t="shared" si="4"/>
        <v>867.72500000000002</v>
      </c>
      <c r="Z71" s="65">
        <f t="shared" si="5"/>
        <v>6258.0666666666666</v>
      </c>
      <c r="AA71" s="65">
        <f t="shared" si="6"/>
        <v>3995.3166666666671</v>
      </c>
      <c r="AB71" s="65">
        <f t="shared" si="7"/>
        <v>6647.1750000000002</v>
      </c>
      <c r="AC71" s="65">
        <f t="shared" si="8"/>
        <v>2319.5916666666672</v>
      </c>
      <c r="AD71" s="65">
        <f t="shared" si="9"/>
        <v>528.24999999999989</v>
      </c>
      <c r="AE71" s="65"/>
      <c r="AF71" s="65">
        <f t="shared" si="10"/>
        <v>18389.366666666665</v>
      </c>
      <c r="AG71" s="65">
        <f t="shared" si="11"/>
        <v>75434.941666666666</v>
      </c>
      <c r="AH71" s="65">
        <f t="shared" si="12"/>
        <v>14770.283333333333</v>
      </c>
      <c r="AI71" s="65">
        <f t="shared" si="13"/>
        <v>40866.916666666664</v>
      </c>
      <c r="AJ71" s="65">
        <f t="shared" si="14"/>
        <v>8208.7166666666672</v>
      </c>
      <c r="AK71" s="65">
        <f t="shared" si="20"/>
        <v>31428.55</v>
      </c>
      <c r="AL71" s="65">
        <f t="shared" si="19"/>
        <v>12965.79166666667</v>
      </c>
      <c r="AM71" s="65">
        <f t="shared" si="16"/>
        <v>45534.600000000006</v>
      </c>
      <c r="AN71" s="65">
        <f t="shared" si="17"/>
        <v>2296.1083333333331</v>
      </c>
      <c r="AO71" s="65">
        <f t="shared" si="18"/>
        <v>3075.3916666666669</v>
      </c>
      <c r="AP71" s="65"/>
      <c r="AQ71" s="65"/>
      <c r="AR71" s="65"/>
      <c r="AS71" s="65"/>
      <c r="AT71" s="65"/>
      <c r="AU71" t="s">
        <v>135</v>
      </c>
      <c r="AV71" s="83">
        <v>11373</v>
      </c>
      <c r="AW71" s="83">
        <v>34503149</v>
      </c>
      <c r="AX71" s="83">
        <f t="shared" si="21"/>
        <v>3033.7772795216742</v>
      </c>
      <c r="AY71" s="67"/>
      <c r="AZ71" s="83">
        <v>15032</v>
      </c>
      <c r="BA71" s="83">
        <v>31893840</v>
      </c>
      <c r="BB71" s="83">
        <f t="shared" si="22"/>
        <v>2121.7296434273549</v>
      </c>
      <c r="BC71" s="67"/>
      <c r="BD71" s="83">
        <v>42825</v>
      </c>
      <c r="BE71" s="83">
        <v>114458748</v>
      </c>
      <c r="BF71" s="83">
        <f t="shared" si="23"/>
        <v>2672.7086514886164</v>
      </c>
      <c r="BH71" s="85">
        <v>46326</v>
      </c>
      <c r="BI71" s="84">
        <v>252675013</v>
      </c>
      <c r="BJ71" s="84">
        <f t="shared" si="24"/>
        <v>5454.2808142295899</v>
      </c>
      <c r="BL71" s="83">
        <v>37272</v>
      </c>
      <c r="BM71" s="83">
        <v>43543415</v>
      </c>
      <c r="BN71" s="84">
        <f t="shared" si="25"/>
        <v>1168.2607587465122</v>
      </c>
      <c r="BP71" s="83">
        <v>2216</v>
      </c>
      <c r="BQ71" s="83">
        <v>19690783</v>
      </c>
      <c r="BR71" s="84">
        <f t="shared" si="26"/>
        <v>8885.7324007220213</v>
      </c>
    </row>
    <row r="72" spans="1:70" x14ac:dyDescent="0.2">
      <c r="A72" s="47"/>
      <c r="B72" s="47" t="s">
        <v>51</v>
      </c>
      <c r="C72" s="73">
        <v>2789.3</v>
      </c>
      <c r="D72" s="73">
        <v>1932.9</v>
      </c>
      <c r="E72" s="73">
        <v>846.5</v>
      </c>
      <c r="F72" s="73">
        <v>7315.4</v>
      </c>
      <c r="G72" s="73">
        <v>2786.8</v>
      </c>
      <c r="H72" s="73">
        <v>6462</v>
      </c>
      <c r="I72" s="73">
        <v>2260.4</v>
      </c>
      <c r="J72" s="73">
        <v>433.5</v>
      </c>
      <c r="K72" s="73"/>
      <c r="L72" s="73">
        <v>17029.2</v>
      </c>
      <c r="M72" s="73">
        <v>81281.7</v>
      </c>
      <c r="N72" s="73">
        <v>18692.5</v>
      </c>
      <c r="O72" s="73">
        <v>42298.6</v>
      </c>
      <c r="P72" s="73">
        <v>7920.4</v>
      </c>
      <c r="Q72" s="73">
        <v>40524.300000000003</v>
      </c>
      <c r="R72" s="73">
        <v>14651.8</v>
      </c>
      <c r="S72" s="73">
        <v>44719.3</v>
      </c>
      <c r="T72" s="73">
        <v>2530.6</v>
      </c>
      <c r="U72" s="73">
        <v>2459</v>
      </c>
      <c r="V72" s="65"/>
      <c r="W72" s="65">
        <f t="shared" si="2"/>
        <v>2812.4083333333333</v>
      </c>
      <c r="X72" s="65">
        <f t="shared" si="3"/>
        <v>1450.2666666666667</v>
      </c>
      <c r="Y72" s="65">
        <f t="shared" si="4"/>
        <v>839.92500000000007</v>
      </c>
      <c r="Z72" s="65">
        <f t="shared" si="5"/>
        <v>6211.0166666666664</v>
      </c>
      <c r="AA72" s="65">
        <f t="shared" si="6"/>
        <v>3580.9416666666671</v>
      </c>
      <c r="AB72" s="65">
        <f t="shared" si="7"/>
        <v>6577.8083333333343</v>
      </c>
      <c r="AC72" s="65">
        <f t="shared" si="8"/>
        <v>2284.3916666666669</v>
      </c>
      <c r="AD72" s="65">
        <f t="shared" si="9"/>
        <v>522.78333333333319</v>
      </c>
      <c r="AE72" s="65"/>
      <c r="AF72" s="65">
        <f t="shared" si="10"/>
        <v>18303.891666666666</v>
      </c>
      <c r="AG72" s="65">
        <f t="shared" si="11"/>
        <v>74682.291666666672</v>
      </c>
      <c r="AH72" s="65">
        <f t="shared" si="12"/>
        <v>14774.283333333335</v>
      </c>
      <c r="AI72" s="65">
        <f t="shared" si="13"/>
        <v>40124.724999999999</v>
      </c>
      <c r="AJ72" s="65">
        <f t="shared" si="14"/>
        <v>8112.0416666666652</v>
      </c>
      <c r="AK72" s="65">
        <f t="shared" si="20"/>
        <v>32102.308333333331</v>
      </c>
      <c r="AL72" s="65">
        <f t="shared" si="19"/>
        <v>12862.216666666665</v>
      </c>
      <c r="AM72" s="65">
        <f t="shared" si="16"/>
        <v>45450.400000000001</v>
      </c>
      <c r="AN72" s="65">
        <f t="shared" si="17"/>
        <v>2265.5333333333333</v>
      </c>
      <c r="AO72" s="65">
        <f t="shared" si="18"/>
        <v>2999.5583333333329</v>
      </c>
      <c r="AP72" s="65"/>
      <c r="AQ72" s="65"/>
      <c r="AR72" s="65"/>
      <c r="AS72" s="65"/>
      <c r="AT72" s="65"/>
      <c r="AU72" t="s">
        <v>136</v>
      </c>
      <c r="AV72" s="83">
        <v>11002</v>
      </c>
      <c r="AW72" s="83">
        <v>35733320</v>
      </c>
      <c r="AX72" s="83">
        <f t="shared" si="21"/>
        <v>3247.8931103435739</v>
      </c>
      <c r="AY72" s="67"/>
      <c r="AZ72" s="83">
        <v>18401</v>
      </c>
      <c r="BA72" s="83">
        <v>38531214</v>
      </c>
      <c r="BB72" s="83">
        <f t="shared" si="22"/>
        <v>2093.9739144611708</v>
      </c>
      <c r="BC72" s="67"/>
      <c r="BD72" s="83">
        <v>42110</v>
      </c>
      <c r="BE72" s="83">
        <v>117073483</v>
      </c>
      <c r="BF72" s="83">
        <f t="shared" si="23"/>
        <v>2780.1824507242936</v>
      </c>
      <c r="BH72" s="85">
        <v>44000</v>
      </c>
      <c r="BI72" s="84">
        <v>246432036</v>
      </c>
      <c r="BJ72" s="84">
        <f t="shared" si="24"/>
        <v>5600.7280909090905</v>
      </c>
      <c r="BL72" s="83">
        <v>40538</v>
      </c>
      <c r="BM72" s="83">
        <v>48177858</v>
      </c>
      <c r="BN72" s="84">
        <f t="shared" si="25"/>
        <v>1188.4616409294983</v>
      </c>
      <c r="BP72" s="83">
        <v>2531</v>
      </c>
      <c r="BQ72" s="83">
        <v>20579546</v>
      </c>
      <c r="BR72" s="84">
        <f t="shared" si="26"/>
        <v>8130.9940734887396</v>
      </c>
    </row>
    <row r="73" spans="1:70" x14ac:dyDescent="0.2">
      <c r="A73" s="47"/>
      <c r="B73" s="47" t="s">
        <v>52</v>
      </c>
      <c r="C73" s="73">
        <v>2968.4</v>
      </c>
      <c r="D73" s="73">
        <v>593</v>
      </c>
      <c r="E73" s="73">
        <v>775.9</v>
      </c>
      <c r="F73" s="73">
        <v>6881</v>
      </c>
      <c r="G73" s="73">
        <v>839.2</v>
      </c>
      <c r="H73" s="73">
        <v>10438.9</v>
      </c>
      <c r="I73" s="73">
        <v>3403.8</v>
      </c>
      <c r="J73" s="73">
        <v>498.5</v>
      </c>
      <c r="K73" s="73"/>
      <c r="L73" s="73">
        <v>19175.2</v>
      </c>
      <c r="M73" s="73">
        <v>84882</v>
      </c>
      <c r="N73" s="73">
        <v>20286.8</v>
      </c>
      <c r="O73" s="73">
        <v>46209.3</v>
      </c>
      <c r="P73" s="73">
        <v>9292.9</v>
      </c>
      <c r="Q73" s="73">
        <v>47841.599999999999</v>
      </c>
      <c r="R73" s="73">
        <v>14523.4</v>
      </c>
      <c r="S73" s="73">
        <v>49843.3</v>
      </c>
      <c r="T73" s="73">
        <v>2487.4</v>
      </c>
      <c r="U73" s="73">
        <v>3620.6</v>
      </c>
      <c r="V73" s="65"/>
      <c r="W73" s="65">
        <f t="shared" si="2"/>
        <v>2906.1</v>
      </c>
      <c r="X73" s="65">
        <f t="shared" si="3"/>
        <v>1351.6583333333333</v>
      </c>
      <c r="Y73" s="65">
        <f t="shared" si="4"/>
        <v>829.04166666666663</v>
      </c>
      <c r="Z73" s="65">
        <f t="shared" si="5"/>
        <v>6186.6500000000005</v>
      </c>
      <c r="AA73" s="65">
        <f t="shared" si="6"/>
        <v>3116.9750000000004</v>
      </c>
      <c r="AB73" s="65">
        <f t="shared" si="7"/>
        <v>6867.9916666666659</v>
      </c>
      <c r="AC73" s="65">
        <f t="shared" si="8"/>
        <v>2257.7583333333337</v>
      </c>
      <c r="AD73" s="65">
        <f t="shared" si="9"/>
        <v>520.24166666666656</v>
      </c>
      <c r="AE73" s="65"/>
      <c r="AF73" s="65">
        <f t="shared" si="10"/>
        <v>18249.075000000001</v>
      </c>
      <c r="AG73" s="65">
        <f t="shared" si="11"/>
        <v>74210.024999999994</v>
      </c>
      <c r="AH73" s="65">
        <f t="shared" si="12"/>
        <v>14768.724999999999</v>
      </c>
      <c r="AI73" s="65">
        <f t="shared" si="13"/>
        <v>39506.383333333324</v>
      </c>
      <c r="AJ73" s="65">
        <f t="shared" si="14"/>
        <v>8188.4416666666657</v>
      </c>
      <c r="AK73" s="65">
        <f t="shared" si="20"/>
        <v>33465.424999999996</v>
      </c>
      <c r="AL73" s="65">
        <f t="shared" si="19"/>
        <v>12732.683333333334</v>
      </c>
      <c r="AM73" s="65">
        <f t="shared" si="16"/>
        <v>45679.208333333343</v>
      </c>
      <c r="AN73" s="65">
        <f t="shared" si="17"/>
        <v>2237.5416666666665</v>
      </c>
      <c r="AO73" s="65">
        <f t="shared" si="18"/>
        <v>2987.5499999999997</v>
      </c>
      <c r="AP73" s="65"/>
      <c r="AQ73" s="65"/>
      <c r="AR73" s="65"/>
      <c r="AS73" s="65"/>
      <c r="AT73" s="65"/>
      <c r="AU73" t="s">
        <v>137</v>
      </c>
      <c r="AV73" s="83">
        <v>10474</v>
      </c>
      <c r="AW73" s="83">
        <v>33694939</v>
      </c>
      <c r="AX73" s="83">
        <f t="shared" si="21"/>
        <v>3217.0077334351727</v>
      </c>
      <c r="AY73" s="67"/>
      <c r="AZ73" s="83">
        <v>19958</v>
      </c>
      <c r="BA73" s="83">
        <v>42680464</v>
      </c>
      <c r="BB73" s="83">
        <f t="shared" si="22"/>
        <v>2138.5140795670909</v>
      </c>
      <c r="BC73" s="67"/>
      <c r="BD73" s="83">
        <v>46056</v>
      </c>
      <c r="BE73" s="83">
        <v>135414942</v>
      </c>
      <c r="BF73" s="83">
        <f t="shared" si="23"/>
        <v>2940.2236842105262</v>
      </c>
      <c r="BH73" s="85">
        <v>48854</v>
      </c>
      <c r="BI73" s="84">
        <v>273049841</v>
      </c>
      <c r="BJ73" s="84">
        <f t="shared" si="24"/>
        <v>5589.0989683546895</v>
      </c>
      <c r="BL73" s="83">
        <v>47866</v>
      </c>
      <c r="BM73" s="83">
        <v>53902777</v>
      </c>
      <c r="BN73" s="84">
        <f t="shared" si="25"/>
        <v>1126.118267663895</v>
      </c>
      <c r="BP73" s="83">
        <v>2487</v>
      </c>
      <c r="BQ73" s="83">
        <v>21336693</v>
      </c>
      <c r="BR73" s="84">
        <f t="shared" si="26"/>
        <v>8579.2895054282271</v>
      </c>
    </row>
    <row r="74" spans="1:70" x14ac:dyDescent="0.2">
      <c r="A74" s="47"/>
      <c r="B74" s="47" t="s">
        <v>53</v>
      </c>
      <c r="C74" s="73">
        <v>2992.2</v>
      </c>
      <c r="D74" s="73">
        <v>691.8</v>
      </c>
      <c r="E74" s="73">
        <v>631.5</v>
      </c>
      <c r="F74" s="73">
        <v>5887.9</v>
      </c>
      <c r="G74" s="73">
        <v>11206</v>
      </c>
      <c r="H74" s="73">
        <v>5404.1</v>
      </c>
      <c r="I74" s="73">
        <v>3503.4</v>
      </c>
      <c r="J74" s="73">
        <v>320.39999999999998</v>
      </c>
      <c r="K74" s="73"/>
      <c r="L74" s="73">
        <v>22835.200000000001</v>
      </c>
      <c r="M74" s="73">
        <v>76312.2</v>
      </c>
      <c r="N74" s="73">
        <v>16628.400000000001</v>
      </c>
      <c r="O74" s="73">
        <v>41714.1</v>
      </c>
      <c r="P74" s="73">
        <v>10535</v>
      </c>
      <c r="Q74" s="73">
        <v>42448.2</v>
      </c>
      <c r="R74" s="73">
        <v>14358.2</v>
      </c>
      <c r="S74" s="73">
        <v>53188.7</v>
      </c>
      <c r="T74" s="73">
        <v>2480.5</v>
      </c>
      <c r="U74" s="73">
        <v>3782.3</v>
      </c>
      <c r="V74" s="65"/>
      <c r="W74" s="65">
        <f t="shared" si="2"/>
        <v>2923.9749999999999</v>
      </c>
      <c r="X74" s="65">
        <f t="shared" si="3"/>
        <v>1263.0416666666667</v>
      </c>
      <c r="Y74" s="65">
        <f t="shared" si="4"/>
        <v>785.56666666666661</v>
      </c>
      <c r="Z74" s="65">
        <f t="shared" si="5"/>
        <v>5986.125</v>
      </c>
      <c r="AA74" s="65">
        <f t="shared" si="6"/>
        <v>3587.1583333333333</v>
      </c>
      <c r="AB74" s="65">
        <f t="shared" si="7"/>
        <v>6822.916666666667</v>
      </c>
      <c r="AC74" s="65">
        <f t="shared" si="8"/>
        <v>2252.1333333333337</v>
      </c>
      <c r="AD74" s="65">
        <f t="shared" si="9"/>
        <v>494.79166666666657</v>
      </c>
      <c r="AE74" s="65"/>
      <c r="AF74" s="65">
        <f t="shared" si="10"/>
        <v>18524.408333333336</v>
      </c>
      <c r="AG74" s="65">
        <f t="shared" si="11"/>
        <v>73907.816666666666</v>
      </c>
      <c r="AH74" s="65">
        <f t="shared" si="12"/>
        <v>14772.149999999996</v>
      </c>
      <c r="AI74" s="65">
        <f t="shared" si="13"/>
        <v>39209.683333333327</v>
      </c>
      <c r="AJ74" s="65">
        <f t="shared" si="14"/>
        <v>8376.9833333333318</v>
      </c>
      <c r="AK74" s="65">
        <f t="shared" si="20"/>
        <v>33941.799999999996</v>
      </c>
      <c r="AL74" s="65">
        <f t="shared" si="19"/>
        <v>12768.500000000002</v>
      </c>
      <c r="AM74" s="65">
        <f t="shared" si="16"/>
        <v>45933.066666666673</v>
      </c>
      <c r="AN74" s="65">
        <f t="shared" si="17"/>
        <v>2215.1166666666668</v>
      </c>
      <c r="AO74" s="65">
        <f t="shared" si="18"/>
        <v>2999.8166666666671</v>
      </c>
      <c r="AP74" s="65"/>
      <c r="AQ74" s="65"/>
      <c r="AR74" s="65"/>
      <c r="AS74" s="65"/>
      <c r="AT74" s="65"/>
      <c r="AU74" t="s">
        <v>138</v>
      </c>
      <c r="AV74" s="83">
        <v>11100</v>
      </c>
      <c r="AW74" s="83">
        <v>35288003</v>
      </c>
      <c r="AX74" s="83">
        <f t="shared" si="21"/>
        <v>3179.0993693693695</v>
      </c>
      <c r="AY74" s="67"/>
      <c r="AZ74" s="83">
        <v>16519</v>
      </c>
      <c r="BA74" s="83">
        <v>36408697</v>
      </c>
      <c r="BB74" s="83">
        <f t="shared" si="22"/>
        <v>2204.0497003450573</v>
      </c>
      <c r="BC74" s="67"/>
      <c r="BD74" s="83">
        <v>41679</v>
      </c>
      <c r="BE74" s="83">
        <v>121226134</v>
      </c>
      <c r="BF74" s="83">
        <f t="shared" si="23"/>
        <v>2908.5662803810073</v>
      </c>
      <c r="BH74" s="85">
        <v>52322</v>
      </c>
      <c r="BI74" s="84">
        <v>293777601</v>
      </c>
      <c r="BJ74" s="84">
        <f t="shared" si="24"/>
        <v>5614.8006765796417</v>
      </c>
      <c r="BL74" s="83">
        <v>42525</v>
      </c>
      <c r="BM74" s="83">
        <v>49884933</v>
      </c>
      <c r="BN74" s="84">
        <f t="shared" si="25"/>
        <v>1173.0730864197531</v>
      </c>
      <c r="BP74" s="83">
        <v>2480</v>
      </c>
      <c r="BQ74" s="83">
        <v>16956777</v>
      </c>
      <c r="BR74" s="84">
        <f t="shared" si="26"/>
        <v>6837.4100806451615</v>
      </c>
    </row>
    <row r="75" spans="1:70" x14ac:dyDescent="0.2">
      <c r="A75" s="47"/>
      <c r="B75" s="47" t="s">
        <v>54</v>
      </c>
      <c r="C75" s="73">
        <v>2968.5</v>
      </c>
      <c r="D75" s="73">
        <v>369</v>
      </c>
      <c r="E75" s="73">
        <v>593.4</v>
      </c>
      <c r="F75" s="73">
        <v>4184.3999999999996</v>
      </c>
      <c r="G75" s="73">
        <v>6565.4</v>
      </c>
      <c r="H75" s="73">
        <v>5155.5</v>
      </c>
      <c r="I75" s="73">
        <v>3246.1</v>
      </c>
      <c r="J75" s="73">
        <v>486.5</v>
      </c>
      <c r="K75" s="73"/>
      <c r="L75" s="73">
        <v>20021.099999999999</v>
      </c>
      <c r="M75" s="73">
        <v>71408.600000000006</v>
      </c>
      <c r="N75" s="73">
        <v>18390.599999999999</v>
      </c>
      <c r="O75" s="73">
        <v>34677.800000000003</v>
      </c>
      <c r="P75" s="73">
        <v>8649.2000000000007</v>
      </c>
      <c r="Q75" s="73">
        <v>37194.6</v>
      </c>
      <c r="R75" s="73">
        <v>12366.3</v>
      </c>
      <c r="S75" s="73">
        <v>46200</v>
      </c>
      <c r="T75" s="73">
        <v>2442</v>
      </c>
      <c r="U75" s="73">
        <v>3500.9</v>
      </c>
      <c r="V75" s="65"/>
      <c r="W75" s="65">
        <f t="shared" si="2"/>
        <v>2919.2249999999999</v>
      </c>
      <c r="X75" s="65">
        <f t="shared" si="3"/>
        <v>1208.5833333333333</v>
      </c>
      <c r="Y75" s="65">
        <f t="shared" si="4"/>
        <v>785.27499999999998</v>
      </c>
      <c r="Z75" s="65">
        <f t="shared" si="5"/>
        <v>5806.75</v>
      </c>
      <c r="AA75" s="65">
        <f t="shared" si="6"/>
        <v>3856.0416666666665</v>
      </c>
      <c r="AB75" s="65">
        <f t="shared" si="7"/>
        <v>6841.8666666666677</v>
      </c>
      <c r="AC75" s="65">
        <f t="shared" si="8"/>
        <v>2292.8333333333335</v>
      </c>
      <c r="AD75" s="65">
        <f t="shared" si="9"/>
        <v>488.22499999999997</v>
      </c>
      <c r="AE75" s="65"/>
      <c r="AF75" s="65">
        <f t="shared" si="10"/>
        <v>18380.975000000002</v>
      </c>
      <c r="AG75" s="65">
        <f t="shared" si="11"/>
        <v>74001.46666666666</v>
      </c>
      <c r="AH75" s="65">
        <f t="shared" si="12"/>
        <v>15322.508333333333</v>
      </c>
      <c r="AI75" s="65">
        <f t="shared" si="13"/>
        <v>38839.016666666656</v>
      </c>
      <c r="AJ75" s="65">
        <f t="shared" si="14"/>
        <v>8350.3833333333332</v>
      </c>
      <c r="AK75" s="65">
        <f t="shared" si="20"/>
        <v>34581.524999999994</v>
      </c>
      <c r="AL75" s="65">
        <f t="shared" si="19"/>
        <v>13033.883333333331</v>
      </c>
      <c r="AM75" s="65">
        <f t="shared" si="16"/>
        <v>46112.916666666664</v>
      </c>
      <c r="AN75" s="65">
        <f t="shared" si="17"/>
        <v>2168.2750000000001</v>
      </c>
      <c r="AO75" s="65">
        <f t="shared" si="18"/>
        <v>2928.9499999999994</v>
      </c>
      <c r="AP75" s="65"/>
      <c r="AQ75" s="65"/>
      <c r="AR75" s="65"/>
      <c r="AS75" s="65"/>
      <c r="AT75" s="65"/>
      <c r="AU75" t="s">
        <v>139</v>
      </c>
      <c r="AV75" s="83">
        <v>9528</v>
      </c>
      <c r="AW75" s="83">
        <v>29859722</v>
      </c>
      <c r="AX75" s="83">
        <f t="shared" si="21"/>
        <v>3133.8918975650713</v>
      </c>
      <c r="AY75" s="67"/>
      <c r="AZ75" s="83">
        <v>18324</v>
      </c>
      <c r="BA75" s="83">
        <v>39603757</v>
      </c>
      <c r="BB75" s="83">
        <f t="shared" si="22"/>
        <v>2161.3052281161317</v>
      </c>
      <c r="BC75" s="67"/>
      <c r="BD75" s="83">
        <v>34609</v>
      </c>
      <c r="BE75" s="83">
        <v>98655211</v>
      </c>
      <c r="BF75" s="83">
        <f t="shared" si="23"/>
        <v>2850.5651998035191</v>
      </c>
      <c r="BH75" s="85">
        <v>45404</v>
      </c>
      <c r="BI75" s="84">
        <v>259346607</v>
      </c>
      <c r="BJ75" s="84">
        <f t="shared" si="24"/>
        <v>5711.9770725046255</v>
      </c>
      <c r="BL75" s="83">
        <v>37246</v>
      </c>
      <c r="BM75" s="83">
        <v>45325778</v>
      </c>
      <c r="BN75" s="84">
        <f t="shared" si="25"/>
        <v>1216.9300864522365</v>
      </c>
      <c r="BP75" s="83">
        <v>2442</v>
      </c>
      <c r="BQ75" s="83">
        <v>16735758</v>
      </c>
      <c r="BR75" s="84">
        <f t="shared" si="26"/>
        <v>6853.2997542997546</v>
      </c>
    </row>
    <row r="76" spans="1:70" x14ac:dyDescent="0.2">
      <c r="A76" s="47"/>
      <c r="B76" s="47" t="s">
        <v>55</v>
      </c>
      <c r="C76" s="73">
        <v>2933.7</v>
      </c>
      <c r="D76" s="73">
        <v>1117.5</v>
      </c>
      <c r="E76" s="73">
        <v>681.9</v>
      </c>
      <c r="F76" s="73">
        <v>4548.8999999999996</v>
      </c>
      <c r="G76" s="73">
        <v>4584.8999999999996</v>
      </c>
      <c r="H76" s="73">
        <v>7799.6</v>
      </c>
      <c r="I76" s="73">
        <v>3234.3</v>
      </c>
      <c r="J76" s="73">
        <v>830.3</v>
      </c>
      <c r="K76" s="73"/>
      <c r="L76" s="73">
        <v>20124</v>
      </c>
      <c r="M76" s="73">
        <v>74886</v>
      </c>
      <c r="N76" s="73">
        <v>22042.9</v>
      </c>
      <c r="O76" s="73">
        <v>36956.699999999997</v>
      </c>
      <c r="P76" s="73">
        <v>8997.9</v>
      </c>
      <c r="Q76" s="73">
        <v>44067</v>
      </c>
      <c r="R76" s="73">
        <v>13558.8</v>
      </c>
      <c r="S76" s="73">
        <v>56702.400000000001</v>
      </c>
      <c r="T76" s="73">
        <v>2756.8</v>
      </c>
      <c r="U76" s="73">
        <v>3563.2</v>
      </c>
      <c r="V76" s="65"/>
      <c r="W76" s="65">
        <f t="shared" si="2"/>
        <v>2870.4249999999997</v>
      </c>
      <c r="X76" s="65">
        <f t="shared" si="3"/>
        <v>1279.2499999999998</v>
      </c>
      <c r="Y76" s="65">
        <f t="shared" si="4"/>
        <v>780.91666666666652</v>
      </c>
      <c r="Z76" s="65">
        <f t="shared" si="5"/>
        <v>5743.6833333333334</v>
      </c>
      <c r="AA76" s="65">
        <f t="shared" si="6"/>
        <v>3942.4250000000006</v>
      </c>
      <c r="AB76" s="65">
        <f t="shared" si="7"/>
        <v>7007.9583333333348</v>
      </c>
      <c r="AC76" s="65">
        <f t="shared" si="8"/>
        <v>2371.8416666666667</v>
      </c>
      <c r="AD76" s="65">
        <f t="shared" si="9"/>
        <v>511.39166666666665</v>
      </c>
      <c r="AE76" s="65"/>
      <c r="AF76" s="65">
        <f t="shared" si="10"/>
        <v>18562.241666666672</v>
      </c>
      <c r="AG76" s="65">
        <f t="shared" si="11"/>
        <v>74256.283333333326</v>
      </c>
      <c r="AH76" s="65">
        <f t="shared" si="12"/>
        <v>16034.691666666666</v>
      </c>
      <c r="AI76" s="65">
        <f t="shared" si="13"/>
        <v>38924.766666666663</v>
      </c>
      <c r="AJ76" s="65">
        <f t="shared" si="14"/>
        <v>8416.15</v>
      </c>
      <c r="AK76" s="65">
        <f t="shared" si="20"/>
        <v>35515.48333333333</v>
      </c>
      <c r="AL76" s="65">
        <f t="shared" si="19"/>
        <v>13231.766666666665</v>
      </c>
      <c r="AM76" s="65">
        <f t="shared" si="16"/>
        <v>46799.491666666669</v>
      </c>
      <c r="AN76" s="65">
        <f t="shared" si="17"/>
        <v>2161.9416666666666</v>
      </c>
      <c r="AO76" s="65">
        <f t="shared" si="18"/>
        <v>2972.4749999999999</v>
      </c>
      <c r="AP76" s="65"/>
      <c r="AQ76" s="65"/>
      <c r="AR76" s="65"/>
      <c r="AS76" s="65"/>
      <c r="AT76" s="65"/>
      <c r="AU76" t="s">
        <v>140</v>
      </c>
      <c r="AV76" s="83">
        <v>9988</v>
      </c>
      <c r="AW76" s="83">
        <v>32915670</v>
      </c>
      <c r="AX76" s="83">
        <f t="shared" si="21"/>
        <v>3295.5216259511412</v>
      </c>
      <c r="AY76" s="75"/>
      <c r="AZ76" s="83">
        <v>21789</v>
      </c>
      <c r="BA76" s="83">
        <v>48704330</v>
      </c>
      <c r="BB76" s="83">
        <f t="shared" si="22"/>
        <v>2235.2714672541192</v>
      </c>
      <c r="BC76" s="75"/>
      <c r="BD76" s="83">
        <v>36846</v>
      </c>
      <c r="BE76" s="83">
        <v>109357814</v>
      </c>
      <c r="BF76" s="83">
        <f t="shared" si="23"/>
        <v>2967.9697660533029</v>
      </c>
      <c r="BH76" s="85">
        <v>56051</v>
      </c>
      <c r="BI76" s="84">
        <v>325444096</v>
      </c>
      <c r="BJ76" s="84">
        <f t="shared" si="24"/>
        <v>5806.2139123298421</v>
      </c>
      <c r="BL76" s="83">
        <v>44300</v>
      </c>
      <c r="BM76" s="83">
        <v>56187310</v>
      </c>
      <c r="BN76" s="84">
        <f t="shared" si="25"/>
        <v>1268.3365688487584</v>
      </c>
      <c r="BP76" s="83">
        <v>2757</v>
      </c>
      <c r="BQ76" s="83">
        <v>18289118</v>
      </c>
      <c r="BR76" s="84">
        <f t="shared" si="26"/>
        <v>6633.702575262967</v>
      </c>
    </row>
    <row r="77" spans="1:70" x14ac:dyDescent="0.2">
      <c r="A77" s="47"/>
      <c r="B77" s="47" t="s">
        <v>56</v>
      </c>
      <c r="C77" s="73">
        <v>3108.5</v>
      </c>
      <c r="D77" s="73">
        <v>626.20000000000005</v>
      </c>
      <c r="E77" s="73">
        <v>538.9</v>
      </c>
      <c r="F77" s="73">
        <v>5377.1</v>
      </c>
      <c r="G77" s="73">
        <v>3106.9</v>
      </c>
      <c r="H77" s="73">
        <v>7427.5</v>
      </c>
      <c r="I77" s="73">
        <v>1615</v>
      </c>
      <c r="J77" s="73">
        <v>569.6</v>
      </c>
      <c r="K77" s="73"/>
      <c r="L77" s="73">
        <v>19484.400000000001</v>
      </c>
      <c r="M77" s="73">
        <v>73924.3</v>
      </c>
      <c r="N77" s="73">
        <v>20943</v>
      </c>
      <c r="O77" s="73">
        <v>33319.699999999997</v>
      </c>
      <c r="P77" s="73">
        <v>8681.7000000000007</v>
      </c>
      <c r="Q77" s="73">
        <v>38910.6</v>
      </c>
      <c r="R77" s="73">
        <v>11768.3</v>
      </c>
      <c r="S77" s="73">
        <v>55494</v>
      </c>
      <c r="T77" s="73">
        <v>2550.5</v>
      </c>
      <c r="U77" s="73">
        <v>3630.2</v>
      </c>
      <c r="V77" s="65"/>
      <c r="W77" s="65">
        <f t="shared" si="2"/>
        <v>2788.8250000000003</v>
      </c>
      <c r="X77" s="65">
        <f t="shared" si="3"/>
        <v>1207.6166666666666</v>
      </c>
      <c r="Y77" s="65">
        <f t="shared" si="4"/>
        <v>771.94166666666661</v>
      </c>
      <c r="Z77" s="65">
        <f t="shared" si="5"/>
        <v>5638.4833333333336</v>
      </c>
      <c r="AA77" s="65">
        <f t="shared" si="6"/>
        <v>3773.8833333333337</v>
      </c>
      <c r="AB77" s="65">
        <f t="shared" si="7"/>
        <v>7164.4000000000015</v>
      </c>
      <c r="AC77" s="65">
        <f t="shared" si="8"/>
        <v>2377.8833333333332</v>
      </c>
      <c r="AD77" s="65">
        <f t="shared" si="9"/>
        <v>522.85833333333335</v>
      </c>
      <c r="AE77" s="65"/>
      <c r="AF77" s="65">
        <f t="shared" si="10"/>
        <v>18675.758333333335</v>
      </c>
      <c r="AG77" s="65">
        <f t="shared" si="11"/>
        <v>75169.633333333331</v>
      </c>
      <c r="AH77" s="65">
        <f t="shared" si="12"/>
        <v>16970.066666666666</v>
      </c>
      <c r="AI77" s="65">
        <f t="shared" si="13"/>
        <v>38884.741666666661</v>
      </c>
      <c r="AJ77" s="65">
        <f t="shared" si="14"/>
        <v>8428.4916666666668</v>
      </c>
      <c r="AK77" s="65">
        <f t="shared" si="20"/>
        <v>35977.124999999993</v>
      </c>
      <c r="AL77" s="65">
        <f t="shared" si="19"/>
        <v>13028.441666666666</v>
      </c>
      <c r="AM77" s="65">
        <f t="shared" si="16"/>
        <v>47226.266666666663</v>
      </c>
      <c r="AN77" s="65">
        <f t="shared" si="17"/>
        <v>2148.2833333333333</v>
      </c>
      <c r="AO77" s="65">
        <f t="shared" si="18"/>
        <v>2964.1416666666664</v>
      </c>
      <c r="AP77" s="65"/>
      <c r="AQ77" s="65"/>
      <c r="AR77" s="65"/>
      <c r="AS77" s="65"/>
      <c r="AT77" s="65"/>
      <c r="AU77" t="s">
        <v>141</v>
      </c>
      <c r="AV77" s="83">
        <v>8662</v>
      </c>
      <c r="AW77" s="83">
        <v>31907894</v>
      </c>
      <c r="AX77" s="83">
        <f t="shared" si="21"/>
        <v>3683.6635880858926</v>
      </c>
      <c r="AY77" s="75"/>
      <c r="AZ77" s="83">
        <v>20615</v>
      </c>
      <c r="BA77" s="83">
        <v>50884183</v>
      </c>
      <c r="BB77" s="83">
        <f t="shared" si="22"/>
        <v>2468.3086587436333</v>
      </c>
      <c r="BC77" s="75"/>
      <c r="BD77" s="83">
        <v>33154</v>
      </c>
      <c r="BE77" s="83">
        <v>103737396</v>
      </c>
      <c r="BF77" s="83">
        <f t="shared" si="23"/>
        <v>3128.9556614586477</v>
      </c>
      <c r="BH77" s="85">
        <v>55044</v>
      </c>
      <c r="BI77" s="84">
        <v>324925170</v>
      </c>
      <c r="BJ77" s="84">
        <f t="shared" si="24"/>
        <v>5903.0079572705472</v>
      </c>
      <c r="BL77" s="83">
        <v>39086</v>
      </c>
      <c r="BM77" s="83">
        <v>54599927</v>
      </c>
      <c r="BN77" s="84">
        <f t="shared" si="25"/>
        <v>1396.9177454843166</v>
      </c>
      <c r="BP77" s="83">
        <v>2550</v>
      </c>
      <c r="BQ77" s="83">
        <v>17481829</v>
      </c>
      <c r="BR77" s="84">
        <f t="shared" si="26"/>
        <v>6855.6192156862744</v>
      </c>
    </row>
    <row r="78" spans="1:70" x14ac:dyDescent="0.2">
      <c r="A78" s="47"/>
      <c r="B78" s="47" t="s">
        <v>57</v>
      </c>
      <c r="C78" s="73">
        <v>3080.4</v>
      </c>
      <c r="D78" s="73">
        <v>667.5</v>
      </c>
      <c r="E78" s="73">
        <v>603.79999999999995</v>
      </c>
      <c r="F78" s="73">
        <v>3944.3</v>
      </c>
      <c r="G78" s="73">
        <v>11989.5</v>
      </c>
      <c r="H78" s="73">
        <v>7263.7</v>
      </c>
      <c r="I78" s="73">
        <v>1921.8</v>
      </c>
      <c r="J78" s="73">
        <v>592.20000000000005</v>
      </c>
      <c r="K78" s="73"/>
      <c r="L78" s="73">
        <v>21153</v>
      </c>
      <c r="M78" s="73">
        <v>74479.8</v>
      </c>
      <c r="N78" s="73">
        <v>26167.200000000001</v>
      </c>
      <c r="O78" s="73">
        <v>30736.799999999999</v>
      </c>
      <c r="P78" s="73">
        <v>9983.6</v>
      </c>
      <c r="Q78" s="73">
        <v>33383.9</v>
      </c>
      <c r="R78" s="73">
        <v>10391.200000000001</v>
      </c>
      <c r="S78" s="73">
        <v>53858.8</v>
      </c>
      <c r="T78" s="73">
        <v>1802.2</v>
      </c>
      <c r="U78" s="73">
        <v>2948.9</v>
      </c>
      <c r="V78" s="65"/>
      <c r="W78" s="65">
        <f t="shared" si="2"/>
        <v>2831.1916666666671</v>
      </c>
      <c r="X78" s="65">
        <f t="shared" si="3"/>
        <v>1229.05</v>
      </c>
      <c r="Y78" s="65">
        <f t="shared" si="4"/>
        <v>776.63333333333321</v>
      </c>
      <c r="Z78" s="65">
        <f t="shared" si="5"/>
        <v>5526.4500000000007</v>
      </c>
      <c r="AA78" s="65">
        <f t="shared" si="6"/>
        <v>4542.3</v>
      </c>
      <c r="AB78" s="65">
        <f t="shared" si="7"/>
        <v>7051.3250000000007</v>
      </c>
      <c r="AC78" s="65">
        <f t="shared" si="8"/>
        <v>2394.8749999999995</v>
      </c>
      <c r="AD78" s="65">
        <f t="shared" si="9"/>
        <v>527.875</v>
      </c>
      <c r="AE78" s="65"/>
      <c r="AF78" s="65">
        <f t="shared" si="10"/>
        <v>19011</v>
      </c>
      <c r="AG78" s="65">
        <f t="shared" si="11"/>
        <v>76909.46666666666</v>
      </c>
      <c r="AH78" s="65">
        <f t="shared" si="12"/>
        <v>18711.525000000001</v>
      </c>
      <c r="AI78" s="65">
        <f t="shared" si="13"/>
        <v>39011.25</v>
      </c>
      <c r="AJ78" s="65">
        <f t="shared" si="14"/>
        <v>8523.7749999999996</v>
      </c>
      <c r="AK78" s="65">
        <f t="shared" si="20"/>
        <v>36536.98333333333</v>
      </c>
      <c r="AL78" s="65">
        <f t="shared" si="19"/>
        <v>12657.058333333334</v>
      </c>
      <c r="AM78" s="65">
        <f t="shared" si="16"/>
        <v>47843.416666666664</v>
      </c>
      <c r="AN78" s="65">
        <f t="shared" si="17"/>
        <v>2177.7583333333332</v>
      </c>
      <c r="AO78" s="65">
        <f t="shared" si="18"/>
        <v>3028.5083333333332</v>
      </c>
      <c r="AP78" s="65"/>
      <c r="AQ78" s="65"/>
      <c r="AR78" s="65"/>
      <c r="AS78" s="65"/>
      <c r="AT78" s="65"/>
      <c r="AU78" t="s">
        <v>142</v>
      </c>
      <c r="AV78" s="83">
        <v>7773</v>
      </c>
      <c r="AW78" s="83">
        <v>31241294</v>
      </c>
      <c r="AX78" s="83">
        <f t="shared" si="21"/>
        <v>4019.2067412839315</v>
      </c>
      <c r="AY78" s="75"/>
      <c r="AZ78" s="83">
        <v>25847</v>
      </c>
      <c r="BA78" s="83">
        <v>66831550</v>
      </c>
      <c r="BB78" s="83">
        <f t="shared" si="22"/>
        <v>2585.6598444693773</v>
      </c>
      <c r="BC78" s="75"/>
      <c r="BD78" s="83">
        <v>30569</v>
      </c>
      <c r="BE78" s="83">
        <v>104045287</v>
      </c>
      <c r="BF78" s="83">
        <f t="shared" si="23"/>
        <v>3403.620890444568</v>
      </c>
      <c r="BH78" s="85">
        <v>53064</v>
      </c>
      <c r="BI78" s="84">
        <v>336786389</v>
      </c>
      <c r="BJ78" s="84">
        <f t="shared" si="24"/>
        <v>6346.7961141263377</v>
      </c>
      <c r="BL78" s="83">
        <v>33688</v>
      </c>
      <c r="BM78" s="83">
        <v>52518379</v>
      </c>
      <c r="BN78" s="84">
        <f t="shared" si="25"/>
        <v>1558.9639931132747</v>
      </c>
      <c r="BP78" s="83">
        <v>1802</v>
      </c>
      <c r="BQ78" s="83">
        <v>13145204</v>
      </c>
      <c r="BR78" s="84">
        <f t="shared" si="26"/>
        <v>7294.785793562708</v>
      </c>
    </row>
    <row r="79" spans="1:70" x14ac:dyDescent="0.2">
      <c r="A79" s="47"/>
      <c r="B79" s="47" t="s">
        <v>58</v>
      </c>
      <c r="C79" s="73">
        <v>2738.3</v>
      </c>
      <c r="D79" s="73">
        <v>701.1</v>
      </c>
      <c r="E79" s="73">
        <v>658.7</v>
      </c>
      <c r="F79" s="73">
        <v>4458.2</v>
      </c>
      <c r="G79" s="73">
        <v>12515.5</v>
      </c>
      <c r="H79" s="73">
        <v>9964.1</v>
      </c>
      <c r="I79" s="73">
        <v>2670.8</v>
      </c>
      <c r="J79" s="73">
        <v>353.5</v>
      </c>
      <c r="K79" s="73"/>
      <c r="L79" s="73">
        <v>20802.2</v>
      </c>
      <c r="M79" s="73">
        <v>82134.100000000006</v>
      </c>
      <c r="N79" s="73">
        <v>27211.8</v>
      </c>
      <c r="O79" s="73">
        <v>33340.5</v>
      </c>
      <c r="P79" s="73">
        <v>8273.7999999999993</v>
      </c>
      <c r="Q79" s="73">
        <v>39799.4</v>
      </c>
      <c r="R79" s="73">
        <v>11048.4</v>
      </c>
      <c r="S79" s="73">
        <v>48844.800000000003</v>
      </c>
      <c r="T79" s="73">
        <v>1922.7</v>
      </c>
      <c r="U79" s="73">
        <v>4315.7</v>
      </c>
      <c r="V79" s="65"/>
      <c r="W79" s="65">
        <f t="shared" si="2"/>
        <v>2806.0499999999997</v>
      </c>
      <c r="X79" s="65">
        <f t="shared" si="3"/>
        <v>1247.0666666666666</v>
      </c>
      <c r="Y79" s="65">
        <f t="shared" si="4"/>
        <v>759.35833333333323</v>
      </c>
      <c r="Z79" s="65">
        <f t="shared" si="5"/>
        <v>5444.6916666666666</v>
      </c>
      <c r="AA79" s="65">
        <f t="shared" si="6"/>
        <v>5179.9333333333334</v>
      </c>
      <c r="AB79" s="65">
        <f t="shared" si="7"/>
        <v>6973.0666666666666</v>
      </c>
      <c r="AC79" s="65">
        <f t="shared" si="8"/>
        <v>2504.4666666666667</v>
      </c>
      <c r="AD79" s="65">
        <f t="shared" si="9"/>
        <v>527.23333333333335</v>
      </c>
      <c r="AE79" s="65"/>
      <c r="AF79" s="65">
        <f t="shared" si="10"/>
        <v>19226.349999999999</v>
      </c>
      <c r="AG79" s="65">
        <f t="shared" si="11"/>
        <v>76671.766666666677</v>
      </c>
      <c r="AH79" s="65">
        <f t="shared" si="12"/>
        <v>19243.533333333333</v>
      </c>
      <c r="AI79" s="65">
        <f t="shared" si="13"/>
        <v>37958.65</v>
      </c>
      <c r="AJ79" s="65">
        <f t="shared" si="14"/>
        <v>8619.3333333333339</v>
      </c>
      <c r="AK79" s="65">
        <f t="shared" si="20"/>
        <v>37490.64166666667</v>
      </c>
      <c r="AL79" s="65">
        <f t="shared" si="19"/>
        <v>12448.949999999999</v>
      </c>
      <c r="AM79" s="65">
        <f t="shared" si="16"/>
        <v>48158.466666666674</v>
      </c>
      <c r="AN79" s="65">
        <f t="shared" si="17"/>
        <v>2210.9583333333335</v>
      </c>
      <c r="AO79" s="65">
        <f t="shared" si="18"/>
        <v>3229.8166666666662</v>
      </c>
      <c r="AP79" s="65"/>
      <c r="AQ79" s="65"/>
      <c r="AR79" s="65"/>
      <c r="AS79" s="65"/>
      <c r="AT79" s="65"/>
      <c r="AU79" t="s">
        <v>143</v>
      </c>
      <c r="AV79" s="83">
        <v>8441</v>
      </c>
      <c r="AW79" s="83">
        <v>33925348</v>
      </c>
      <c r="AX79" s="83">
        <f t="shared" si="21"/>
        <v>4019.1147968250207</v>
      </c>
      <c r="AY79" s="75"/>
      <c r="AZ79" s="83">
        <v>27062</v>
      </c>
      <c r="BA79" s="83">
        <v>75976549</v>
      </c>
      <c r="BB79" s="83">
        <f t="shared" si="22"/>
        <v>2807.499408765058</v>
      </c>
      <c r="BC79" s="75"/>
      <c r="BD79" s="83">
        <v>33181</v>
      </c>
      <c r="BE79" s="83">
        <v>114789098</v>
      </c>
      <c r="BF79" s="83">
        <f t="shared" si="23"/>
        <v>3459.4827762876344</v>
      </c>
      <c r="BH79" s="85">
        <v>47780</v>
      </c>
      <c r="BI79" s="84">
        <v>293216420</v>
      </c>
      <c r="BJ79" s="84">
        <f t="shared" si="24"/>
        <v>6136.8024277940558</v>
      </c>
      <c r="BL79" s="83">
        <v>39894</v>
      </c>
      <c r="BM79" s="83">
        <v>64298507</v>
      </c>
      <c r="BN79" s="84">
        <f t="shared" si="25"/>
        <v>1611.7337694891462</v>
      </c>
      <c r="BP79" s="83">
        <v>1923</v>
      </c>
      <c r="BQ79" s="83">
        <v>13554490</v>
      </c>
      <c r="BR79" s="84">
        <f t="shared" si="26"/>
        <v>7048.6167446697864</v>
      </c>
    </row>
    <row r="80" spans="1:70" x14ac:dyDescent="0.2">
      <c r="A80" s="47">
        <v>2010</v>
      </c>
      <c r="B80" s="47" t="s">
        <v>47</v>
      </c>
      <c r="C80" s="73">
        <v>2211.9</v>
      </c>
      <c r="D80" s="73">
        <v>337.5</v>
      </c>
      <c r="E80" s="73">
        <v>907.8</v>
      </c>
      <c r="F80" s="73">
        <v>4183.1000000000004</v>
      </c>
      <c r="G80" s="73">
        <v>1355</v>
      </c>
      <c r="H80" s="73">
        <v>5369.4</v>
      </c>
      <c r="I80" s="73">
        <v>1268.0999999999999</v>
      </c>
      <c r="J80" s="73">
        <v>667.8</v>
      </c>
      <c r="K80" s="73"/>
      <c r="L80" s="73">
        <v>21469.7</v>
      </c>
      <c r="M80" s="73">
        <v>91486.399999999994</v>
      </c>
      <c r="N80" s="73">
        <v>31929.7</v>
      </c>
      <c r="O80" s="73">
        <v>40079.599999999999</v>
      </c>
      <c r="P80" s="73">
        <v>8526.5</v>
      </c>
      <c r="Q80" s="73">
        <v>30979.5</v>
      </c>
      <c r="R80" s="73">
        <v>12844</v>
      </c>
      <c r="S80" s="73">
        <v>43462.400000000001</v>
      </c>
      <c r="T80" s="73">
        <v>1913.9</v>
      </c>
      <c r="U80" s="73">
        <v>1936</v>
      </c>
      <c r="V80" s="65"/>
      <c r="W80" s="65">
        <f t="shared" si="2"/>
        <v>2763.25</v>
      </c>
      <c r="X80" s="65">
        <f t="shared" si="3"/>
        <v>1162.3166666666666</v>
      </c>
      <c r="Y80" s="65">
        <f t="shared" si="4"/>
        <v>758.59999999999991</v>
      </c>
      <c r="Z80" s="65">
        <f t="shared" si="5"/>
        <v>5414.8249999999998</v>
      </c>
      <c r="AA80" s="65">
        <f t="shared" si="6"/>
        <v>5252.6416666666673</v>
      </c>
      <c r="AB80" s="65">
        <f t="shared" si="7"/>
        <v>7024.875</v>
      </c>
      <c r="AC80" s="65">
        <f t="shared" si="8"/>
        <v>2400.4999999999995</v>
      </c>
      <c r="AD80" s="65">
        <f t="shared" si="9"/>
        <v>542.10833333333335</v>
      </c>
      <c r="AE80" s="65"/>
      <c r="AF80" s="65">
        <f t="shared" si="10"/>
        <v>19525.833333333332</v>
      </c>
      <c r="AG80" s="65">
        <f t="shared" si="11"/>
        <v>78445.53333333334</v>
      </c>
      <c r="AH80" s="65">
        <f t="shared" si="12"/>
        <v>20642.166666666668</v>
      </c>
      <c r="AI80" s="65">
        <f t="shared" si="13"/>
        <v>38229.025000000001</v>
      </c>
      <c r="AJ80" s="65">
        <f t="shared" si="14"/>
        <v>8813.7416666666668</v>
      </c>
      <c r="AK80" s="65">
        <f t="shared" si="20"/>
        <v>37834.908333333333</v>
      </c>
      <c r="AL80" s="65">
        <f t="shared" si="19"/>
        <v>12937.608333333332</v>
      </c>
      <c r="AM80" s="65">
        <f t="shared" si="16"/>
        <v>48833.841666666674</v>
      </c>
      <c r="AN80" s="65">
        <f t="shared" si="17"/>
        <v>2230.9916666666668</v>
      </c>
      <c r="AO80" s="65">
        <f t="shared" si="18"/>
        <v>3151.3583333333336</v>
      </c>
      <c r="AP80" s="65"/>
      <c r="AQ80" s="65"/>
      <c r="AR80" s="65"/>
      <c r="AS80" s="65"/>
      <c r="AT80" s="65"/>
      <c r="AU80" t="s">
        <v>144</v>
      </c>
      <c r="AV80" s="83">
        <v>10282</v>
      </c>
      <c r="AW80" s="83">
        <v>42994571</v>
      </c>
      <c r="AX80" s="83">
        <f t="shared" si="21"/>
        <v>4181.5377358490568</v>
      </c>
      <c r="AY80" s="75"/>
      <c r="AZ80" s="83">
        <v>31925</v>
      </c>
      <c r="BA80" s="83">
        <v>94432218</v>
      </c>
      <c r="BB80" s="83">
        <f t="shared" si="22"/>
        <v>2957.939483163665</v>
      </c>
      <c r="BC80" s="75"/>
      <c r="BD80" s="83">
        <v>40139</v>
      </c>
      <c r="BE80" s="83">
        <v>146261152</v>
      </c>
      <c r="BF80" s="83">
        <f t="shared" si="23"/>
        <v>3643.8663643837663</v>
      </c>
      <c r="BH80" s="85">
        <v>43301</v>
      </c>
      <c r="BI80" s="84">
        <v>256334084</v>
      </c>
      <c r="BJ80" s="84">
        <f t="shared" si="24"/>
        <v>5919.8190342024436</v>
      </c>
      <c r="BL80" s="83">
        <v>31127</v>
      </c>
      <c r="BM80" s="83">
        <v>49955266</v>
      </c>
      <c r="BN80" s="84">
        <f t="shared" si="25"/>
        <v>1604.8853407009992</v>
      </c>
      <c r="BP80" s="83">
        <v>1914</v>
      </c>
      <c r="BQ80" s="83">
        <v>14457321</v>
      </c>
      <c r="BR80" s="84">
        <f t="shared" si="26"/>
        <v>7553.4592476489024</v>
      </c>
    </row>
    <row r="81" spans="1:70" x14ac:dyDescent="0.2">
      <c r="A81" s="47"/>
      <c r="B81" s="47" t="s">
        <v>48</v>
      </c>
      <c r="C81" s="73">
        <v>2691.1</v>
      </c>
      <c r="D81" s="73">
        <v>278.7</v>
      </c>
      <c r="E81" s="73">
        <v>560.70000000000005</v>
      </c>
      <c r="F81" s="73">
        <v>4849.7</v>
      </c>
      <c r="G81" s="73">
        <v>3266.9</v>
      </c>
      <c r="H81" s="73">
        <v>5559.6</v>
      </c>
      <c r="I81" s="73">
        <v>2429.9</v>
      </c>
      <c r="J81" s="73">
        <v>717.4</v>
      </c>
      <c r="K81" s="73"/>
      <c r="L81" s="73">
        <v>22819.1</v>
      </c>
      <c r="M81" s="73">
        <v>90116.3</v>
      </c>
      <c r="N81" s="73">
        <v>33085.699999999997</v>
      </c>
      <c r="O81" s="73">
        <v>38671.9</v>
      </c>
      <c r="P81" s="73">
        <v>9178.7999999999993</v>
      </c>
      <c r="Q81" s="73">
        <v>28312.6</v>
      </c>
      <c r="R81" s="73">
        <v>12322</v>
      </c>
      <c r="S81" s="73">
        <v>46880.3</v>
      </c>
      <c r="T81" s="73">
        <v>1703.7</v>
      </c>
      <c r="U81" s="73">
        <v>1850.3</v>
      </c>
      <c r="V81" s="65"/>
      <c r="W81" s="65">
        <f t="shared" si="2"/>
        <v>2812.65</v>
      </c>
      <c r="X81" s="65">
        <f t="shared" si="3"/>
        <v>1032.3166666666668</v>
      </c>
      <c r="Y81" s="65">
        <f t="shared" si="4"/>
        <v>736.15</v>
      </c>
      <c r="Z81" s="65">
        <f t="shared" si="5"/>
        <v>5421.95</v>
      </c>
      <c r="AA81" s="65">
        <f t="shared" si="6"/>
        <v>5218.2500000000009</v>
      </c>
      <c r="AB81" s="65">
        <f t="shared" si="7"/>
        <v>7121.3166666666666</v>
      </c>
      <c r="AC81" s="65">
        <f t="shared" si="8"/>
        <v>2499.8666666666663</v>
      </c>
      <c r="AD81" s="65">
        <f t="shared" si="9"/>
        <v>554.77499999999998</v>
      </c>
      <c r="AE81" s="65"/>
      <c r="AF81" s="65">
        <f t="shared" si="10"/>
        <v>19966.275000000001</v>
      </c>
      <c r="AG81" s="65">
        <f t="shared" si="11"/>
        <v>79795.950000000012</v>
      </c>
      <c r="AH81" s="65">
        <f t="shared" si="12"/>
        <v>22029.141666666666</v>
      </c>
      <c r="AI81" s="65">
        <f t="shared" si="13"/>
        <v>38261.175000000003</v>
      </c>
      <c r="AJ81" s="65">
        <f t="shared" si="14"/>
        <v>8918.2916666666679</v>
      </c>
      <c r="AK81" s="65">
        <f t="shared" si="20"/>
        <v>37783.083333333336</v>
      </c>
      <c r="AL81" s="65">
        <f t="shared" si="19"/>
        <v>12944.6</v>
      </c>
      <c r="AM81" s="65">
        <f t="shared" si="16"/>
        <v>49448.625</v>
      </c>
      <c r="AN81" s="65">
        <f t="shared" si="17"/>
        <v>2253.0000000000005</v>
      </c>
      <c r="AO81" s="65">
        <f t="shared" si="18"/>
        <v>3057.6000000000004</v>
      </c>
      <c r="AP81" s="65"/>
      <c r="AQ81" s="65"/>
      <c r="AR81" s="65"/>
      <c r="AS81" s="65"/>
      <c r="AT81" s="65"/>
      <c r="AU81" t="s">
        <v>145</v>
      </c>
      <c r="AV81" s="83">
        <v>9223</v>
      </c>
      <c r="AW81" s="83">
        <v>40672323</v>
      </c>
      <c r="AX81" s="83">
        <f t="shared" si="21"/>
        <v>4409.879973978098</v>
      </c>
      <c r="AY81" s="75"/>
      <c r="AZ81" s="83">
        <v>33015</v>
      </c>
      <c r="BA81" s="83">
        <v>95884255</v>
      </c>
      <c r="BB81" s="83">
        <f t="shared" si="22"/>
        <v>2904.2633651370588</v>
      </c>
      <c r="BC81" s="75"/>
      <c r="BD81" s="83">
        <v>38617</v>
      </c>
      <c r="BE81" s="83">
        <v>145615638</v>
      </c>
      <c r="BF81" s="83">
        <f t="shared" si="23"/>
        <v>3770.76515524251</v>
      </c>
      <c r="BH81" s="85">
        <v>46521</v>
      </c>
      <c r="BI81" s="84">
        <v>269355397</v>
      </c>
      <c r="BJ81" s="84">
        <f t="shared" si="24"/>
        <v>5789.9743556673329</v>
      </c>
      <c r="BL81" s="83">
        <v>28445</v>
      </c>
      <c r="BM81" s="83">
        <v>46623205</v>
      </c>
      <c r="BN81" s="84">
        <f t="shared" si="25"/>
        <v>1639.0650377922307</v>
      </c>
      <c r="BP81" s="83">
        <v>1702</v>
      </c>
      <c r="BQ81" s="83">
        <v>13163758</v>
      </c>
      <c r="BR81" s="84">
        <f t="shared" si="26"/>
        <v>7734.2878965922446</v>
      </c>
    </row>
    <row r="82" spans="1:70" x14ac:dyDescent="0.2">
      <c r="A82" s="47"/>
      <c r="B82" s="47" t="s">
        <v>49</v>
      </c>
      <c r="C82" s="73">
        <v>3194.4</v>
      </c>
      <c r="D82" s="73">
        <v>704</v>
      </c>
      <c r="E82" s="73">
        <v>913.5</v>
      </c>
      <c r="F82" s="73">
        <v>6249.7</v>
      </c>
      <c r="G82" s="73">
        <v>3037.2</v>
      </c>
      <c r="H82" s="73">
        <v>7420.6</v>
      </c>
      <c r="I82" s="73">
        <v>1671.7</v>
      </c>
      <c r="J82" s="73">
        <v>686.4</v>
      </c>
      <c r="K82" s="73"/>
      <c r="L82" s="73">
        <v>25742.400000000001</v>
      </c>
      <c r="M82" s="73">
        <v>87952.7</v>
      </c>
      <c r="N82" s="73">
        <v>28551.4</v>
      </c>
      <c r="O82" s="73">
        <v>37609.5</v>
      </c>
      <c r="P82" s="73">
        <v>11087.5</v>
      </c>
      <c r="Q82" s="73">
        <v>36732.5</v>
      </c>
      <c r="R82" s="73">
        <v>13663.6</v>
      </c>
      <c r="S82" s="73">
        <v>57176.4</v>
      </c>
      <c r="T82" s="73">
        <v>2578.1999999999998</v>
      </c>
      <c r="U82" s="73">
        <v>2366.8000000000002</v>
      </c>
      <c r="V82" s="65"/>
      <c r="W82" s="65">
        <f t="shared" si="2"/>
        <v>2868.4083333333333</v>
      </c>
      <c r="X82" s="65">
        <f t="shared" si="3"/>
        <v>908.60833333333346</v>
      </c>
      <c r="Y82" s="65">
        <f t="shared" si="4"/>
        <v>730.55833333333339</v>
      </c>
      <c r="Z82" s="65">
        <f t="shared" si="5"/>
        <v>5458.0666666666666</v>
      </c>
      <c r="AA82" s="65">
        <f t="shared" si="6"/>
        <v>5259.1416666666673</v>
      </c>
      <c r="AB82" s="65">
        <f t="shared" si="7"/>
        <v>7099.4416666666666</v>
      </c>
      <c r="AC82" s="65">
        <f t="shared" si="8"/>
        <v>2466.8083333333334</v>
      </c>
      <c r="AD82" s="65">
        <f t="shared" si="9"/>
        <v>559.56666666666661</v>
      </c>
      <c r="AE82" s="65"/>
      <c r="AF82" s="65">
        <f t="shared" si="10"/>
        <v>20626.233333333334</v>
      </c>
      <c r="AG82" s="65">
        <f t="shared" si="11"/>
        <v>80948.008333333346</v>
      </c>
      <c r="AH82" s="65">
        <f t="shared" si="12"/>
        <v>23253.641666666666</v>
      </c>
      <c r="AI82" s="65">
        <f t="shared" si="13"/>
        <v>38212.050000000003</v>
      </c>
      <c r="AJ82" s="65">
        <f t="shared" si="14"/>
        <v>9152.6833333333343</v>
      </c>
      <c r="AK82" s="65">
        <f t="shared" si="20"/>
        <v>38122.450000000004</v>
      </c>
      <c r="AL82" s="65">
        <f t="shared" si="19"/>
        <v>12961.175000000001</v>
      </c>
      <c r="AM82" s="65">
        <f t="shared" si="16"/>
        <v>50273.566666666673</v>
      </c>
      <c r="AN82" s="65">
        <f t="shared" si="17"/>
        <v>2282.0750000000003</v>
      </c>
      <c r="AO82" s="65">
        <f t="shared" si="18"/>
        <v>3011.2916666666674</v>
      </c>
      <c r="AP82" s="65"/>
      <c r="AQ82" s="65"/>
      <c r="AR82" s="65"/>
      <c r="AS82" s="65"/>
      <c r="AT82" s="65"/>
      <c r="AU82" t="s">
        <v>146</v>
      </c>
      <c r="AV82" s="83">
        <v>11004</v>
      </c>
      <c r="AW82" s="83">
        <v>47473383</v>
      </c>
      <c r="AX82" s="83">
        <f t="shared" si="21"/>
        <v>4314.1932933478738</v>
      </c>
      <c r="AY82" s="75"/>
      <c r="AZ82" s="83">
        <v>28534</v>
      </c>
      <c r="BA82" s="83">
        <v>82760716</v>
      </c>
      <c r="BB82" s="83">
        <f t="shared" si="22"/>
        <v>2900.4246162472841</v>
      </c>
      <c r="BC82" s="75"/>
      <c r="BD82" s="83">
        <v>37579</v>
      </c>
      <c r="BE82" s="83">
        <v>138727196</v>
      </c>
      <c r="BF82" s="83">
        <f t="shared" si="23"/>
        <v>3691.6148912956705</v>
      </c>
      <c r="BH82" s="85">
        <v>56622</v>
      </c>
      <c r="BI82" s="84">
        <v>323366804</v>
      </c>
      <c r="BJ82" s="84">
        <f t="shared" si="24"/>
        <v>5710.9746035110029</v>
      </c>
      <c r="BL82" s="83">
        <v>36808</v>
      </c>
      <c r="BM82" s="83">
        <v>59949125</v>
      </c>
      <c r="BN82" s="84">
        <f t="shared" si="25"/>
        <v>1628.6982449467507</v>
      </c>
      <c r="BP82" s="83">
        <v>2579</v>
      </c>
      <c r="BQ82" s="83">
        <v>18115217</v>
      </c>
      <c r="BR82" s="84">
        <f t="shared" si="26"/>
        <v>7024.1244668476156</v>
      </c>
    </row>
    <row r="83" spans="1:70" x14ac:dyDescent="0.2">
      <c r="A83" s="47"/>
      <c r="B83" s="47" t="s">
        <v>50</v>
      </c>
      <c r="C83" s="73">
        <v>2548.6</v>
      </c>
      <c r="D83" s="73">
        <v>1414.7</v>
      </c>
      <c r="E83" s="73">
        <v>967.8</v>
      </c>
      <c r="F83" s="73">
        <v>6889.2</v>
      </c>
      <c r="G83" s="73">
        <v>2252.6</v>
      </c>
      <c r="H83" s="73">
        <v>6539.7</v>
      </c>
      <c r="I83" s="73">
        <v>1375.8</v>
      </c>
      <c r="J83" s="73">
        <v>652.9</v>
      </c>
      <c r="K83" s="73"/>
      <c r="L83" s="73">
        <v>24731.599999999999</v>
      </c>
      <c r="M83" s="73">
        <v>78055.399999999994</v>
      </c>
      <c r="N83" s="73">
        <v>26693.8</v>
      </c>
      <c r="O83" s="73">
        <v>31974.400000000001</v>
      </c>
      <c r="P83" s="73">
        <v>9232.9</v>
      </c>
      <c r="Q83" s="73">
        <v>37911.4</v>
      </c>
      <c r="R83" s="73">
        <v>12564.9</v>
      </c>
      <c r="S83" s="73">
        <v>54994.6</v>
      </c>
      <c r="T83" s="73">
        <v>2609.9</v>
      </c>
      <c r="U83" s="73">
        <v>1903.3</v>
      </c>
      <c r="V83" s="65"/>
      <c r="W83" s="65">
        <f t="shared" si="2"/>
        <v>2852.1083333333336</v>
      </c>
      <c r="X83" s="65">
        <f t="shared" si="3"/>
        <v>786.1583333333333</v>
      </c>
      <c r="Y83" s="65">
        <f t="shared" si="4"/>
        <v>723.36666666666667</v>
      </c>
      <c r="Z83" s="65">
        <f t="shared" si="5"/>
        <v>5397.4083333333319</v>
      </c>
      <c r="AA83" s="65">
        <f t="shared" si="6"/>
        <v>5292.1583333333338</v>
      </c>
      <c r="AB83" s="65">
        <f t="shared" si="7"/>
        <v>7067.0583333333334</v>
      </c>
      <c r="AC83" s="65">
        <f t="shared" si="8"/>
        <v>2383.4249999999997</v>
      </c>
      <c r="AD83" s="65">
        <f t="shared" si="9"/>
        <v>567.41666666666663</v>
      </c>
      <c r="AE83" s="65"/>
      <c r="AF83" s="65">
        <f t="shared" si="10"/>
        <v>21282.258333333335</v>
      </c>
      <c r="AG83" s="65">
        <f t="shared" si="11"/>
        <v>80576.625</v>
      </c>
      <c r="AH83" s="65">
        <f t="shared" si="12"/>
        <v>24218.650000000005</v>
      </c>
      <c r="AI83" s="65">
        <f t="shared" si="13"/>
        <v>37299.075000000004</v>
      </c>
      <c r="AJ83" s="65">
        <f t="shared" si="14"/>
        <v>9196.6833333333325</v>
      </c>
      <c r="AK83" s="65">
        <f t="shared" si="20"/>
        <v>38175.466666666667</v>
      </c>
      <c r="AL83" s="65">
        <f t="shared" si="19"/>
        <v>12838.408333333333</v>
      </c>
      <c r="AM83" s="65">
        <f t="shared" si="16"/>
        <v>50947.083333333321</v>
      </c>
      <c r="AN83" s="65">
        <f t="shared" si="17"/>
        <v>2314.8666666666672</v>
      </c>
      <c r="AO83" s="65">
        <f t="shared" si="18"/>
        <v>2989.7666666666669</v>
      </c>
      <c r="AP83" s="65"/>
      <c r="AQ83" s="65"/>
      <c r="AR83" s="65"/>
      <c r="AS83" s="65"/>
      <c r="AT83" s="65"/>
      <c r="AU83" t="s">
        <v>147</v>
      </c>
      <c r="AV83" s="83">
        <v>9945</v>
      </c>
      <c r="AW83" s="83">
        <v>43237758</v>
      </c>
      <c r="AX83" s="83">
        <f t="shared" si="21"/>
        <v>4347.6880844645548</v>
      </c>
      <c r="AY83" s="75"/>
      <c r="AZ83" s="83">
        <v>26572</v>
      </c>
      <c r="BA83" s="83">
        <v>78812679</v>
      </c>
      <c r="BB83" s="83">
        <f t="shared" si="22"/>
        <v>2966.0047794671082</v>
      </c>
      <c r="BC83" s="75"/>
      <c r="BD83" s="83">
        <v>31868</v>
      </c>
      <c r="BE83" s="83">
        <v>119275842</v>
      </c>
      <c r="BF83" s="83">
        <f t="shared" si="23"/>
        <v>3742.8091502447596</v>
      </c>
      <c r="BH83" s="85">
        <v>54443</v>
      </c>
      <c r="BI83" s="84">
        <v>304941053</v>
      </c>
      <c r="BJ83" s="84">
        <f t="shared" si="24"/>
        <v>5601.1067171169843</v>
      </c>
      <c r="BL83" s="83">
        <v>38196</v>
      </c>
      <c r="BM83" s="83">
        <v>59840464</v>
      </c>
      <c r="BN83" s="84">
        <f t="shared" si="25"/>
        <v>1566.668342234789</v>
      </c>
      <c r="BP83" s="83">
        <v>2610</v>
      </c>
      <c r="BQ83" s="83">
        <v>19792061</v>
      </c>
      <c r="BR83" s="84">
        <f t="shared" si="26"/>
        <v>7583.1651340996168</v>
      </c>
    </row>
    <row r="84" spans="1:70" x14ac:dyDescent="0.2">
      <c r="A84" s="47"/>
      <c r="B84" s="47" t="s">
        <v>51</v>
      </c>
      <c r="C84" s="73">
        <v>3000</v>
      </c>
      <c r="D84" s="73">
        <v>1590.3</v>
      </c>
      <c r="E84" s="73">
        <v>1004.5</v>
      </c>
      <c r="F84" s="73">
        <v>7821.3</v>
      </c>
      <c r="G84" s="73">
        <v>4197.6000000000004</v>
      </c>
      <c r="H84" s="73">
        <v>7764.3</v>
      </c>
      <c r="I84" s="73">
        <v>1321.8</v>
      </c>
      <c r="J84" s="73">
        <v>551.29999999999995</v>
      </c>
      <c r="K84" s="73"/>
      <c r="L84" s="73">
        <v>21409.7</v>
      </c>
      <c r="M84" s="73">
        <v>86242.4</v>
      </c>
      <c r="N84" s="73">
        <v>25811.9</v>
      </c>
      <c r="O84" s="73">
        <v>41466.699999999997</v>
      </c>
      <c r="P84" s="73">
        <v>9852.7999999999993</v>
      </c>
      <c r="Q84" s="73">
        <v>33922.800000000003</v>
      </c>
      <c r="R84" s="73">
        <v>13220.9</v>
      </c>
      <c r="S84" s="73">
        <v>56522.7</v>
      </c>
      <c r="T84" s="73">
        <v>2273.5</v>
      </c>
      <c r="U84" s="73">
        <v>2163.3000000000002</v>
      </c>
      <c r="V84" s="65"/>
      <c r="W84" s="65">
        <f t="shared" ref="W84:W125" si="27">AVERAGE(C73:C84)</f>
        <v>2869.6666666666665</v>
      </c>
      <c r="X84" s="65">
        <f t="shared" ref="X84:X125" si="28">AVERAGE(D73:D84)</f>
        <v>757.60833333333323</v>
      </c>
      <c r="Y84" s="65">
        <f t="shared" ref="Y84:Y126" si="29">AVERAGE(E73:E84)</f>
        <v>736.53333333333342</v>
      </c>
      <c r="Z84" s="65">
        <f t="shared" ref="Z84:Z126" si="30">AVERAGE(F73:F84)</f>
        <v>5439.5666666666657</v>
      </c>
      <c r="AA84" s="65">
        <f t="shared" ref="AA84:AA126" si="31">AVERAGE(G73:G84)</f>
        <v>5409.7249999999995</v>
      </c>
      <c r="AB84" s="65">
        <f t="shared" ref="AB84:AB126" si="32">AVERAGE(H73:H84)</f>
        <v>7175.583333333333</v>
      </c>
      <c r="AC84" s="65">
        <f t="shared" ref="AC84:AC126" si="33">AVERAGE(I73:I84)</f>
        <v>2305.2083333333335</v>
      </c>
      <c r="AD84" s="65">
        <f t="shared" ref="AD84:AD126" si="34">AVERAGE(J73:J84)</f>
        <v>577.23333333333323</v>
      </c>
      <c r="AE84" s="65"/>
      <c r="AF84" s="65">
        <f t="shared" ref="AF84:AF126" si="35">AVERAGE(L73:L84)</f>
        <v>21647.300000000003</v>
      </c>
      <c r="AG84" s="65">
        <f t="shared" ref="AG84:AG126" si="36">AVERAGE(M73:M84)</f>
        <v>80990.016666666677</v>
      </c>
      <c r="AH84" s="65">
        <f t="shared" ref="AH84:AH126" si="37">AVERAGE(N73:N84)</f>
        <v>24811.933333333334</v>
      </c>
      <c r="AI84" s="65">
        <f t="shared" ref="AI84:AI126" si="38">AVERAGE(O73:O84)</f>
        <v>37229.75</v>
      </c>
      <c r="AJ84" s="65">
        <f t="shared" ref="AJ84:AJ126" si="39">AVERAGE(P73:P84)</f>
        <v>9357.7166666666653</v>
      </c>
      <c r="AK84" s="65">
        <f t="shared" si="20"/>
        <v>37625.341666666667</v>
      </c>
      <c r="AL84" s="65">
        <f t="shared" si="19"/>
        <v>12719.166666666666</v>
      </c>
      <c r="AM84" s="65">
        <f t="shared" ref="AM84:AM126" si="40">AVERAGE(S73:S84)</f>
        <v>51930.700000000004</v>
      </c>
      <c r="AN84" s="65">
        <f t="shared" ref="AN84:AN126" si="41">AVERAGE(T73:T84)</f>
        <v>2293.4416666666671</v>
      </c>
      <c r="AO84" s="65">
        <f t="shared" ref="AO84:AO126" si="42">AVERAGE(U73:U84)</f>
        <v>2965.1250000000005</v>
      </c>
      <c r="AP84" s="65"/>
      <c r="AQ84" s="65"/>
      <c r="AR84" s="65"/>
      <c r="AS84" s="65"/>
      <c r="AT84" s="65"/>
      <c r="AU84" t="s">
        <v>148</v>
      </c>
      <c r="AV84" s="83">
        <v>10037</v>
      </c>
      <c r="AW84" s="83">
        <v>43592090</v>
      </c>
      <c r="AX84" s="83">
        <f t="shared" si="21"/>
        <v>4343.1393842781708</v>
      </c>
      <c r="AY84" s="75"/>
      <c r="AZ84" s="83">
        <v>25685</v>
      </c>
      <c r="BA84" s="83">
        <v>72635949</v>
      </c>
      <c r="BB84" s="83">
        <f t="shared" si="22"/>
        <v>2827.9520731944713</v>
      </c>
      <c r="BC84" s="75"/>
      <c r="BD84" s="83">
        <v>41345</v>
      </c>
      <c r="BE84" s="83">
        <v>151432744</v>
      </c>
      <c r="BF84" s="83">
        <f t="shared" si="23"/>
        <v>3662.6616035796346</v>
      </c>
      <c r="BH84" s="85">
        <v>55951</v>
      </c>
      <c r="BI84" s="84">
        <v>299834701</v>
      </c>
      <c r="BJ84" s="84">
        <f t="shared" si="24"/>
        <v>5358.8801093814227</v>
      </c>
      <c r="BL84" s="83">
        <v>34237</v>
      </c>
      <c r="BM84" s="83">
        <v>56359817</v>
      </c>
      <c r="BN84" s="84">
        <f t="shared" si="25"/>
        <v>1646.1669246721383</v>
      </c>
      <c r="BP84" s="83">
        <v>2274</v>
      </c>
      <c r="BQ84" s="83">
        <v>17164337</v>
      </c>
      <c r="BR84" s="84">
        <f t="shared" si="26"/>
        <v>7548.0813544415123</v>
      </c>
    </row>
    <row r="85" spans="1:70" x14ac:dyDescent="0.2">
      <c r="A85" s="47"/>
      <c r="B85" s="47" t="s">
        <v>52</v>
      </c>
      <c r="C85" s="73">
        <v>3684.6</v>
      </c>
      <c r="D85" s="73">
        <v>1435.2</v>
      </c>
      <c r="E85" s="73">
        <v>651.79999999999995</v>
      </c>
      <c r="F85" s="73">
        <v>7459.3</v>
      </c>
      <c r="G85" s="73">
        <v>4863.6000000000004</v>
      </c>
      <c r="H85" s="73">
        <v>5261.1</v>
      </c>
      <c r="I85" s="73">
        <v>2300.6</v>
      </c>
      <c r="J85" s="73">
        <v>598.20000000000005</v>
      </c>
      <c r="K85" s="73"/>
      <c r="L85" s="73">
        <v>26579.9</v>
      </c>
      <c r="M85" s="73">
        <v>105320.8</v>
      </c>
      <c r="N85" s="73">
        <v>37278.400000000001</v>
      </c>
      <c r="O85" s="73">
        <v>46925</v>
      </c>
      <c r="P85" s="73">
        <v>10672</v>
      </c>
      <c r="Q85" s="73">
        <v>43299.5</v>
      </c>
      <c r="R85" s="73">
        <v>12865.3</v>
      </c>
      <c r="S85" s="73">
        <v>61072.7</v>
      </c>
      <c r="T85" s="73">
        <v>2720.2</v>
      </c>
      <c r="U85" s="73">
        <v>2550.6</v>
      </c>
      <c r="V85" s="65"/>
      <c r="W85" s="65">
        <f t="shared" si="27"/>
        <v>2929.35</v>
      </c>
      <c r="X85" s="65">
        <f t="shared" si="28"/>
        <v>827.79166666666663</v>
      </c>
      <c r="Y85" s="65">
        <f t="shared" si="29"/>
        <v>726.19166666666661</v>
      </c>
      <c r="Z85" s="65">
        <f t="shared" si="30"/>
        <v>5487.7583333333323</v>
      </c>
      <c r="AA85" s="65">
        <f t="shared" si="31"/>
        <v>5745.0916666666672</v>
      </c>
      <c r="AB85" s="65">
        <f t="shared" si="32"/>
        <v>6744.1000000000013</v>
      </c>
      <c r="AC85" s="65">
        <f t="shared" si="33"/>
        <v>2213.2749999999996</v>
      </c>
      <c r="AD85" s="65">
        <f t="shared" si="34"/>
        <v>585.54166666666663</v>
      </c>
      <c r="AE85" s="65"/>
      <c r="AF85" s="65">
        <f t="shared" si="35"/>
        <v>22264.358333333337</v>
      </c>
      <c r="AG85" s="65">
        <f t="shared" si="36"/>
        <v>82693.250000000015</v>
      </c>
      <c r="AH85" s="65">
        <f t="shared" si="37"/>
        <v>26227.899999999998</v>
      </c>
      <c r="AI85" s="65">
        <f t="shared" si="38"/>
        <v>37289.39166666667</v>
      </c>
      <c r="AJ85" s="65">
        <f t="shared" si="39"/>
        <v>9472.6416666666664</v>
      </c>
      <c r="AK85" s="65">
        <f t="shared" si="20"/>
        <v>37246.833333333328</v>
      </c>
      <c r="AL85" s="65">
        <f t="shared" ref="AL85:AL126" si="43">AVERAGE(R74:R85)</f>
        <v>12580.991666666667</v>
      </c>
      <c r="AM85" s="65">
        <f t="shared" si="40"/>
        <v>52866.48333333333</v>
      </c>
      <c r="AN85" s="65">
        <f t="shared" si="41"/>
        <v>2312.8416666666667</v>
      </c>
      <c r="AO85" s="65">
        <f t="shared" si="42"/>
        <v>2875.9583333333335</v>
      </c>
      <c r="AP85" s="65"/>
      <c r="AQ85" s="65"/>
      <c r="AR85" s="65"/>
      <c r="AS85" s="65"/>
      <c r="AT85" s="65"/>
      <c r="AU85" t="s">
        <v>149</v>
      </c>
      <c r="AV85" s="83">
        <v>9142</v>
      </c>
      <c r="AW85" s="83">
        <v>42080134</v>
      </c>
      <c r="AX85" s="83">
        <f t="shared" si="21"/>
        <v>4602.9461824546052</v>
      </c>
      <c r="AY85" s="75"/>
      <c r="AZ85" s="83">
        <v>36968</v>
      </c>
      <c r="BA85" s="83">
        <v>116021437</v>
      </c>
      <c r="BB85" s="83">
        <f t="shared" si="22"/>
        <v>3138.4288303397534</v>
      </c>
      <c r="BC85" s="75"/>
      <c r="BD85" s="83">
        <v>46763</v>
      </c>
      <c r="BE85" s="83">
        <v>178784660</v>
      </c>
      <c r="BF85" s="83">
        <f t="shared" si="23"/>
        <v>3823.2076641789449</v>
      </c>
      <c r="BH85" s="85">
        <v>60360</v>
      </c>
      <c r="BI85" s="84">
        <v>324187317</v>
      </c>
      <c r="BJ85" s="84">
        <f t="shared" si="24"/>
        <v>5370.8965705765404</v>
      </c>
      <c r="BL85" s="83">
        <v>43331</v>
      </c>
      <c r="BM85" s="83">
        <v>67841781</v>
      </c>
      <c r="BN85" s="84">
        <f t="shared" si="25"/>
        <v>1565.6638665158894</v>
      </c>
      <c r="BP85" s="83">
        <v>2720</v>
      </c>
      <c r="BQ85" s="83">
        <v>20333828</v>
      </c>
      <c r="BR85" s="84">
        <f t="shared" si="26"/>
        <v>7475.6720588235294</v>
      </c>
    </row>
    <row r="86" spans="1:70" x14ac:dyDescent="0.2">
      <c r="A86" s="47"/>
      <c r="B86" s="47" t="s">
        <v>53</v>
      </c>
      <c r="C86" s="73">
        <v>2846.9</v>
      </c>
      <c r="D86" s="73">
        <v>1176.0999999999999</v>
      </c>
      <c r="E86" s="73">
        <v>739.2</v>
      </c>
      <c r="F86" s="73">
        <v>6392.6</v>
      </c>
      <c r="G86" s="73">
        <v>2810.5</v>
      </c>
      <c r="H86" s="73">
        <v>7346.8</v>
      </c>
      <c r="I86" s="73">
        <v>2164.4</v>
      </c>
      <c r="J86" s="73">
        <v>425.9</v>
      </c>
      <c r="K86" s="73"/>
      <c r="L86" s="73">
        <v>23887.9</v>
      </c>
      <c r="M86" s="73">
        <v>91355.7</v>
      </c>
      <c r="N86" s="73">
        <v>30579.200000000001</v>
      </c>
      <c r="O86" s="73">
        <v>41132.300000000003</v>
      </c>
      <c r="P86" s="73">
        <v>10324.700000000001</v>
      </c>
      <c r="Q86" s="73">
        <v>41869.300000000003</v>
      </c>
      <c r="R86" s="73">
        <v>10290.799999999999</v>
      </c>
      <c r="S86" s="73">
        <v>57039.9</v>
      </c>
      <c r="T86" s="73">
        <v>2642.4</v>
      </c>
      <c r="U86" s="73">
        <v>2474</v>
      </c>
      <c r="V86" s="65"/>
      <c r="W86" s="65">
        <f t="shared" si="27"/>
        <v>2917.2416666666668</v>
      </c>
      <c r="X86" s="65">
        <f t="shared" si="28"/>
        <v>868.15000000000009</v>
      </c>
      <c r="Y86" s="65">
        <f t="shared" si="29"/>
        <v>735.16666666666663</v>
      </c>
      <c r="Z86" s="65">
        <f t="shared" si="30"/>
        <v>5529.8166666666666</v>
      </c>
      <c r="AA86" s="65">
        <f t="shared" si="31"/>
        <v>5045.4666666666662</v>
      </c>
      <c r="AB86" s="65">
        <f t="shared" si="32"/>
        <v>6905.9916666666677</v>
      </c>
      <c r="AC86" s="65">
        <f t="shared" si="33"/>
        <v>2101.6916666666666</v>
      </c>
      <c r="AD86" s="65">
        <f t="shared" si="34"/>
        <v>594.33333333333326</v>
      </c>
      <c r="AE86" s="65"/>
      <c r="AF86" s="65">
        <f t="shared" si="35"/>
        <v>22352.083333333332</v>
      </c>
      <c r="AG86" s="65">
        <f t="shared" si="36"/>
        <v>83946.875000000015</v>
      </c>
      <c r="AH86" s="65">
        <f t="shared" si="37"/>
        <v>27390.466666666671</v>
      </c>
      <c r="AI86" s="65">
        <f t="shared" si="38"/>
        <v>37240.908333333333</v>
      </c>
      <c r="AJ86" s="65">
        <f t="shared" si="39"/>
        <v>9455.1166666666668</v>
      </c>
      <c r="AK86" s="65">
        <f t="shared" si="20"/>
        <v>37198.591666666667</v>
      </c>
      <c r="AL86" s="65">
        <f t="shared" si="43"/>
        <v>12242.041666666664</v>
      </c>
      <c r="AM86" s="65">
        <f t="shared" si="40"/>
        <v>53187.416666666664</v>
      </c>
      <c r="AN86" s="65">
        <f t="shared" si="41"/>
        <v>2326.3333333333335</v>
      </c>
      <c r="AO86" s="65">
        <f t="shared" si="42"/>
        <v>2766.9333333333329</v>
      </c>
      <c r="AP86" s="65"/>
      <c r="AQ86" s="65"/>
      <c r="AR86" s="65"/>
      <c r="AS86" s="65"/>
      <c r="AT86" s="65"/>
      <c r="AU86" t="s">
        <v>150</v>
      </c>
      <c r="AV86" s="83">
        <v>7972</v>
      </c>
      <c r="AW86" s="83">
        <v>40543241</v>
      </c>
      <c r="AX86" s="83">
        <f t="shared" si="21"/>
        <v>5085.7050928248873</v>
      </c>
      <c r="AY86" s="75"/>
      <c r="AZ86" s="83">
        <v>30335</v>
      </c>
      <c r="BA86" s="83">
        <v>95920454</v>
      </c>
      <c r="BB86" s="83">
        <f t="shared" si="22"/>
        <v>3162.0390308224823</v>
      </c>
      <c r="BC86" s="75"/>
      <c r="BD86" s="83">
        <v>41024</v>
      </c>
      <c r="BE86" s="83">
        <v>168642275</v>
      </c>
      <c r="BF86" s="83">
        <f t="shared" si="23"/>
        <v>4110.8198859204367</v>
      </c>
      <c r="BH86" s="85">
        <v>56131</v>
      </c>
      <c r="BI86" s="84">
        <v>322110560</v>
      </c>
      <c r="BJ86" s="84">
        <f t="shared" si="24"/>
        <v>5738.5501772639009</v>
      </c>
      <c r="BL86" s="83">
        <v>41997</v>
      </c>
      <c r="BM86" s="83">
        <v>68553403</v>
      </c>
      <c r="BN86" s="84">
        <f t="shared" si="25"/>
        <v>1632.3404767007166</v>
      </c>
      <c r="BP86" s="83">
        <v>2632</v>
      </c>
      <c r="BQ86" s="83">
        <v>21283299</v>
      </c>
      <c r="BR86" s="84">
        <f t="shared" si="26"/>
        <v>8086.3598024316107</v>
      </c>
    </row>
    <row r="87" spans="1:70" x14ac:dyDescent="0.2">
      <c r="A87" s="47"/>
      <c r="B87" s="47" t="s">
        <v>54</v>
      </c>
      <c r="C87" s="73">
        <v>2823.8</v>
      </c>
      <c r="D87" s="73">
        <v>652.20000000000005</v>
      </c>
      <c r="E87" s="73">
        <v>1077.0999999999999</v>
      </c>
      <c r="F87" s="73">
        <v>5169.5</v>
      </c>
      <c r="G87" s="73">
        <v>3956.1</v>
      </c>
      <c r="H87" s="73">
        <v>8490.7999999999993</v>
      </c>
      <c r="I87" s="73">
        <v>3033.2</v>
      </c>
      <c r="J87" s="73">
        <v>516.9</v>
      </c>
      <c r="K87" s="73"/>
      <c r="L87" s="73">
        <v>24714.1</v>
      </c>
      <c r="M87" s="73">
        <v>92922.3</v>
      </c>
      <c r="N87" s="73">
        <v>38343.4</v>
      </c>
      <c r="O87" s="73">
        <v>36179.800000000003</v>
      </c>
      <c r="P87" s="73">
        <v>11221.6</v>
      </c>
      <c r="Q87" s="73">
        <v>40622.6</v>
      </c>
      <c r="R87" s="73">
        <v>10839.2</v>
      </c>
      <c r="S87" s="73">
        <v>56860.2</v>
      </c>
      <c r="T87" s="73">
        <v>2783</v>
      </c>
      <c r="U87" s="73">
        <v>1924.5</v>
      </c>
      <c r="V87" s="65"/>
      <c r="W87" s="65">
        <f t="shared" si="27"/>
        <v>2905.1833333333338</v>
      </c>
      <c r="X87" s="65">
        <f t="shared" si="28"/>
        <v>891.75000000000011</v>
      </c>
      <c r="Y87" s="65">
        <f t="shared" si="29"/>
        <v>775.47500000000002</v>
      </c>
      <c r="Z87" s="65">
        <f t="shared" si="30"/>
        <v>5611.9083333333328</v>
      </c>
      <c r="AA87" s="65">
        <f t="shared" si="31"/>
        <v>4828.0249999999996</v>
      </c>
      <c r="AB87" s="65">
        <f t="shared" si="32"/>
        <v>7183.9333333333343</v>
      </c>
      <c r="AC87" s="65">
        <f t="shared" si="33"/>
        <v>2083.9500000000003</v>
      </c>
      <c r="AD87" s="65">
        <f t="shared" si="34"/>
        <v>596.86666666666667</v>
      </c>
      <c r="AE87" s="65"/>
      <c r="AF87" s="65">
        <f t="shared" si="35"/>
        <v>22743.166666666668</v>
      </c>
      <c r="AG87" s="65">
        <f t="shared" si="36"/>
        <v>85739.683333333334</v>
      </c>
      <c r="AH87" s="65">
        <f t="shared" si="37"/>
        <v>29053.200000000001</v>
      </c>
      <c r="AI87" s="65">
        <f t="shared" si="38"/>
        <v>37366.075000000004</v>
      </c>
      <c r="AJ87" s="65">
        <f t="shared" si="39"/>
        <v>9669.4833333333336</v>
      </c>
      <c r="AK87" s="65">
        <f t="shared" si="20"/>
        <v>37484.258333333331</v>
      </c>
      <c r="AL87" s="65">
        <f t="shared" si="43"/>
        <v>12114.783333333335</v>
      </c>
      <c r="AM87" s="65">
        <f t="shared" si="40"/>
        <v>54075.766666666663</v>
      </c>
      <c r="AN87" s="65">
        <f t="shared" si="41"/>
        <v>2354.7500000000005</v>
      </c>
      <c r="AO87" s="65">
        <f t="shared" si="42"/>
        <v>2635.5666666666662</v>
      </c>
      <c r="AP87" s="65"/>
      <c r="AQ87" s="65"/>
      <c r="AR87" s="65"/>
      <c r="AS87" s="65"/>
      <c r="AT87" s="65"/>
      <c r="AU87" t="s">
        <v>151</v>
      </c>
      <c r="AV87" s="83">
        <v>8437</v>
      </c>
      <c r="AW87" s="83">
        <v>40365526</v>
      </c>
      <c r="AX87" s="83">
        <f t="shared" si="21"/>
        <v>4784.3458575322984</v>
      </c>
      <c r="AY87" s="75"/>
      <c r="AZ87" s="83">
        <v>38142</v>
      </c>
      <c r="BA87" s="83">
        <v>118399180</v>
      </c>
      <c r="BB87" s="83">
        <f t="shared" si="22"/>
        <v>3104.168108646636</v>
      </c>
      <c r="BC87" s="75"/>
      <c r="BD87" s="83">
        <v>36043</v>
      </c>
      <c r="BE87" s="83">
        <v>148308682</v>
      </c>
      <c r="BF87" s="83">
        <f t="shared" si="23"/>
        <v>4114.7707460533256</v>
      </c>
      <c r="BH87" s="85">
        <v>55713</v>
      </c>
      <c r="BI87" s="84">
        <v>327470489</v>
      </c>
      <c r="BJ87" s="84">
        <f t="shared" si="24"/>
        <v>5877.8110853840217</v>
      </c>
      <c r="BL87" s="83">
        <v>40713</v>
      </c>
      <c r="BM87" s="83">
        <v>64613102</v>
      </c>
      <c r="BN87" s="84">
        <f t="shared" si="25"/>
        <v>1587.0385871834549</v>
      </c>
      <c r="BP87" s="83">
        <v>2783</v>
      </c>
      <c r="BQ87" s="83">
        <v>23164885</v>
      </c>
      <c r="BR87" s="84">
        <f t="shared" si="26"/>
        <v>8323.7100251527136</v>
      </c>
    </row>
    <row r="88" spans="1:70" x14ac:dyDescent="0.2">
      <c r="A88" s="47"/>
      <c r="B88" s="47" t="s">
        <v>55</v>
      </c>
      <c r="C88" s="73">
        <v>3191.8</v>
      </c>
      <c r="D88" s="73">
        <v>1172.7</v>
      </c>
      <c r="E88" s="73">
        <v>723.1</v>
      </c>
      <c r="F88" s="73">
        <v>4969</v>
      </c>
      <c r="G88" s="73">
        <v>3147.9</v>
      </c>
      <c r="H88" s="73">
        <v>7316.8</v>
      </c>
      <c r="I88" s="73">
        <v>1574.9</v>
      </c>
      <c r="J88" s="73">
        <v>896.9</v>
      </c>
      <c r="K88" s="73"/>
      <c r="L88" s="73">
        <v>24641.599999999999</v>
      </c>
      <c r="M88" s="73">
        <v>91612.6</v>
      </c>
      <c r="N88" s="73">
        <v>40223.800000000003</v>
      </c>
      <c r="O88" s="73">
        <v>30246.5</v>
      </c>
      <c r="P88" s="73">
        <v>11523.3</v>
      </c>
      <c r="Q88" s="73">
        <v>41912.800000000003</v>
      </c>
      <c r="R88" s="73">
        <v>13602.9</v>
      </c>
      <c r="S88" s="73">
        <v>60384.6</v>
      </c>
      <c r="T88" s="73">
        <v>3681.5</v>
      </c>
      <c r="U88" s="73">
        <v>2230.6</v>
      </c>
      <c r="V88" s="65"/>
      <c r="W88" s="65">
        <f t="shared" si="27"/>
        <v>2926.6916666666671</v>
      </c>
      <c r="X88" s="65">
        <f t="shared" si="28"/>
        <v>896.35</v>
      </c>
      <c r="Y88" s="65">
        <f t="shared" si="29"/>
        <v>778.9083333333333</v>
      </c>
      <c r="Z88" s="65">
        <f t="shared" si="30"/>
        <v>5646.916666666667</v>
      </c>
      <c r="AA88" s="65">
        <f t="shared" si="31"/>
        <v>4708.2749999999996</v>
      </c>
      <c r="AB88" s="65">
        <f t="shared" si="32"/>
        <v>7143.7000000000007</v>
      </c>
      <c r="AC88" s="65">
        <f t="shared" si="33"/>
        <v>1945.666666666667</v>
      </c>
      <c r="AD88" s="65">
        <f t="shared" si="34"/>
        <v>602.41666666666663</v>
      </c>
      <c r="AE88" s="65"/>
      <c r="AF88" s="65">
        <f t="shared" si="35"/>
        <v>23119.633333333331</v>
      </c>
      <c r="AG88" s="65">
        <f t="shared" si="36"/>
        <v>87133.566666666666</v>
      </c>
      <c r="AH88" s="65">
        <f t="shared" si="37"/>
        <v>30568.274999999998</v>
      </c>
      <c r="AI88" s="65">
        <f t="shared" si="38"/>
        <v>36806.891666666663</v>
      </c>
      <c r="AJ88" s="65">
        <f t="shared" si="39"/>
        <v>9879.9333333333343</v>
      </c>
      <c r="AK88" s="65">
        <f t="shared" si="20"/>
        <v>37304.741666666661</v>
      </c>
      <c r="AL88" s="65">
        <f t="shared" si="43"/>
        <v>12118.458333333334</v>
      </c>
      <c r="AM88" s="65">
        <f t="shared" si="40"/>
        <v>54382.616666666661</v>
      </c>
      <c r="AN88" s="65">
        <f t="shared" si="41"/>
        <v>2431.8083333333334</v>
      </c>
      <c r="AO88" s="65">
        <f t="shared" si="42"/>
        <v>2524.516666666666</v>
      </c>
      <c r="AP88" s="65"/>
      <c r="AQ88" s="65"/>
      <c r="AR88" s="65"/>
      <c r="AS88" s="65"/>
      <c r="AT88" s="65"/>
      <c r="AU88" t="s">
        <v>152</v>
      </c>
      <c r="AV88" s="83">
        <v>10978</v>
      </c>
      <c r="AW88" s="83">
        <v>56094323</v>
      </c>
      <c r="AX88" s="83">
        <f t="shared" si="21"/>
        <v>5109.7033157223541</v>
      </c>
      <c r="AY88" s="75"/>
      <c r="AZ88" s="83">
        <v>40101</v>
      </c>
      <c r="BA88" s="83">
        <v>124342766</v>
      </c>
      <c r="BB88" s="83">
        <f t="shared" si="22"/>
        <v>3100.7397820503229</v>
      </c>
      <c r="BC88" s="75"/>
      <c r="BD88" s="83">
        <v>30063</v>
      </c>
      <c r="BE88" s="83">
        <v>124137010</v>
      </c>
      <c r="BF88" s="83">
        <f t="shared" si="23"/>
        <v>4129.2289525330143</v>
      </c>
      <c r="BH88" s="85">
        <v>59595</v>
      </c>
      <c r="BI88" s="84">
        <v>359382008</v>
      </c>
      <c r="BJ88" s="84">
        <f t="shared" si="24"/>
        <v>6030.4053695779849</v>
      </c>
      <c r="BL88" s="83">
        <v>42138</v>
      </c>
      <c r="BM88" s="83">
        <v>65994910</v>
      </c>
      <c r="BN88" s="84">
        <f t="shared" si="25"/>
        <v>1566.1614219943995</v>
      </c>
      <c r="BP88" s="83">
        <v>3681</v>
      </c>
      <c r="BQ88" s="83">
        <v>30447611</v>
      </c>
      <c r="BR88" s="84">
        <f t="shared" si="26"/>
        <v>8271.559630535181</v>
      </c>
    </row>
    <row r="89" spans="1:70" x14ac:dyDescent="0.2">
      <c r="A89" s="47"/>
      <c r="B89" s="47" t="s">
        <v>56</v>
      </c>
      <c r="C89" s="73">
        <v>2447.1</v>
      </c>
      <c r="D89" s="73">
        <v>287.5</v>
      </c>
      <c r="E89" s="73">
        <v>512.79999999999995</v>
      </c>
      <c r="F89" s="73">
        <v>4396.5</v>
      </c>
      <c r="G89" s="73">
        <v>2023.6</v>
      </c>
      <c r="H89" s="73">
        <v>6353.3</v>
      </c>
      <c r="I89" s="73">
        <v>1309.7</v>
      </c>
      <c r="J89" s="73">
        <v>395.2</v>
      </c>
      <c r="K89" s="73"/>
      <c r="L89" s="73">
        <v>26578.1</v>
      </c>
      <c r="M89" s="73">
        <v>80953.3</v>
      </c>
      <c r="N89" s="73">
        <v>28227.7</v>
      </c>
      <c r="O89" s="73">
        <v>30404.6</v>
      </c>
      <c r="P89" s="73">
        <v>10537.5</v>
      </c>
      <c r="Q89" s="73">
        <v>34946.9</v>
      </c>
      <c r="R89" s="73">
        <v>15090.2</v>
      </c>
      <c r="S89" s="73">
        <v>62234.5</v>
      </c>
      <c r="T89" s="73">
        <v>2264.9</v>
      </c>
      <c r="U89" s="73">
        <v>2138.6</v>
      </c>
      <c r="V89" s="65"/>
      <c r="W89" s="65">
        <f t="shared" si="27"/>
        <v>2871.5750000000003</v>
      </c>
      <c r="X89" s="65">
        <f t="shared" si="28"/>
        <v>868.12500000000011</v>
      </c>
      <c r="Y89" s="65">
        <f t="shared" si="29"/>
        <v>776.73333333333323</v>
      </c>
      <c r="Z89" s="65">
        <f t="shared" si="30"/>
        <v>5565.2</v>
      </c>
      <c r="AA89" s="65">
        <f t="shared" si="31"/>
        <v>4618</v>
      </c>
      <c r="AB89" s="65">
        <f t="shared" si="32"/>
        <v>7054.1833333333334</v>
      </c>
      <c r="AC89" s="65">
        <f t="shared" si="33"/>
        <v>1920.2250000000004</v>
      </c>
      <c r="AD89" s="65">
        <f t="shared" si="34"/>
        <v>587.88333333333321</v>
      </c>
      <c r="AE89" s="65"/>
      <c r="AF89" s="65">
        <f t="shared" si="35"/>
        <v>23710.774999999998</v>
      </c>
      <c r="AG89" s="65">
        <f t="shared" si="36"/>
        <v>87719.316666666666</v>
      </c>
      <c r="AH89" s="65">
        <f t="shared" si="37"/>
        <v>31175.333333333332</v>
      </c>
      <c r="AI89" s="65">
        <f t="shared" si="38"/>
        <v>36563.96666666666</v>
      </c>
      <c r="AJ89" s="65">
        <f t="shared" si="39"/>
        <v>10034.583333333334</v>
      </c>
      <c r="AK89" s="65">
        <f t="shared" si="20"/>
        <v>36974.433333333327</v>
      </c>
      <c r="AL89" s="65">
        <f t="shared" si="43"/>
        <v>12395.283333333333</v>
      </c>
      <c r="AM89" s="65">
        <f t="shared" si="40"/>
        <v>54944.325000000004</v>
      </c>
      <c r="AN89" s="65">
        <f t="shared" si="41"/>
        <v>2408.0083333333337</v>
      </c>
      <c r="AO89" s="65">
        <f t="shared" si="42"/>
        <v>2400.2166666666662</v>
      </c>
      <c r="AP89" s="65"/>
      <c r="AQ89" s="65"/>
      <c r="AR89" s="65"/>
      <c r="AS89" s="65"/>
      <c r="AT89" s="65"/>
      <c r="AU89" t="s">
        <v>153</v>
      </c>
      <c r="AV89" s="83">
        <v>11958</v>
      </c>
      <c r="AW89" s="83">
        <v>62384092</v>
      </c>
      <c r="AX89" s="83">
        <f t="shared" si="21"/>
        <v>5216.9336009366116</v>
      </c>
      <c r="AY89" s="75"/>
      <c r="AZ89" s="83">
        <v>27968</v>
      </c>
      <c r="BA89" s="83">
        <v>93296429</v>
      </c>
      <c r="BB89" s="83">
        <f t="shared" si="22"/>
        <v>3335.8276959382151</v>
      </c>
      <c r="BC89" s="75"/>
      <c r="BD89" s="83">
        <v>30148</v>
      </c>
      <c r="BE89" s="83">
        <v>126043684</v>
      </c>
      <c r="BF89" s="83">
        <f t="shared" si="23"/>
        <v>4180.830701870771</v>
      </c>
      <c r="BH89" s="85">
        <v>61173</v>
      </c>
      <c r="BI89" s="84">
        <v>392951720</v>
      </c>
      <c r="BJ89" s="84">
        <f t="shared" si="24"/>
        <v>6423.613685776405</v>
      </c>
      <c r="BL89" s="83">
        <v>35345</v>
      </c>
      <c r="BM89" s="83">
        <v>63134470</v>
      </c>
      <c r="BN89" s="84">
        <f t="shared" si="25"/>
        <v>1786.2348281227896</v>
      </c>
      <c r="BP89" s="83">
        <v>2255</v>
      </c>
      <c r="BQ89" s="83">
        <v>19573558</v>
      </c>
      <c r="BR89" s="84">
        <f t="shared" si="26"/>
        <v>8680.0700665188469</v>
      </c>
    </row>
    <row r="90" spans="1:70" s="75" customFormat="1" x14ac:dyDescent="0.2">
      <c r="A90" s="67"/>
      <c r="B90" s="67" t="s">
        <v>57</v>
      </c>
      <c r="C90" s="73">
        <v>2159.1999999999998</v>
      </c>
      <c r="D90" s="73">
        <v>158</v>
      </c>
      <c r="E90" s="73">
        <v>558.29999999999995</v>
      </c>
      <c r="F90" s="73">
        <v>5120.3</v>
      </c>
      <c r="G90" s="73">
        <v>3961.3</v>
      </c>
      <c r="H90" s="73">
        <v>6625.2</v>
      </c>
      <c r="I90" s="73">
        <v>1209.3</v>
      </c>
      <c r="J90" s="73">
        <v>339.1</v>
      </c>
      <c r="K90" s="73"/>
      <c r="L90" s="73">
        <v>27470.6</v>
      </c>
      <c r="M90" s="73">
        <v>82723.399999999994</v>
      </c>
      <c r="N90" s="73">
        <v>25602</v>
      </c>
      <c r="O90" s="73">
        <v>33508</v>
      </c>
      <c r="P90" s="73">
        <v>11943.8</v>
      </c>
      <c r="Q90" s="73">
        <v>36894.199999999997</v>
      </c>
      <c r="R90" s="73">
        <v>15238.4</v>
      </c>
      <c r="S90" s="73">
        <v>62410.8</v>
      </c>
      <c r="T90" s="73">
        <v>2480.4</v>
      </c>
      <c r="U90" s="73">
        <v>2242.8000000000002</v>
      </c>
      <c r="V90" s="65"/>
      <c r="W90" s="65">
        <f t="shared" si="27"/>
        <v>2794.8083333333329</v>
      </c>
      <c r="X90" s="65">
        <f t="shared" si="28"/>
        <v>825.66666666666686</v>
      </c>
      <c r="Y90" s="65">
        <f t="shared" si="29"/>
        <v>772.94166666666661</v>
      </c>
      <c r="Z90" s="65">
        <f t="shared" si="30"/>
        <v>5663.2000000000007</v>
      </c>
      <c r="AA90" s="65">
        <f t="shared" si="31"/>
        <v>3948.9833333333336</v>
      </c>
      <c r="AB90" s="65">
        <f t="shared" si="32"/>
        <v>7000.9749999999995</v>
      </c>
      <c r="AC90" s="65">
        <f t="shared" si="33"/>
        <v>1860.8500000000001</v>
      </c>
      <c r="AD90" s="65">
        <f t="shared" si="34"/>
        <v>566.79166666666663</v>
      </c>
      <c r="AE90" s="65"/>
      <c r="AF90" s="65">
        <f t="shared" si="35"/>
        <v>24237.241666666665</v>
      </c>
      <c r="AG90" s="65">
        <f t="shared" si="36"/>
        <v>88406.28333333334</v>
      </c>
      <c r="AH90" s="65">
        <f t="shared" si="37"/>
        <v>31128.233333333334</v>
      </c>
      <c r="AI90" s="65">
        <f t="shared" si="38"/>
        <v>36794.899999999994</v>
      </c>
      <c r="AJ90" s="65">
        <f t="shared" si="39"/>
        <v>10197.933333333334</v>
      </c>
      <c r="AK90" s="65">
        <f t="shared" si="20"/>
        <v>37266.958333333336</v>
      </c>
      <c r="AL90" s="65">
        <f t="shared" si="43"/>
        <v>12799.216666666667</v>
      </c>
      <c r="AM90" s="65">
        <f t="shared" si="40"/>
        <v>55656.991666666676</v>
      </c>
      <c r="AN90" s="65">
        <f t="shared" si="41"/>
        <v>2464.5250000000001</v>
      </c>
      <c r="AO90" s="65">
        <f t="shared" si="42"/>
        <v>2341.3749999999995</v>
      </c>
      <c r="AP90" s="65"/>
      <c r="AQ90" s="65"/>
      <c r="AR90" s="65"/>
      <c r="AS90" s="65"/>
      <c r="AT90" s="65"/>
      <c r="AU90" t="s">
        <v>154</v>
      </c>
      <c r="AV90" s="83">
        <v>12488</v>
      </c>
      <c r="AW90" s="83">
        <v>65573260</v>
      </c>
      <c r="AX90" s="83">
        <f t="shared" si="21"/>
        <v>5250.9016655989753</v>
      </c>
      <c r="AZ90" s="83">
        <v>25192</v>
      </c>
      <c r="BA90" s="83">
        <v>98075653</v>
      </c>
      <c r="BB90" s="83">
        <f t="shared" si="22"/>
        <v>3893.1269053667829</v>
      </c>
      <c r="BD90" s="83">
        <v>33207</v>
      </c>
      <c r="BE90" s="83">
        <v>138883299</v>
      </c>
      <c r="BF90" s="83">
        <f t="shared" si="23"/>
        <v>4182.3500767910382</v>
      </c>
      <c r="BH90" s="85">
        <v>61378</v>
      </c>
      <c r="BI90" s="84">
        <v>390851546</v>
      </c>
      <c r="BJ90" s="84">
        <f t="shared" si="24"/>
        <v>6367.9420313467363</v>
      </c>
      <c r="BL90" s="83">
        <v>37171</v>
      </c>
      <c r="BM90" s="83">
        <v>62966562</v>
      </c>
      <c r="BN90" s="84">
        <f t="shared" si="25"/>
        <v>1693.970084205429</v>
      </c>
      <c r="BP90" s="83">
        <v>2480</v>
      </c>
      <c r="BQ90" s="83">
        <v>21565859</v>
      </c>
      <c r="BR90" s="84">
        <f t="shared" si="26"/>
        <v>8695.9108870967739</v>
      </c>
    </row>
    <row r="91" spans="1:70" x14ac:dyDescent="0.2">
      <c r="A91" s="47"/>
      <c r="B91" s="47" t="s">
        <v>58</v>
      </c>
      <c r="C91" s="73">
        <v>1882.6</v>
      </c>
      <c r="D91" s="73">
        <v>69.7</v>
      </c>
      <c r="E91" s="73">
        <v>621.5</v>
      </c>
      <c r="F91" s="73">
        <v>4980.8999999999996</v>
      </c>
      <c r="G91" s="73">
        <v>5061.6000000000004</v>
      </c>
      <c r="H91" s="73">
        <v>8118.1</v>
      </c>
      <c r="I91" s="73">
        <v>600.70000000000005</v>
      </c>
      <c r="J91" s="73">
        <v>283.10000000000002</v>
      </c>
      <c r="K91" s="73"/>
      <c r="L91" s="73">
        <v>27512.2</v>
      </c>
      <c r="M91" s="73">
        <v>90810.1</v>
      </c>
      <c r="N91" s="73">
        <v>32499.1</v>
      </c>
      <c r="O91" s="73">
        <v>33368.800000000003</v>
      </c>
      <c r="P91" s="73">
        <v>10504.3</v>
      </c>
      <c r="Q91" s="73">
        <v>43218.1</v>
      </c>
      <c r="R91" s="73">
        <v>13571.7</v>
      </c>
      <c r="S91" s="73">
        <v>57042.3</v>
      </c>
      <c r="T91" s="73">
        <v>2007.3</v>
      </c>
      <c r="U91" s="73">
        <v>2199.1999999999998</v>
      </c>
      <c r="V91" s="65"/>
      <c r="W91" s="65">
        <f t="shared" si="27"/>
        <v>2723.4999999999995</v>
      </c>
      <c r="X91" s="65">
        <f t="shared" si="28"/>
        <v>773.05000000000007</v>
      </c>
      <c r="Y91" s="65">
        <f t="shared" si="29"/>
        <v>769.8416666666667</v>
      </c>
      <c r="Z91" s="65">
        <f t="shared" si="30"/>
        <v>5706.7583333333341</v>
      </c>
      <c r="AA91" s="65">
        <f t="shared" si="31"/>
        <v>3327.8250000000003</v>
      </c>
      <c r="AB91" s="65">
        <f t="shared" si="32"/>
        <v>6847.1416666666673</v>
      </c>
      <c r="AC91" s="65">
        <f t="shared" si="33"/>
        <v>1688.3416666666669</v>
      </c>
      <c r="AD91" s="65">
        <f t="shared" si="34"/>
        <v>560.92499999999995</v>
      </c>
      <c r="AE91" s="65"/>
      <c r="AF91" s="65">
        <f t="shared" si="35"/>
        <v>24796.408333333336</v>
      </c>
      <c r="AG91" s="65">
        <f t="shared" si="36"/>
        <v>89129.28333333334</v>
      </c>
      <c r="AH91" s="65">
        <f t="shared" si="37"/>
        <v>31568.841666666664</v>
      </c>
      <c r="AI91" s="65">
        <f t="shared" si="38"/>
        <v>36797.258333333324</v>
      </c>
      <c r="AJ91" s="65">
        <f t="shared" si="39"/>
        <v>10383.808333333334</v>
      </c>
      <c r="AK91" s="65">
        <f t="shared" si="20"/>
        <v>37551.85</v>
      </c>
      <c r="AL91" s="65">
        <f t="shared" si="43"/>
        <v>13009.491666666667</v>
      </c>
      <c r="AM91" s="65">
        <f t="shared" si="40"/>
        <v>56340.116666666676</v>
      </c>
      <c r="AN91" s="65">
        <f t="shared" si="41"/>
        <v>2471.5750000000003</v>
      </c>
      <c r="AO91" s="65">
        <f t="shared" si="42"/>
        <v>2165</v>
      </c>
      <c r="AP91" s="65"/>
      <c r="AQ91" s="65"/>
      <c r="AR91" s="65"/>
      <c r="AS91" s="65"/>
      <c r="AT91" s="65"/>
      <c r="AU91" t="s">
        <v>155</v>
      </c>
      <c r="AV91" s="83">
        <v>10390</v>
      </c>
      <c r="AW91" s="83">
        <v>52787011</v>
      </c>
      <c r="AX91" s="83">
        <f t="shared" si="21"/>
        <v>5080.5592877767085</v>
      </c>
      <c r="AY91" s="75"/>
      <c r="AZ91" s="83">
        <v>32047</v>
      </c>
      <c r="BA91" s="83">
        <v>101119800</v>
      </c>
      <c r="BB91" s="83">
        <f t="shared" si="22"/>
        <v>3155.359316004618</v>
      </c>
      <c r="BC91" s="75"/>
      <c r="BD91" s="83">
        <v>32992</v>
      </c>
      <c r="BE91" s="83">
        <v>136752749</v>
      </c>
      <c r="BF91" s="83">
        <f t="shared" si="23"/>
        <v>4145.0275521338508</v>
      </c>
      <c r="BH91" s="85">
        <v>56034</v>
      </c>
      <c r="BI91" s="84">
        <v>341890419</v>
      </c>
      <c r="BJ91" s="84">
        <f t="shared" si="24"/>
        <v>6101.4815826105578</v>
      </c>
      <c r="BL91" s="83">
        <v>43244</v>
      </c>
      <c r="BM91" s="83">
        <v>68107043</v>
      </c>
      <c r="BN91" s="84">
        <f t="shared" si="25"/>
        <v>1574.9478077883637</v>
      </c>
      <c r="BP91" s="83">
        <v>2008</v>
      </c>
      <c r="BQ91" s="83">
        <v>17016749</v>
      </c>
      <c r="BR91" s="84">
        <f t="shared" si="26"/>
        <v>8474.4765936254971</v>
      </c>
    </row>
    <row r="92" spans="1:70" x14ac:dyDescent="0.2">
      <c r="A92" s="47">
        <v>2011</v>
      </c>
      <c r="B92" s="47" t="s">
        <v>47</v>
      </c>
      <c r="C92" s="74">
        <v>2556.5</v>
      </c>
      <c r="D92" s="73">
        <v>55.7</v>
      </c>
      <c r="E92" s="73">
        <v>806.6</v>
      </c>
      <c r="F92" s="73">
        <v>4352.5</v>
      </c>
      <c r="G92" s="73">
        <v>987.4</v>
      </c>
      <c r="H92" s="73">
        <v>4818.1000000000004</v>
      </c>
      <c r="I92" s="73">
        <v>1264.3</v>
      </c>
      <c r="J92" s="73">
        <v>435.4</v>
      </c>
      <c r="K92" s="73"/>
      <c r="L92" s="73">
        <v>28572.2</v>
      </c>
      <c r="M92" s="73">
        <v>93552</v>
      </c>
      <c r="N92" s="73">
        <v>38154.300000000003</v>
      </c>
      <c r="O92" s="73">
        <v>35484.800000000003</v>
      </c>
      <c r="P92" s="73">
        <v>11724.1</v>
      </c>
      <c r="Q92" s="73">
        <v>40282.5</v>
      </c>
      <c r="R92" s="73">
        <v>11637.8</v>
      </c>
      <c r="S92" s="73">
        <v>51925.5</v>
      </c>
      <c r="T92" s="73">
        <v>2308.4</v>
      </c>
      <c r="U92" s="73">
        <v>3306.7</v>
      </c>
      <c r="V92" s="65"/>
      <c r="W92" s="65">
        <f t="shared" si="27"/>
        <v>2752.2166666666667</v>
      </c>
      <c r="X92" s="65">
        <f t="shared" si="28"/>
        <v>749.56666666666672</v>
      </c>
      <c r="Y92" s="65">
        <f t="shared" si="29"/>
        <v>761.40833333333342</v>
      </c>
      <c r="Z92" s="65">
        <f t="shared" si="30"/>
        <v>5720.875</v>
      </c>
      <c r="AA92" s="65">
        <f t="shared" si="31"/>
        <v>3297.1916666666671</v>
      </c>
      <c r="AB92" s="65">
        <f t="shared" si="32"/>
        <v>6801.2000000000016</v>
      </c>
      <c r="AC92" s="65">
        <f t="shared" si="33"/>
        <v>1688.0249999999999</v>
      </c>
      <c r="AD92" s="65">
        <f t="shared" si="34"/>
        <v>541.55833333333328</v>
      </c>
      <c r="AE92" s="65"/>
      <c r="AF92" s="65">
        <f t="shared" si="35"/>
        <v>25388.283333333336</v>
      </c>
      <c r="AG92" s="65">
        <f t="shared" si="36"/>
        <v>89301.416666666672</v>
      </c>
      <c r="AH92" s="65">
        <f t="shared" si="37"/>
        <v>32087.558333333331</v>
      </c>
      <c r="AI92" s="65">
        <f t="shared" si="38"/>
        <v>36414.35833333333</v>
      </c>
      <c r="AJ92" s="65">
        <f t="shared" si="39"/>
        <v>10650.275000000001</v>
      </c>
      <c r="AK92" s="65">
        <f t="shared" si="20"/>
        <v>38327.1</v>
      </c>
      <c r="AL92" s="65">
        <f t="shared" si="43"/>
        <v>12908.974999999999</v>
      </c>
      <c r="AM92" s="65">
        <f t="shared" si="40"/>
        <v>57045.375000000007</v>
      </c>
      <c r="AN92" s="65">
        <f t="shared" si="41"/>
        <v>2504.4500000000003</v>
      </c>
      <c r="AO92" s="65">
        <f t="shared" si="42"/>
        <v>2279.2249999999999</v>
      </c>
      <c r="AP92" s="65"/>
      <c r="AQ92" s="65"/>
      <c r="AR92" s="65"/>
      <c r="AS92" s="65"/>
      <c r="AT92" s="65"/>
      <c r="AU92" t="s">
        <v>156</v>
      </c>
      <c r="AV92" s="83">
        <v>8547</v>
      </c>
      <c r="AW92" s="83">
        <v>45108700</v>
      </c>
      <c r="AX92" s="83">
        <f t="shared" si="21"/>
        <v>5277.7231777231773</v>
      </c>
      <c r="AY92" s="67"/>
      <c r="AZ92" s="83">
        <v>38154</v>
      </c>
      <c r="BA92" s="83">
        <v>119200352</v>
      </c>
      <c r="BB92" s="83">
        <f t="shared" si="22"/>
        <v>3124.1901766525134</v>
      </c>
      <c r="BC92" s="67"/>
      <c r="BD92" s="83">
        <v>35485</v>
      </c>
      <c r="BE92" s="83">
        <v>150658973</v>
      </c>
      <c r="BF92" s="83">
        <f t="shared" si="23"/>
        <v>4245.7086938142875</v>
      </c>
      <c r="BH92" s="85">
        <v>51923</v>
      </c>
      <c r="BI92" s="84">
        <v>318697264</v>
      </c>
      <c r="BJ92" s="84">
        <f t="shared" si="24"/>
        <v>6137.8823257515933</v>
      </c>
      <c r="BL92" s="83">
        <v>40283</v>
      </c>
      <c r="BM92" s="83">
        <v>68374454</v>
      </c>
      <c r="BN92" s="84">
        <f t="shared" si="25"/>
        <v>1697.3525804930118</v>
      </c>
      <c r="BP92" s="83">
        <v>2308</v>
      </c>
      <c r="BQ92" s="83">
        <v>20909075</v>
      </c>
      <c r="BR92" s="84">
        <f t="shared" si="26"/>
        <v>9059.3912478336224</v>
      </c>
    </row>
    <row r="93" spans="1:70" x14ac:dyDescent="0.2">
      <c r="A93" s="47"/>
      <c r="B93" s="47" t="s">
        <v>48</v>
      </c>
      <c r="C93" s="74">
        <v>2038.1</v>
      </c>
      <c r="D93" s="73">
        <v>101.2</v>
      </c>
      <c r="E93" s="73">
        <v>470.1</v>
      </c>
      <c r="F93" s="73">
        <v>4342.2</v>
      </c>
      <c r="G93" s="73">
        <v>3672.6</v>
      </c>
      <c r="H93" s="73">
        <v>4485.8</v>
      </c>
      <c r="I93" s="73">
        <v>1702.2</v>
      </c>
      <c r="J93" s="73">
        <v>592.1</v>
      </c>
      <c r="K93" s="73"/>
      <c r="L93" s="73">
        <v>26576.400000000001</v>
      </c>
      <c r="M93" s="73">
        <v>86101.8</v>
      </c>
      <c r="N93" s="73">
        <v>34501.699999999997</v>
      </c>
      <c r="O93" s="73">
        <v>32353.200000000001</v>
      </c>
      <c r="P93" s="73">
        <v>11982.8</v>
      </c>
      <c r="Q93" s="73">
        <v>38694.5</v>
      </c>
      <c r="R93" s="73">
        <v>15700.3</v>
      </c>
      <c r="S93" s="73">
        <v>53926.9</v>
      </c>
      <c r="T93" s="73">
        <v>2278.1</v>
      </c>
      <c r="U93" s="73">
        <v>4144.3999999999996</v>
      </c>
      <c r="V93" s="65"/>
      <c r="W93" s="65">
        <f t="shared" si="27"/>
        <v>2697.7999999999997</v>
      </c>
      <c r="X93" s="65">
        <f t="shared" si="28"/>
        <v>734.77500000000009</v>
      </c>
      <c r="Y93" s="65">
        <f t="shared" si="29"/>
        <v>753.85833333333346</v>
      </c>
      <c r="Z93" s="65">
        <f t="shared" si="30"/>
        <v>5678.583333333333</v>
      </c>
      <c r="AA93" s="65">
        <f t="shared" si="31"/>
        <v>3331</v>
      </c>
      <c r="AB93" s="65">
        <f t="shared" si="32"/>
        <v>6711.7166666666681</v>
      </c>
      <c r="AC93" s="65">
        <f t="shared" si="33"/>
        <v>1627.3833333333332</v>
      </c>
      <c r="AD93" s="65">
        <f t="shared" si="34"/>
        <v>531.11666666666667</v>
      </c>
      <c r="AE93" s="65"/>
      <c r="AF93" s="65">
        <f t="shared" si="35"/>
        <v>25701.391666666674</v>
      </c>
      <c r="AG93" s="65">
        <f t="shared" si="36"/>
        <v>88966.875</v>
      </c>
      <c r="AH93" s="65">
        <f t="shared" si="37"/>
        <v>32205.558333333334</v>
      </c>
      <c r="AI93" s="65">
        <f t="shared" si="38"/>
        <v>35887.799999999996</v>
      </c>
      <c r="AJ93" s="65">
        <f t="shared" si="39"/>
        <v>10883.941666666668</v>
      </c>
      <c r="AK93" s="65">
        <f t="shared" si="20"/>
        <v>39192.258333333339</v>
      </c>
      <c r="AL93" s="65">
        <f t="shared" si="43"/>
        <v>13190.499999999998</v>
      </c>
      <c r="AM93" s="65">
        <f t="shared" si="40"/>
        <v>57632.591666666674</v>
      </c>
      <c r="AN93" s="65">
        <f t="shared" si="41"/>
        <v>2552.3166666666666</v>
      </c>
      <c r="AO93" s="65">
        <f t="shared" si="42"/>
        <v>2470.4</v>
      </c>
      <c r="AP93" s="65"/>
      <c r="AQ93" s="65"/>
      <c r="AR93" s="65"/>
      <c r="AS93" s="65"/>
      <c r="AT93" s="65"/>
      <c r="AU93" t="s">
        <v>157</v>
      </c>
      <c r="AV93" s="83">
        <v>11707</v>
      </c>
      <c r="AW93" s="83">
        <v>62502256</v>
      </c>
      <c r="AX93" s="83">
        <f t="shared" si="21"/>
        <v>5338.8789613052022</v>
      </c>
      <c r="AY93" s="67"/>
      <c r="AZ93" s="83">
        <v>34502</v>
      </c>
      <c r="BA93" s="83">
        <v>111329379</v>
      </c>
      <c r="BB93" s="83">
        <f t="shared" si="22"/>
        <v>3226.7514636832648</v>
      </c>
      <c r="BC93" s="67"/>
      <c r="BD93" s="83">
        <v>32353</v>
      </c>
      <c r="BE93" s="83">
        <v>140084532</v>
      </c>
      <c r="BF93" s="83">
        <f t="shared" si="23"/>
        <v>4329.8776620406143</v>
      </c>
      <c r="BH93" s="85">
        <v>53919</v>
      </c>
      <c r="BI93" s="84">
        <v>335108845</v>
      </c>
      <c r="BJ93" s="84">
        <f t="shared" si="24"/>
        <v>6215.0419147239381</v>
      </c>
      <c r="BL93" s="83">
        <v>38695</v>
      </c>
      <c r="BM93" s="83">
        <v>67641910</v>
      </c>
      <c r="BN93" s="84">
        <f t="shared" si="25"/>
        <v>1748.0788215531722</v>
      </c>
      <c r="BP93" s="83">
        <v>2278</v>
      </c>
      <c r="BQ93" s="83">
        <v>19273819</v>
      </c>
      <c r="BR93" s="84">
        <f t="shared" si="26"/>
        <v>8460.8511852502197</v>
      </c>
    </row>
    <row r="94" spans="1:70" x14ac:dyDescent="0.2">
      <c r="A94" s="47"/>
      <c r="B94" s="47" t="s">
        <v>49</v>
      </c>
      <c r="C94" s="74">
        <v>3968</v>
      </c>
      <c r="D94" s="73">
        <v>237.5</v>
      </c>
      <c r="E94" s="73">
        <v>620.9</v>
      </c>
      <c r="F94" s="73">
        <v>5699.9</v>
      </c>
      <c r="G94" s="73">
        <v>1942.2</v>
      </c>
      <c r="H94" s="73">
        <v>5878.7</v>
      </c>
      <c r="I94" s="73">
        <v>844.1</v>
      </c>
      <c r="J94" s="73">
        <v>759.1</v>
      </c>
      <c r="K94" s="73"/>
      <c r="L94" s="73">
        <v>30061.3</v>
      </c>
      <c r="M94" s="73">
        <v>109601.3</v>
      </c>
      <c r="N94" s="73">
        <v>46010.8</v>
      </c>
      <c r="O94" s="73">
        <v>40923</v>
      </c>
      <c r="P94" s="73">
        <v>14836.5</v>
      </c>
      <c r="Q94" s="73">
        <v>41966.1</v>
      </c>
      <c r="R94" s="73">
        <v>13359.2</v>
      </c>
      <c r="S94" s="73">
        <v>63415.9</v>
      </c>
      <c r="T94" s="73">
        <v>2334.5</v>
      </c>
      <c r="U94" s="73">
        <v>4352</v>
      </c>
      <c r="V94" s="65"/>
      <c r="W94" s="65">
        <f t="shared" si="27"/>
        <v>2762.2666666666664</v>
      </c>
      <c r="X94" s="65">
        <f t="shared" si="28"/>
        <v>695.9</v>
      </c>
      <c r="Y94" s="65">
        <f t="shared" si="29"/>
        <v>729.47500000000002</v>
      </c>
      <c r="Z94" s="65">
        <f t="shared" si="30"/>
        <v>5632.7666666666664</v>
      </c>
      <c r="AA94" s="65">
        <f t="shared" si="31"/>
        <v>3239.75</v>
      </c>
      <c r="AB94" s="65">
        <f t="shared" si="32"/>
        <v>6583.2249999999995</v>
      </c>
      <c r="AC94" s="65">
        <f t="shared" si="33"/>
        <v>1558.4166666666663</v>
      </c>
      <c r="AD94" s="65">
        <f t="shared" si="34"/>
        <v>537.17500000000007</v>
      </c>
      <c r="AE94" s="65"/>
      <c r="AF94" s="65">
        <f t="shared" si="35"/>
        <v>26061.300000000003</v>
      </c>
      <c r="AG94" s="65">
        <f t="shared" si="36"/>
        <v>90770.925000000003</v>
      </c>
      <c r="AH94" s="65">
        <f t="shared" si="37"/>
        <v>33660.508333333331</v>
      </c>
      <c r="AI94" s="65">
        <f t="shared" si="38"/>
        <v>36163.925000000003</v>
      </c>
      <c r="AJ94" s="65">
        <f t="shared" si="39"/>
        <v>11196.358333333332</v>
      </c>
      <c r="AK94" s="65">
        <f t="shared" si="20"/>
        <v>39628.39166666667</v>
      </c>
      <c r="AL94" s="65">
        <f t="shared" si="43"/>
        <v>13165.133333333331</v>
      </c>
      <c r="AM94" s="65">
        <f t="shared" si="40"/>
        <v>58152.549999999996</v>
      </c>
      <c r="AN94" s="65">
        <f t="shared" si="41"/>
        <v>2532.0083333333337</v>
      </c>
      <c r="AO94" s="65">
        <f t="shared" si="42"/>
        <v>2635.8333333333335</v>
      </c>
      <c r="AP94" s="65"/>
      <c r="AQ94" s="65"/>
      <c r="AR94" s="65"/>
      <c r="AS94" s="65"/>
      <c r="AT94" s="65"/>
      <c r="AU94" t="s">
        <v>158</v>
      </c>
      <c r="AV94" s="83">
        <v>8980</v>
      </c>
      <c r="AW94" s="83">
        <v>52448091</v>
      </c>
      <c r="AX94" s="83">
        <f t="shared" si="21"/>
        <v>5840.5446547884185</v>
      </c>
      <c r="AY94" s="67"/>
      <c r="AZ94" s="83">
        <v>46011</v>
      </c>
      <c r="BA94" s="83">
        <v>163650833</v>
      </c>
      <c r="BB94" s="83">
        <f t="shared" si="22"/>
        <v>3556.7762708917435</v>
      </c>
      <c r="BC94" s="67"/>
      <c r="BD94" s="83">
        <v>40922</v>
      </c>
      <c r="BE94" s="83">
        <v>182092153</v>
      </c>
      <c r="BF94" s="83">
        <f t="shared" si="23"/>
        <v>4449.7373784272522</v>
      </c>
      <c r="BH94" s="85">
        <v>63412</v>
      </c>
      <c r="BI94" s="84">
        <v>414174900</v>
      </c>
      <c r="BJ94" s="84">
        <f t="shared" si="24"/>
        <v>6531.4908850059928</v>
      </c>
      <c r="BL94" s="83">
        <v>41966</v>
      </c>
      <c r="BM94" s="83">
        <v>80634950</v>
      </c>
      <c r="BN94" s="84">
        <f t="shared" si="25"/>
        <v>1921.4352094552733</v>
      </c>
      <c r="BP94" s="83">
        <v>2335</v>
      </c>
      <c r="BQ94" s="83">
        <v>22061718</v>
      </c>
      <c r="BR94" s="84">
        <f t="shared" si="26"/>
        <v>9448.2732334047105</v>
      </c>
    </row>
    <row r="95" spans="1:70" x14ac:dyDescent="0.2">
      <c r="A95" s="47"/>
      <c r="B95" s="47" t="s">
        <v>50</v>
      </c>
      <c r="C95" s="74">
        <v>3626.8</v>
      </c>
      <c r="D95" s="73">
        <v>120.9</v>
      </c>
      <c r="E95" s="73">
        <v>841.3</v>
      </c>
      <c r="F95" s="73">
        <v>6579.8</v>
      </c>
      <c r="G95" s="73">
        <v>4675.7</v>
      </c>
      <c r="H95" s="73">
        <v>5980.7</v>
      </c>
      <c r="I95" s="73">
        <v>1199.8</v>
      </c>
      <c r="J95" s="73">
        <v>456.3</v>
      </c>
      <c r="K95" s="73"/>
      <c r="L95" s="73">
        <v>28571</v>
      </c>
      <c r="M95" s="73">
        <v>96227.4</v>
      </c>
      <c r="N95" s="73">
        <v>41850</v>
      </c>
      <c r="O95" s="73">
        <v>36210.400000000001</v>
      </c>
      <c r="P95" s="73">
        <v>13792</v>
      </c>
      <c r="Q95" s="73">
        <v>43206.2</v>
      </c>
      <c r="R95" s="73">
        <v>10511</v>
      </c>
      <c r="S95" s="73">
        <v>53593.599999999999</v>
      </c>
      <c r="T95" s="73">
        <v>2331.4</v>
      </c>
      <c r="U95" s="73">
        <v>3627.2</v>
      </c>
      <c r="V95" s="65"/>
      <c r="W95" s="65">
        <f t="shared" si="27"/>
        <v>2852.1166666666663</v>
      </c>
      <c r="X95" s="65">
        <f t="shared" si="28"/>
        <v>588.08333333333326</v>
      </c>
      <c r="Y95" s="65">
        <f t="shared" si="29"/>
        <v>718.93333333333339</v>
      </c>
      <c r="Z95" s="65">
        <f t="shared" si="30"/>
        <v>5606.9833333333336</v>
      </c>
      <c r="AA95" s="65">
        <f t="shared" si="31"/>
        <v>3441.6749999999993</v>
      </c>
      <c r="AB95" s="65">
        <f t="shared" si="32"/>
        <v>6536.6416666666664</v>
      </c>
      <c r="AC95" s="65">
        <f t="shared" si="33"/>
        <v>1543.7499999999998</v>
      </c>
      <c r="AD95" s="65">
        <f t="shared" si="34"/>
        <v>520.79166666666674</v>
      </c>
      <c r="AE95" s="65"/>
      <c r="AF95" s="65">
        <f t="shared" si="35"/>
        <v>26381.250000000004</v>
      </c>
      <c r="AG95" s="65">
        <f t="shared" si="36"/>
        <v>92285.258333333346</v>
      </c>
      <c r="AH95" s="65">
        <f t="shared" si="37"/>
        <v>34923.525000000001</v>
      </c>
      <c r="AI95" s="65">
        <f t="shared" si="38"/>
        <v>36516.925000000003</v>
      </c>
      <c r="AJ95" s="65">
        <f t="shared" si="39"/>
        <v>11576.283333333335</v>
      </c>
      <c r="AK95" s="65">
        <f t="shared" si="20"/>
        <v>40069.624999999993</v>
      </c>
      <c r="AL95" s="65">
        <f t="shared" si="43"/>
        <v>12993.975</v>
      </c>
      <c r="AM95" s="65">
        <f t="shared" si="40"/>
        <v>58035.799999999996</v>
      </c>
      <c r="AN95" s="65">
        <f t="shared" si="41"/>
        <v>2508.8000000000002</v>
      </c>
      <c r="AO95" s="65">
        <f t="shared" si="42"/>
        <v>2779.4916666666668</v>
      </c>
      <c r="AP95" s="65"/>
      <c r="AQ95" s="65"/>
      <c r="AR95" s="65"/>
      <c r="AS95" s="65"/>
      <c r="AT95" s="65"/>
      <c r="AU95" t="s">
        <v>159</v>
      </c>
      <c r="AV95" s="83">
        <v>7079</v>
      </c>
      <c r="AW95" s="83">
        <v>44280988</v>
      </c>
      <c r="AX95" s="83">
        <f t="shared" si="21"/>
        <v>6255.2603475067099</v>
      </c>
      <c r="AY95" s="67"/>
      <c r="AZ95" s="83">
        <v>41850</v>
      </c>
      <c r="BA95" s="83">
        <v>160337223</v>
      </c>
      <c r="BB95" s="83">
        <f t="shared" si="22"/>
        <v>3831.2359139784944</v>
      </c>
      <c r="BC95" s="67"/>
      <c r="BD95" s="83">
        <v>36211</v>
      </c>
      <c r="BE95" s="83">
        <v>179423512</v>
      </c>
      <c r="BF95" s="83">
        <f t="shared" si="23"/>
        <v>4954.944961475795</v>
      </c>
      <c r="BH95" s="85">
        <v>53589</v>
      </c>
      <c r="BI95" s="84">
        <v>363949191</v>
      </c>
      <c r="BJ95" s="84">
        <f t="shared" si="24"/>
        <v>6791.4906230756314</v>
      </c>
      <c r="BL95" s="83">
        <v>43206</v>
      </c>
      <c r="BM95" s="83">
        <v>83582444</v>
      </c>
      <c r="BN95" s="84">
        <f t="shared" si="25"/>
        <v>1934.5101143359718</v>
      </c>
      <c r="BP95" s="83">
        <v>2332</v>
      </c>
      <c r="BQ95" s="83">
        <v>23702861</v>
      </c>
      <c r="BR95" s="84">
        <f t="shared" si="26"/>
        <v>10164.177101200687</v>
      </c>
    </row>
    <row r="96" spans="1:70" x14ac:dyDescent="0.2">
      <c r="A96" s="47"/>
      <c r="B96" s="47" t="s">
        <v>51</v>
      </c>
      <c r="C96" s="76">
        <v>4299.8999999999996</v>
      </c>
      <c r="D96" s="73">
        <v>432.9</v>
      </c>
      <c r="E96" s="73">
        <v>729.4</v>
      </c>
      <c r="F96" s="73">
        <v>7713.1</v>
      </c>
      <c r="G96" s="73">
        <v>3112.8</v>
      </c>
      <c r="H96" s="73">
        <v>5006</v>
      </c>
      <c r="I96" s="73">
        <v>2872.1</v>
      </c>
      <c r="J96" s="73">
        <v>529.5</v>
      </c>
      <c r="K96" s="73"/>
      <c r="L96" s="73">
        <v>29851.8</v>
      </c>
      <c r="M96" s="73">
        <v>102910.8</v>
      </c>
      <c r="N96" s="73">
        <v>43549.3</v>
      </c>
      <c r="O96" s="73">
        <v>36725.800000000003</v>
      </c>
      <c r="P96" s="73">
        <v>14552.5</v>
      </c>
      <c r="Q96" s="73">
        <v>41780.400000000001</v>
      </c>
      <c r="R96" s="73">
        <v>9651.4</v>
      </c>
      <c r="S96" s="73">
        <v>50999.199999999997</v>
      </c>
      <c r="T96" s="73">
        <v>2883.6</v>
      </c>
      <c r="U96" s="73">
        <v>3261</v>
      </c>
      <c r="V96" s="65"/>
      <c r="W96" s="65">
        <f t="shared" si="27"/>
        <v>2960.4416666666662</v>
      </c>
      <c r="X96" s="65">
        <f t="shared" si="28"/>
        <v>491.63333333333321</v>
      </c>
      <c r="Y96" s="65">
        <f t="shared" si="29"/>
        <v>696.00833333333333</v>
      </c>
      <c r="Z96" s="65">
        <f t="shared" si="30"/>
        <v>5597.9666666666672</v>
      </c>
      <c r="AA96" s="65">
        <f t="shared" si="31"/>
        <v>3351.2750000000001</v>
      </c>
      <c r="AB96" s="65">
        <f t="shared" si="32"/>
        <v>6306.7833333333328</v>
      </c>
      <c r="AC96" s="65">
        <f t="shared" si="33"/>
        <v>1672.9416666666666</v>
      </c>
      <c r="AD96" s="65">
        <f t="shared" si="34"/>
        <v>518.97500000000002</v>
      </c>
      <c r="AE96" s="65"/>
      <c r="AF96" s="65">
        <f t="shared" si="35"/>
        <v>27084.758333333335</v>
      </c>
      <c r="AG96" s="65">
        <f t="shared" si="36"/>
        <v>93674.291666666672</v>
      </c>
      <c r="AH96" s="65">
        <f t="shared" si="37"/>
        <v>36401.64166666667</v>
      </c>
      <c r="AI96" s="65">
        <f t="shared" si="38"/>
        <v>36121.85</v>
      </c>
      <c r="AJ96" s="65">
        <f t="shared" si="39"/>
        <v>11967.925000000003</v>
      </c>
      <c r="AK96" s="65">
        <f t="shared" si="20"/>
        <v>40724.424999999996</v>
      </c>
      <c r="AL96" s="65">
        <f t="shared" si="43"/>
        <v>12696.516666666668</v>
      </c>
      <c r="AM96" s="65">
        <f t="shared" si="40"/>
        <v>57575.508333333331</v>
      </c>
      <c r="AN96" s="65">
        <f t="shared" si="41"/>
        <v>2559.6416666666669</v>
      </c>
      <c r="AO96" s="65">
        <f t="shared" si="42"/>
        <v>2870.9666666666672</v>
      </c>
      <c r="AP96" s="65"/>
      <c r="AQ96" s="65"/>
      <c r="AR96" s="65"/>
      <c r="AS96" s="65"/>
      <c r="AT96" s="65"/>
      <c r="AU96" t="s">
        <v>160</v>
      </c>
      <c r="AV96" s="83">
        <v>5989</v>
      </c>
      <c r="AW96" s="83">
        <v>38607868</v>
      </c>
      <c r="AX96" s="83">
        <f t="shared" si="21"/>
        <v>6446.463182501252</v>
      </c>
      <c r="AY96" s="67"/>
      <c r="AZ96" s="83">
        <v>43549</v>
      </c>
      <c r="BA96" s="83">
        <v>159816270</v>
      </c>
      <c r="BB96" s="83">
        <f t="shared" si="22"/>
        <v>3669.8034398034397</v>
      </c>
      <c r="BC96" s="67"/>
      <c r="BD96" s="83">
        <v>36726</v>
      </c>
      <c r="BE96" s="83">
        <v>185215382</v>
      </c>
      <c r="BF96" s="83">
        <f t="shared" si="23"/>
        <v>5043.1678374993189</v>
      </c>
      <c r="BH96" s="85">
        <v>50998</v>
      </c>
      <c r="BI96" s="84">
        <v>351849436</v>
      </c>
      <c r="BJ96" s="84">
        <f t="shared" si="24"/>
        <v>6899.279108984666</v>
      </c>
      <c r="BL96" s="83">
        <v>41780</v>
      </c>
      <c r="BM96" s="83">
        <v>82453917</v>
      </c>
      <c r="BN96" s="84">
        <f t="shared" si="25"/>
        <v>1973.5260172331259</v>
      </c>
      <c r="BP96" s="83">
        <v>2884</v>
      </c>
      <c r="BQ96" s="83">
        <v>28938093</v>
      </c>
      <c r="BR96" s="84">
        <f t="shared" si="26"/>
        <v>10034.012829403606</v>
      </c>
    </row>
    <row r="97" spans="1:70" x14ac:dyDescent="0.2">
      <c r="A97" s="47"/>
      <c r="B97" s="47" t="s">
        <v>52</v>
      </c>
      <c r="C97" s="76">
        <v>3853.3</v>
      </c>
      <c r="D97" s="73">
        <v>284.89999999999998</v>
      </c>
      <c r="E97" s="73">
        <v>521.1</v>
      </c>
      <c r="F97" s="73">
        <v>5671.4</v>
      </c>
      <c r="G97" s="73">
        <v>7061.6</v>
      </c>
      <c r="H97" s="73">
        <v>5856.4</v>
      </c>
      <c r="I97" s="73">
        <v>1868.4</v>
      </c>
      <c r="J97" s="73">
        <v>556</v>
      </c>
      <c r="K97" s="73"/>
      <c r="L97" s="73">
        <v>26786.1</v>
      </c>
      <c r="M97" s="73">
        <v>92192.9</v>
      </c>
      <c r="N97" s="73">
        <v>39196</v>
      </c>
      <c r="O97" s="73">
        <v>32678.9</v>
      </c>
      <c r="P97" s="73">
        <v>13760.3</v>
      </c>
      <c r="Q97" s="73">
        <v>42798</v>
      </c>
      <c r="R97" s="73">
        <v>10039.5</v>
      </c>
      <c r="S97" s="73">
        <v>50356.6</v>
      </c>
      <c r="T97" s="73">
        <v>4012.8</v>
      </c>
      <c r="U97" s="73">
        <v>3232.7</v>
      </c>
      <c r="V97" s="65"/>
      <c r="W97" s="65">
        <f t="shared" si="27"/>
        <v>2974.5</v>
      </c>
      <c r="X97" s="65">
        <f t="shared" si="28"/>
        <v>395.77499999999992</v>
      </c>
      <c r="Y97" s="65">
        <f t="shared" si="29"/>
        <v>685.11666666666667</v>
      </c>
      <c r="Z97" s="65">
        <f t="shared" si="30"/>
        <v>5448.9749999999995</v>
      </c>
      <c r="AA97" s="65">
        <f t="shared" si="31"/>
        <v>3534.4416666666671</v>
      </c>
      <c r="AB97" s="65">
        <f t="shared" si="32"/>
        <v>6356.3916666666655</v>
      </c>
      <c r="AC97" s="65">
        <f t="shared" si="33"/>
        <v>1636.9250000000002</v>
      </c>
      <c r="AD97" s="65">
        <f t="shared" si="34"/>
        <v>515.45833333333337</v>
      </c>
      <c r="AE97" s="65"/>
      <c r="AF97" s="65">
        <f t="shared" si="35"/>
        <v>27101.941666666666</v>
      </c>
      <c r="AG97" s="65">
        <f t="shared" si="36"/>
        <v>92580.3</v>
      </c>
      <c r="AH97" s="65">
        <f t="shared" si="37"/>
        <v>36561.441666666666</v>
      </c>
      <c r="AI97" s="65">
        <f t="shared" si="38"/>
        <v>34934.675000000003</v>
      </c>
      <c r="AJ97" s="65">
        <f t="shared" si="39"/>
        <v>12225.283333333335</v>
      </c>
      <c r="AK97" s="65">
        <f t="shared" si="20"/>
        <v>40682.633333333339</v>
      </c>
      <c r="AL97" s="65">
        <f t="shared" si="43"/>
        <v>12461.033333333335</v>
      </c>
      <c r="AM97" s="65">
        <f t="shared" si="40"/>
        <v>56682.499999999993</v>
      </c>
      <c r="AN97" s="65">
        <f t="shared" si="41"/>
        <v>2667.3583333333331</v>
      </c>
      <c r="AO97" s="65">
        <f t="shared" si="42"/>
        <v>2927.8083333333338</v>
      </c>
      <c r="AP97" s="65"/>
      <c r="AQ97" s="65"/>
      <c r="AR97" s="65"/>
      <c r="AS97" s="65"/>
      <c r="AT97" s="65"/>
      <c r="AU97" t="s">
        <v>161</v>
      </c>
      <c r="AV97" s="83">
        <v>6713</v>
      </c>
      <c r="AW97" s="83">
        <v>42817815</v>
      </c>
      <c r="AX97" s="83">
        <f t="shared" si="21"/>
        <v>6378.3427677640402</v>
      </c>
      <c r="AY97" s="67"/>
      <c r="AZ97" s="83">
        <v>39195</v>
      </c>
      <c r="BA97" s="83">
        <v>147156891</v>
      </c>
      <c r="BB97" s="83">
        <f t="shared" si="22"/>
        <v>3754.481209337926</v>
      </c>
      <c r="BC97" s="67"/>
      <c r="BD97" s="83">
        <v>32679</v>
      </c>
      <c r="BE97" s="83">
        <v>163240448</v>
      </c>
      <c r="BF97" s="83">
        <f t="shared" si="23"/>
        <v>4995.270601915603</v>
      </c>
      <c r="BH97" s="85">
        <v>50352</v>
      </c>
      <c r="BI97" s="84">
        <v>350397999</v>
      </c>
      <c r="BJ97" s="84">
        <f t="shared" si="24"/>
        <v>6958.9688393708293</v>
      </c>
      <c r="BL97" s="83">
        <v>42798</v>
      </c>
      <c r="BM97" s="83">
        <v>91767332</v>
      </c>
      <c r="BN97" s="84">
        <f t="shared" si="25"/>
        <v>2144.1967381653349</v>
      </c>
      <c r="BP97" s="83">
        <v>4013</v>
      </c>
      <c r="BQ97" s="83">
        <v>40538511</v>
      </c>
      <c r="BR97" s="84">
        <f t="shared" si="26"/>
        <v>10101.796910042362</v>
      </c>
    </row>
    <row r="98" spans="1:70" x14ac:dyDescent="0.2">
      <c r="A98" s="47"/>
      <c r="B98" s="47" t="s">
        <v>53</v>
      </c>
      <c r="C98" s="76">
        <v>3285.2</v>
      </c>
      <c r="D98" s="73">
        <v>162.5</v>
      </c>
      <c r="E98" s="73">
        <v>566.9</v>
      </c>
      <c r="F98" s="73">
        <v>5422.5</v>
      </c>
      <c r="G98" s="73">
        <v>1590.2</v>
      </c>
      <c r="H98" s="73">
        <v>6666.5</v>
      </c>
      <c r="I98" s="73">
        <v>2636.6</v>
      </c>
      <c r="J98" s="73">
        <v>413.5</v>
      </c>
      <c r="K98" s="73"/>
      <c r="L98" s="73">
        <v>27592.3</v>
      </c>
      <c r="M98" s="73">
        <v>88141.2</v>
      </c>
      <c r="N98" s="73">
        <v>38765.1</v>
      </c>
      <c r="O98" s="73">
        <v>30684.799999999999</v>
      </c>
      <c r="P98" s="73">
        <v>14528.6</v>
      </c>
      <c r="Q98" s="73">
        <v>39639</v>
      </c>
      <c r="R98" s="73">
        <v>7596.2</v>
      </c>
      <c r="S98" s="73">
        <v>48064</v>
      </c>
      <c r="T98" s="73">
        <v>3663.7</v>
      </c>
      <c r="U98" s="73">
        <v>2955.8</v>
      </c>
      <c r="V98" s="65"/>
      <c r="W98" s="65">
        <f t="shared" si="27"/>
        <v>3011.0250000000001</v>
      </c>
      <c r="X98" s="65">
        <f t="shared" si="28"/>
        <v>311.30833333333334</v>
      </c>
      <c r="Y98" s="65">
        <f t="shared" si="29"/>
        <v>670.75833333333333</v>
      </c>
      <c r="Z98" s="65">
        <f t="shared" si="30"/>
        <v>5368.1333333333332</v>
      </c>
      <c r="AA98" s="65">
        <f t="shared" si="31"/>
        <v>3432.75</v>
      </c>
      <c r="AB98" s="65">
        <f t="shared" si="32"/>
        <v>6299.7</v>
      </c>
      <c r="AC98" s="65">
        <f t="shared" si="33"/>
        <v>1676.2749999999999</v>
      </c>
      <c r="AD98" s="65">
        <f t="shared" si="34"/>
        <v>514.42500000000007</v>
      </c>
      <c r="AE98" s="65"/>
      <c r="AF98" s="65">
        <f t="shared" si="35"/>
        <v>27410.641666666663</v>
      </c>
      <c r="AG98" s="65">
        <f t="shared" si="36"/>
        <v>92312.425000000003</v>
      </c>
      <c r="AH98" s="65">
        <f t="shared" si="37"/>
        <v>37243.599999999999</v>
      </c>
      <c r="AI98" s="65">
        <f t="shared" si="38"/>
        <v>34064.050000000003</v>
      </c>
      <c r="AJ98" s="65">
        <f t="shared" si="39"/>
        <v>12575.608333333335</v>
      </c>
      <c r="AK98" s="65">
        <f t="shared" si="20"/>
        <v>40496.775000000001</v>
      </c>
      <c r="AL98" s="65">
        <f t="shared" si="43"/>
        <v>12236.483333333335</v>
      </c>
      <c r="AM98" s="65">
        <f t="shared" si="40"/>
        <v>55934.508333333331</v>
      </c>
      <c r="AN98" s="65">
        <f t="shared" si="41"/>
        <v>2752.4666666666667</v>
      </c>
      <c r="AO98" s="65">
        <f t="shared" si="42"/>
        <v>2967.9583333333339</v>
      </c>
      <c r="AP98" s="65"/>
      <c r="AQ98" s="65"/>
      <c r="AR98" s="65"/>
      <c r="AS98" s="65"/>
      <c r="AT98" s="65"/>
      <c r="AU98" t="s">
        <v>162</v>
      </c>
      <c r="AV98" s="83">
        <v>4967</v>
      </c>
      <c r="AW98" s="83">
        <v>32410888</v>
      </c>
      <c r="AX98" s="83">
        <f t="shared" si="21"/>
        <v>6525.2442117978662</v>
      </c>
      <c r="AY98" s="67"/>
      <c r="AZ98" s="83">
        <v>38765</v>
      </c>
      <c r="BA98" s="83">
        <v>138451326</v>
      </c>
      <c r="BB98" s="83">
        <f t="shared" si="22"/>
        <v>3571.5549077776345</v>
      </c>
      <c r="BC98" s="67"/>
      <c r="BD98" s="83">
        <v>30685</v>
      </c>
      <c r="BE98" s="83">
        <v>149753386</v>
      </c>
      <c r="BF98" s="83">
        <f t="shared" si="23"/>
        <v>4880.3449894085061</v>
      </c>
      <c r="BH98" s="85">
        <v>48056</v>
      </c>
      <c r="BI98" s="84">
        <v>325327122</v>
      </c>
      <c r="BJ98" s="84">
        <f t="shared" si="24"/>
        <v>6769.7503329448973</v>
      </c>
      <c r="BL98" s="83">
        <v>39639</v>
      </c>
      <c r="BM98" s="83">
        <v>81995015</v>
      </c>
      <c r="BN98" s="84">
        <f t="shared" si="25"/>
        <v>2068.543984459749</v>
      </c>
      <c r="BP98" s="83">
        <v>3664</v>
      </c>
      <c r="BQ98" s="83">
        <v>37088777</v>
      </c>
      <c r="BR98" s="84">
        <f t="shared" si="26"/>
        <v>10122.482805676857</v>
      </c>
    </row>
    <row r="99" spans="1:70" x14ac:dyDescent="0.2">
      <c r="A99" s="47"/>
      <c r="B99" s="47" t="s">
        <v>54</v>
      </c>
      <c r="C99" s="76">
        <v>3232</v>
      </c>
      <c r="D99" s="73">
        <v>483.2</v>
      </c>
      <c r="E99" s="73">
        <v>549.29999999999995</v>
      </c>
      <c r="F99" s="73">
        <v>5007.6000000000004</v>
      </c>
      <c r="G99" s="73">
        <v>3764.1</v>
      </c>
      <c r="H99" s="73">
        <v>7408.8</v>
      </c>
      <c r="I99" s="73">
        <v>1765.3</v>
      </c>
      <c r="J99" s="73">
        <v>588.9</v>
      </c>
      <c r="K99" s="73"/>
      <c r="L99" s="73">
        <v>31942.1</v>
      </c>
      <c r="M99" s="73">
        <v>91749</v>
      </c>
      <c r="N99" s="73">
        <v>39867.9</v>
      </c>
      <c r="O99" s="73">
        <v>29597.4</v>
      </c>
      <c r="P99" s="73">
        <v>14852.2</v>
      </c>
      <c r="Q99" s="73">
        <v>46858.7</v>
      </c>
      <c r="R99" s="73">
        <v>8037.4</v>
      </c>
      <c r="S99" s="73">
        <v>57732</v>
      </c>
      <c r="T99" s="73">
        <v>3394.2</v>
      </c>
      <c r="U99" s="73">
        <v>3571.6</v>
      </c>
      <c r="V99" s="65"/>
      <c r="W99" s="65">
        <f t="shared" si="27"/>
        <v>3045.0416666666665</v>
      </c>
      <c r="X99" s="65">
        <f t="shared" si="28"/>
        <v>297.22500000000002</v>
      </c>
      <c r="Y99" s="65">
        <f t="shared" si="29"/>
        <v>626.77499999999998</v>
      </c>
      <c r="Z99" s="65">
        <f t="shared" si="30"/>
        <v>5354.6416666666664</v>
      </c>
      <c r="AA99" s="65">
        <f t="shared" si="31"/>
        <v>3416.7499999999995</v>
      </c>
      <c r="AB99" s="65">
        <f t="shared" si="32"/>
        <v>6209.5333333333338</v>
      </c>
      <c r="AC99" s="65">
        <f t="shared" si="33"/>
        <v>1570.6166666666666</v>
      </c>
      <c r="AD99" s="65">
        <f t="shared" si="34"/>
        <v>520.42499999999995</v>
      </c>
      <c r="AE99" s="65"/>
      <c r="AF99" s="65">
        <f t="shared" si="35"/>
        <v>28012.974999999991</v>
      </c>
      <c r="AG99" s="65">
        <f t="shared" si="36"/>
        <v>92214.650000000023</v>
      </c>
      <c r="AH99" s="65">
        <f t="shared" si="37"/>
        <v>37370.64166666667</v>
      </c>
      <c r="AI99" s="65">
        <f t="shared" si="38"/>
        <v>33515.51666666667</v>
      </c>
      <c r="AJ99" s="65">
        <f t="shared" si="39"/>
        <v>12878.158333333333</v>
      </c>
      <c r="AK99" s="65">
        <f t="shared" si="20"/>
        <v>41016.450000000004</v>
      </c>
      <c r="AL99" s="65">
        <f t="shared" si="43"/>
        <v>12003</v>
      </c>
      <c r="AM99" s="65">
        <f t="shared" si="40"/>
        <v>56007.158333333333</v>
      </c>
      <c r="AN99" s="65">
        <f t="shared" si="41"/>
        <v>2803.3999999999996</v>
      </c>
      <c r="AO99" s="65">
        <f t="shared" si="42"/>
        <v>3105.2166666666672</v>
      </c>
      <c r="AP99" s="65"/>
      <c r="AQ99" s="65"/>
      <c r="AR99" s="65"/>
      <c r="AS99" s="65"/>
      <c r="AT99" s="65"/>
      <c r="AU99" t="s">
        <v>163</v>
      </c>
      <c r="AV99" s="83">
        <v>5860</v>
      </c>
      <c r="AW99" s="83">
        <v>36513848</v>
      </c>
      <c r="AX99" s="83">
        <f t="shared" si="21"/>
        <v>6231.032081911263</v>
      </c>
      <c r="AY99" s="67"/>
      <c r="AZ99" s="83">
        <v>39868</v>
      </c>
      <c r="BA99" s="83">
        <v>147229250</v>
      </c>
      <c r="BB99" s="83">
        <f t="shared" si="22"/>
        <v>3692.9178790007022</v>
      </c>
      <c r="BC99" s="67"/>
      <c r="BD99" s="83">
        <v>29598</v>
      </c>
      <c r="BE99" s="83">
        <v>144167692</v>
      </c>
      <c r="BF99" s="83">
        <f t="shared" si="23"/>
        <v>4870.8592472464352</v>
      </c>
      <c r="BH99" s="85">
        <v>57726</v>
      </c>
      <c r="BI99" s="84">
        <v>394428709</v>
      </c>
      <c r="BJ99" s="84">
        <f t="shared" si="24"/>
        <v>6832.7739493469144</v>
      </c>
      <c r="BL99" s="83">
        <v>46859</v>
      </c>
      <c r="BM99" s="83">
        <v>94111481</v>
      </c>
      <c r="BN99" s="84">
        <f t="shared" si="25"/>
        <v>2008.3971275528713</v>
      </c>
      <c r="BP99" s="83">
        <v>3394</v>
      </c>
      <c r="BQ99" s="83">
        <v>36777704</v>
      </c>
      <c r="BR99" s="84">
        <f t="shared" si="26"/>
        <v>10836.094284030642</v>
      </c>
    </row>
    <row r="100" spans="1:70" x14ac:dyDescent="0.2">
      <c r="A100" s="47"/>
      <c r="B100" s="47" t="s">
        <v>55</v>
      </c>
      <c r="C100" s="76">
        <v>3144.2</v>
      </c>
      <c r="D100" s="73">
        <v>469.9</v>
      </c>
      <c r="E100" s="73">
        <v>655.9</v>
      </c>
      <c r="F100" s="73">
        <v>4575.5</v>
      </c>
      <c r="G100" s="73">
        <v>3660.2</v>
      </c>
      <c r="H100" s="73">
        <v>7759.8</v>
      </c>
      <c r="I100" s="73">
        <v>1914.2</v>
      </c>
      <c r="J100" s="73">
        <v>517.70000000000005</v>
      </c>
      <c r="K100" s="73"/>
      <c r="L100" s="73">
        <v>29748.5</v>
      </c>
      <c r="M100" s="73">
        <v>97573.8</v>
      </c>
      <c r="N100" s="73">
        <v>47926.6</v>
      </c>
      <c r="O100" s="73">
        <v>29524.3</v>
      </c>
      <c r="P100" s="73">
        <v>13312</v>
      </c>
      <c r="Q100" s="73">
        <v>45795.8</v>
      </c>
      <c r="R100" s="73">
        <v>8054.5</v>
      </c>
      <c r="S100" s="73">
        <v>60480.7</v>
      </c>
      <c r="T100" s="73">
        <v>3852.2</v>
      </c>
      <c r="U100" s="73">
        <v>3546.5</v>
      </c>
      <c r="V100" s="65"/>
      <c r="W100" s="65">
        <f t="shared" si="27"/>
        <v>3041.0749999999994</v>
      </c>
      <c r="X100" s="65">
        <f t="shared" si="28"/>
        <v>238.65833333333333</v>
      </c>
      <c r="Y100" s="65">
        <f t="shared" si="29"/>
        <v>621.17499999999995</v>
      </c>
      <c r="Z100" s="65">
        <f t="shared" si="30"/>
        <v>5321.8499999999995</v>
      </c>
      <c r="AA100" s="65">
        <f t="shared" si="31"/>
        <v>3459.4416666666662</v>
      </c>
      <c r="AB100" s="65">
        <f t="shared" si="32"/>
        <v>6246.45</v>
      </c>
      <c r="AC100" s="65">
        <f t="shared" si="33"/>
        <v>1598.8916666666667</v>
      </c>
      <c r="AD100" s="65">
        <f t="shared" si="34"/>
        <v>488.82499999999999</v>
      </c>
      <c r="AE100" s="65"/>
      <c r="AF100" s="65">
        <f t="shared" si="35"/>
        <v>28438.55</v>
      </c>
      <c r="AG100" s="65">
        <f t="shared" si="36"/>
        <v>92711.416666666672</v>
      </c>
      <c r="AH100" s="65">
        <f t="shared" si="37"/>
        <v>38012.541666666664</v>
      </c>
      <c r="AI100" s="65">
        <f t="shared" si="38"/>
        <v>33455.333333333336</v>
      </c>
      <c r="AJ100" s="65">
        <f t="shared" si="39"/>
        <v>13027.216666666667</v>
      </c>
      <c r="AK100" s="65">
        <f t="shared" ref="AK100:AK126" si="44">AVERAGE(Q89:Q100)</f>
        <v>41340.033333333333</v>
      </c>
      <c r="AL100" s="65">
        <f t="shared" si="43"/>
        <v>11540.633333333331</v>
      </c>
      <c r="AM100" s="65">
        <f t="shared" si="40"/>
        <v>56015.166666666664</v>
      </c>
      <c r="AN100" s="65">
        <f t="shared" si="41"/>
        <v>2817.625</v>
      </c>
      <c r="AO100" s="65">
        <f t="shared" si="42"/>
        <v>3214.875</v>
      </c>
      <c r="AP100" s="65"/>
      <c r="AQ100" s="65"/>
      <c r="AR100" s="65"/>
      <c r="AS100" s="65"/>
      <c r="AT100" s="65"/>
      <c r="AU100" t="s">
        <v>164</v>
      </c>
      <c r="AV100" s="83">
        <v>6038</v>
      </c>
      <c r="AW100" s="83">
        <v>36902682</v>
      </c>
      <c r="AX100" s="83">
        <f t="shared" si="21"/>
        <v>6111.739317654853</v>
      </c>
      <c r="AY100" s="67"/>
      <c r="AZ100" s="83">
        <v>47927</v>
      </c>
      <c r="BA100" s="83">
        <v>166753585</v>
      </c>
      <c r="BB100" s="83">
        <f t="shared" si="22"/>
        <v>3479.3244935005318</v>
      </c>
      <c r="BC100" s="67"/>
      <c r="BD100" s="83">
        <v>29524</v>
      </c>
      <c r="BE100" s="83">
        <v>138525291</v>
      </c>
      <c r="BF100" s="83">
        <f t="shared" si="23"/>
        <v>4691.9553922232762</v>
      </c>
      <c r="BH100" s="85">
        <v>60478</v>
      </c>
      <c r="BI100" s="84">
        <v>393167340</v>
      </c>
      <c r="BJ100" s="84">
        <f t="shared" si="24"/>
        <v>6500.9977181785116</v>
      </c>
      <c r="BL100" s="83">
        <v>45796</v>
      </c>
      <c r="BM100" s="83">
        <v>88759868</v>
      </c>
      <c r="BN100" s="84">
        <f t="shared" si="25"/>
        <v>1938.1576556904533</v>
      </c>
      <c r="BP100" s="83">
        <v>3852</v>
      </c>
      <c r="BQ100" s="83">
        <v>39493225</v>
      </c>
      <c r="BR100" s="84">
        <f t="shared" si="26"/>
        <v>10252.654465212876</v>
      </c>
    </row>
    <row r="101" spans="1:70" x14ac:dyDescent="0.2">
      <c r="A101" s="47"/>
      <c r="B101" s="47" t="s">
        <v>56</v>
      </c>
      <c r="C101" s="76">
        <v>3293.3</v>
      </c>
      <c r="D101" s="73">
        <v>208.4</v>
      </c>
      <c r="E101" s="73">
        <v>560</v>
      </c>
      <c r="F101" s="73">
        <v>4702</v>
      </c>
      <c r="G101" s="73">
        <v>3495.3</v>
      </c>
      <c r="H101" s="73">
        <v>7679.9</v>
      </c>
      <c r="I101" s="73">
        <v>1195.5</v>
      </c>
      <c r="J101" s="73">
        <v>462.8</v>
      </c>
      <c r="K101" s="73"/>
      <c r="L101" s="73">
        <v>29158.5</v>
      </c>
      <c r="M101" s="73">
        <v>104133</v>
      </c>
      <c r="N101" s="73">
        <v>54589.7</v>
      </c>
      <c r="O101" s="73">
        <v>27193.7</v>
      </c>
      <c r="P101" s="73">
        <v>11803.3</v>
      </c>
      <c r="Q101" s="73">
        <v>44644.1</v>
      </c>
      <c r="R101" s="73">
        <v>9721.5</v>
      </c>
      <c r="S101" s="73">
        <v>60988.7</v>
      </c>
      <c r="T101" s="73">
        <v>3219</v>
      </c>
      <c r="U101" s="73">
        <v>3807.7</v>
      </c>
      <c r="V101" s="65"/>
      <c r="W101" s="65">
        <f t="shared" si="27"/>
        <v>3111.5916666666667</v>
      </c>
      <c r="X101" s="65">
        <f t="shared" si="28"/>
        <v>232.06666666666663</v>
      </c>
      <c r="Y101" s="65">
        <f t="shared" si="29"/>
        <v>625.10833333333323</v>
      </c>
      <c r="Z101" s="65">
        <f t="shared" si="30"/>
        <v>5347.3083333333334</v>
      </c>
      <c r="AA101" s="65">
        <f t="shared" si="31"/>
        <v>3582.0833333333339</v>
      </c>
      <c r="AB101" s="65">
        <f t="shared" si="32"/>
        <v>6357</v>
      </c>
      <c r="AC101" s="65">
        <f t="shared" si="33"/>
        <v>1589.375</v>
      </c>
      <c r="AD101" s="65">
        <f t="shared" si="34"/>
        <v>494.45833333333331</v>
      </c>
      <c r="AE101" s="65"/>
      <c r="AF101" s="65">
        <f t="shared" si="35"/>
        <v>28653.583333333328</v>
      </c>
      <c r="AG101" s="65">
        <f t="shared" si="36"/>
        <v>94643.058333333349</v>
      </c>
      <c r="AH101" s="65">
        <f t="shared" si="37"/>
        <v>40209.375</v>
      </c>
      <c r="AI101" s="65">
        <f t="shared" si="38"/>
        <v>33187.758333333339</v>
      </c>
      <c r="AJ101" s="65">
        <f t="shared" si="39"/>
        <v>13132.699999999999</v>
      </c>
      <c r="AK101" s="65">
        <f t="shared" si="44"/>
        <v>42148.133333333331</v>
      </c>
      <c r="AL101" s="65">
        <f t="shared" si="43"/>
        <v>11093.241666666663</v>
      </c>
      <c r="AM101" s="65">
        <f t="shared" si="40"/>
        <v>55911.35</v>
      </c>
      <c r="AN101" s="65">
        <f t="shared" si="41"/>
        <v>2897.1333333333337</v>
      </c>
      <c r="AO101" s="65">
        <f t="shared" si="42"/>
        <v>3353.9666666666667</v>
      </c>
      <c r="AP101" s="65"/>
      <c r="AQ101" s="65"/>
      <c r="AR101" s="65"/>
      <c r="AS101" s="65"/>
      <c r="AT101" s="65"/>
      <c r="AU101" t="s">
        <v>165</v>
      </c>
      <c r="AV101" s="83">
        <v>7031</v>
      </c>
      <c r="AW101" s="83">
        <v>42902119</v>
      </c>
      <c r="AX101" s="83">
        <f t="shared" si="21"/>
        <v>6101.8516569478024</v>
      </c>
      <c r="AY101" s="67"/>
      <c r="AZ101" s="83">
        <v>54590</v>
      </c>
      <c r="BA101" s="83">
        <v>193254803</v>
      </c>
      <c r="BB101" s="83">
        <f t="shared" si="22"/>
        <v>3540.1136288697562</v>
      </c>
      <c r="BC101" s="67"/>
      <c r="BD101" s="83">
        <v>27194</v>
      </c>
      <c r="BE101" s="83">
        <v>128852835</v>
      </c>
      <c r="BF101" s="83">
        <f t="shared" si="23"/>
        <v>4738.2817901007575</v>
      </c>
      <c r="BH101" s="85">
        <v>60983</v>
      </c>
      <c r="BI101" s="84">
        <v>401580846</v>
      </c>
      <c r="BJ101" s="84">
        <f t="shared" si="24"/>
        <v>6585.1277569158619</v>
      </c>
      <c r="BL101" s="83">
        <v>44644</v>
      </c>
      <c r="BM101" s="83">
        <v>88127403</v>
      </c>
      <c r="BN101" s="84">
        <f t="shared" si="25"/>
        <v>1974.0032927157065</v>
      </c>
      <c r="BP101" s="83">
        <v>3219</v>
      </c>
      <c r="BQ101" s="83">
        <v>32568445</v>
      </c>
      <c r="BR101" s="84">
        <f t="shared" si="26"/>
        <v>10117.566014290152</v>
      </c>
    </row>
    <row r="102" spans="1:70" x14ac:dyDescent="0.2">
      <c r="A102" s="47"/>
      <c r="B102" s="47" t="s">
        <v>57</v>
      </c>
      <c r="C102" s="76">
        <v>3811.4</v>
      </c>
      <c r="D102" s="73">
        <v>476.5</v>
      </c>
      <c r="E102" s="73">
        <v>495.9</v>
      </c>
      <c r="F102" s="73">
        <v>4633.8999999999996</v>
      </c>
      <c r="G102" s="73">
        <v>7722.5</v>
      </c>
      <c r="H102" s="73">
        <v>7234</v>
      </c>
      <c r="I102" s="73">
        <v>805.3</v>
      </c>
      <c r="J102" s="73">
        <v>432.6</v>
      </c>
      <c r="K102" s="73"/>
      <c r="L102" s="73">
        <v>33730.5</v>
      </c>
      <c r="M102" s="73">
        <v>92917.8</v>
      </c>
      <c r="N102" s="73">
        <v>47800.2</v>
      </c>
      <c r="O102" s="73">
        <v>24889.4</v>
      </c>
      <c r="P102" s="73">
        <v>12991.5</v>
      </c>
      <c r="Q102" s="73">
        <v>48935</v>
      </c>
      <c r="R102" s="73">
        <v>11773.6</v>
      </c>
      <c r="S102" s="73">
        <v>64803.3</v>
      </c>
      <c r="T102" s="73">
        <v>2917.2</v>
      </c>
      <c r="U102" s="73">
        <v>3306.2</v>
      </c>
      <c r="V102" s="47"/>
      <c r="W102" s="65">
        <f t="shared" si="27"/>
        <v>3249.2750000000001</v>
      </c>
      <c r="X102" s="65">
        <f t="shared" si="28"/>
        <v>258.60833333333335</v>
      </c>
      <c r="Y102" s="65">
        <f t="shared" si="29"/>
        <v>619.90833333333319</v>
      </c>
      <c r="Z102" s="65">
        <f t="shared" si="30"/>
        <v>5306.7750000000005</v>
      </c>
      <c r="AA102" s="65">
        <f t="shared" si="31"/>
        <v>3895.5166666666669</v>
      </c>
      <c r="AB102" s="65">
        <f t="shared" si="32"/>
        <v>6407.7333333333336</v>
      </c>
      <c r="AC102" s="65">
        <f t="shared" si="33"/>
        <v>1555.7083333333333</v>
      </c>
      <c r="AD102" s="65">
        <f t="shared" si="34"/>
        <v>502.25</v>
      </c>
      <c r="AE102" s="65"/>
      <c r="AF102" s="65">
        <f t="shared" si="35"/>
        <v>29175.241666666669</v>
      </c>
      <c r="AG102" s="65">
        <f t="shared" si="36"/>
        <v>95492.591666666674</v>
      </c>
      <c r="AH102" s="65">
        <f t="shared" si="37"/>
        <v>42059.224999999999</v>
      </c>
      <c r="AI102" s="65">
        <f t="shared" si="38"/>
        <v>32469.541666666672</v>
      </c>
      <c r="AJ102" s="65">
        <f t="shared" si="39"/>
        <v>13220.008333333331</v>
      </c>
      <c r="AK102" s="65">
        <f t="shared" si="44"/>
        <v>43151.533333333333</v>
      </c>
      <c r="AL102" s="65">
        <f t="shared" si="43"/>
        <v>10804.508333333333</v>
      </c>
      <c r="AM102" s="65">
        <f t="shared" si="40"/>
        <v>56110.724999999999</v>
      </c>
      <c r="AN102" s="65">
        <f t="shared" si="41"/>
        <v>2933.5333333333333</v>
      </c>
      <c r="AO102" s="65">
        <f t="shared" si="42"/>
        <v>3442.5833333333326</v>
      </c>
      <c r="AP102" s="47"/>
      <c r="AQ102" s="47"/>
      <c r="AR102" s="47"/>
      <c r="AS102" s="47"/>
      <c r="AT102" s="47"/>
      <c r="AU102" t="s">
        <v>166</v>
      </c>
      <c r="AV102" s="83">
        <v>9488</v>
      </c>
      <c r="AW102" s="83">
        <v>53661168</v>
      </c>
      <c r="AX102" s="83">
        <f t="shared" si="21"/>
        <v>5655.6880269814501</v>
      </c>
      <c r="AY102" s="67"/>
      <c r="AZ102" s="83">
        <v>47801</v>
      </c>
      <c r="BA102" s="83">
        <v>168544664</v>
      </c>
      <c r="BB102" s="83">
        <f t="shared" si="22"/>
        <v>3525.9652308529112</v>
      </c>
      <c r="BC102" s="67"/>
      <c r="BD102" s="83">
        <v>24890</v>
      </c>
      <c r="BE102" s="83">
        <v>114392439</v>
      </c>
      <c r="BF102" s="83">
        <f t="shared" si="23"/>
        <v>4595.9196062675774</v>
      </c>
      <c r="BH102" s="85">
        <v>64797</v>
      </c>
      <c r="BI102" s="84">
        <v>421851747</v>
      </c>
      <c r="BJ102" s="84">
        <f t="shared" si="24"/>
        <v>6510.3592295939625</v>
      </c>
      <c r="BL102" s="83">
        <v>48935</v>
      </c>
      <c r="BM102" s="83">
        <v>94939624</v>
      </c>
      <c r="BN102" s="84">
        <f t="shared" si="25"/>
        <v>1940.1169714927967</v>
      </c>
      <c r="BP102" s="83">
        <v>2917</v>
      </c>
      <c r="BQ102" s="83">
        <v>29278921</v>
      </c>
      <c r="BR102" s="84">
        <f t="shared" si="26"/>
        <v>10037.340075419952</v>
      </c>
    </row>
    <row r="103" spans="1:70" x14ac:dyDescent="0.2">
      <c r="A103" s="47"/>
      <c r="B103" s="47" t="s">
        <v>58</v>
      </c>
      <c r="C103" s="76">
        <v>3439.1</v>
      </c>
      <c r="D103" s="73">
        <v>432.1</v>
      </c>
      <c r="E103" s="73">
        <v>632.4</v>
      </c>
      <c r="F103" s="73">
        <v>4055.3</v>
      </c>
      <c r="G103" s="73">
        <v>5318.4</v>
      </c>
      <c r="H103" s="73">
        <v>6162.5</v>
      </c>
      <c r="I103" s="73">
        <v>910.8</v>
      </c>
      <c r="J103" s="73">
        <v>287.60000000000002</v>
      </c>
      <c r="K103" s="73"/>
      <c r="L103" s="73">
        <v>32980.6</v>
      </c>
      <c r="M103" s="73">
        <v>89335.7</v>
      </c>
      <c r="N103" s="73">
        <v>43329.5</v>
      </c>
      <c r="O103" s="73">
        <v>24937.9</v>
      </c>
      <c r="P103" s="73">
        <v>12157.1</v>
      </c>
      <c r="Q103" s="73">
        <v>50975.9</v>
      </c>
      <c r="R103" s="73">
        <v>10192.700000000001</v>
      </c>
      <c r="S103" s="73">
        <v>56777</v>
      </c>
      <c r="T103" s="73">
        <v>2790.5</v>
      </c>
      <c r="U103" s="73">
        <v>3271</v>
      </c>
      <c r="V103" s="47"/>
      <c r="W103" s="65">
        <f t="shared" si="27"/>
        <v>3378.9833333333336</v>
      </c>
      <c r="X103" s="65">
        <f t="shared" si="28"/>
        <v>288.80833333333334</v>
      </c>
      <c r="Y103" s="65">
        <f t="shared" si="29"/>
        <v>620.81666666666649</v>
      </c>
      <c r="Z103" s="65">
        <f t="shared" si="30"/>
        <v>5229.6416666666673</v>
      </c>
      <c r="AA103" s="65">
        <f t="shared" si="31"/>
        <v>3916.9166666666674</v>
      </c>
      <c r="AB103" s="65">
        <f t="shared" si="32"/>
        <v>6244.7666666666673</v>
      </c>
      <c r="AC103" s="65">
        <f t="shared" si="33"/>
        <v>1581.55</v>
      </c>
      <c r="AD103" s="65">
        <f t="shared" si="34"/>
        <v>502.62500000000006</v>
      </c>
      <c r="AE103" s="65"/>
      <c r="AF103" s="65">
        <f t="shared" si="35"/>
        <v>29630.941666666666</v>
      </c>
      <c r="AG103" s="65">
        <f t="shared" si="36"/>
        <v>95369.724999999991</v>
      </c>
      <c r="AH103" s="65">
        <f t="shared" si="37"/>
        <v>42961.758333333331</v>
      </c>
      <c r="AI103" s="65">
        <f t="shared" si="38"/>
        <v>31766.966666666671</v>
      </c>
      <c r="AJ103" s="65">
        <f t="shared" si="39"/>
        <v>13357.741666666667</v>
      </c>
      <c r="AK103" s="65">
        <f t="shared" si="44"/>
        <v>43798.016666666663</v>
      </c>
      <c r="AL103" s="65">
        <f t="shared" si="43"/>
        <v>10522.925000000001</v>
      </c>
      <c r="AM103" s="65">
        <f t="shared" si="40"/>
        <v>56088.616666666669</v>
      </c>
      <c r="AN103" s="65">
        <f t="shared" si="41"/>
        <v>2998.7999999999997</v>
      </c>
      <c r="AO103" s="65">
        <f t="shared" si="42"/>
        <v>3531.8999999999996</v>
      </c>
      <c r="AP103" s="47"/>
      <c r="AQ103" s="47"/>
      <c r="AR103" s="47"/>
      <c r="AS103" s="47"/>
      <c r="AT103" s="47"/>
      <c r="AU103" t="s">
        <v>167</v>
      </c>
      <c r="AV103" s="83">
        <v>7632</v>
      </c>
      <c r="AW103" s="83">
        <v>43113368</v>
      </c>
      <c r="AX103" s="83">
        <f t="shared" si="21"/>
        <v>5649.0262054507339</v>
      </c>
      <c r="AY103" s="67"/>
      <c r="AZ103" s="83">
        <v>43329</v>
      </c>
      <c r="BA103" s="83">
        <v>144018099</v>
      </c>
      <c r="BB103" s="83">
        <f t="shared" si="22"/>
        <v>3323.8269750051927</v>
      </c>
      <c r="BC103" s="67"/>
      <c r="BD103" s="83">
        <v>24937</v>
      </c>
      <c r="BE103" s="83">
        <v>111763222</v>
      </c>
      <c r="BF103" s="83">
        <f t="shared" si="23"/>
        <v>4481.8230741468496</v>
      </c>
      <c r="BH103" s="85">
        <v>56768</v>
      </c>
      <c r="BI103" s="84">
        <v>354265202</v>
      </c>
      <c r="BJ103" s="84">
        <f t="shared" si="24"/>
        <v>6240.579234780158</v>
      </c>
      <c r="BL103" s="83">
        <v>50976</v>
      </c>
      <c r="BM103" s="83">
        <v>98533476</v>
      </c>
      <c r="BN103" s="84">
        <f t="shared" si="25"/>
        <v>1932.9385593220338</v>
      </c>
      <c r="BP103" s="83">
        <v>2790</v>
      </c>
      <c r="BQ103" s="83">
        <v>26636823</v>
      </c>
      <c r="BR103" s="84">
        <f t="shared" si="26"/>
        <v>9547.2483870967735</v>
      </c>
    </row>
    <row r="104" spans="1:70" x14ac:dyDescent="0.2">
      <c r="A104" s="47">
        <v>2012</v>
      </c>
      <c r="B104" s="47" t="s">
        <v>47</v>
      </c>
      <c r="C104" s="73">
        <v>3307.2</v>
      </c>
      <c r="D104" s="73">
        <v>726.7</v>
      </c>
      <c r="E104" s="73">
        <v>815.1</v>
      </c>
      <c r="F104" s="73">
        <v>5293.4</v>
      </c>
      <c r="G104" s="73">
        <v>9954.7999999999993</v>
      </c>
      <c r="H104" s="73">
        <v>6335.8</v>
      </c>
      <c r="I104" s="73">
        <v>1161.9000000000001</v>
      </c>
      <c r="J104" s="73">
        <v>542.20000000000005</v>
      </c>
      <c r="K104" s="73"/>
      <c r="L104" s="221">
        <v>35174.6</v>
      </c>
      <c r="M104" s="221">
        <v>92187.3</v>
      </c>
      <c r="N104" s="221">
        <v>41945.8</v>
      </c>
      <c r="O104" s="221">
        <v>29232.7</v>
      </c>
      <c r="P104" s="221">
        <v>13003.4</v>
      </c>
      <c r="Q104" s="221">
        <v>46397.8</v>
      </c>
      <c r="R104" s="221">
        <v>9271.1</v>
      </c>
      <c r="S104" s="221">
        <v>50751.199999999997</v>
      </c>
      <c r="T104" s="73">
        <v>3027.4</v>
      </c>
      <c r="U104" s="73">
        <v>3777.6</v>
      </c>
      <c r="V104" s="47"/>
      <c r="W104" s="65">
        <f t="shared" si="27"/>
        <v>3441.5416666666665</v>
      </c>
      <c r="X104" s="65">
        <f t="shared" si="28"/>
        <v>344.72499999999997</v>
      </c>
      <c r="Y104" s="65">
        <f t="shared" si="29"/>
        <v>621.52499999999998</v>
      </c>
      <c r="Z104" s="65">
        <f t="shared" si="30"/>
        <v>5308.05</v>
      </c>
      <c r="AA104" s="65">
        <f t="shared" si="31"/>
        <v>4664.2000000000007</v>
      </c>
      <c r="AB104" s="65">
        <f t="shared" si="32"/>
        <v>6371.2416666666677</v>
      </c>
      <c r="AC104" s="65">
        <f t="shared" si="33"/>
        <v>1573.0166666666667</v>
      </c>
      <c r="AD104" s="65">
        <f t="shared" si="34"/>
        <v>511.52500000000009</v>
      </c>
      <c r="AE104" s="65"/>
      <c r="AF104" s="65">
        <f t="shared" si="35"/>
        <v>30181.141666666663</v>
      </c>
      <c r="AG104" s="65">
        <f t="shared" si="36"/>
        <v>95256</v>
      </c>
      <c r="AH104" s="65">
        <f t="shared" si="37"/>
        <v>43277.716666666667</v>
      </c>
      <c r="AI104" s="65">
        <f t="shared" si="38"/>
        <v>31245.958333333339</v>
      </c>
      <c r="AJ104" s="65">
        <f t="shared" si="39"/>
        <v>13464.35</v>
      </c>
      <c r="AK104" s="65">
        <f t="shared" si="44"/>
        <v>44307.625</v>
      </c>
      <c r="AL104" s="65">
        <f t="shared" si="43"/>
        <v>10325.700000000001</v>
      </c>
      <c r="AM104" s="65">
        <f t="shared" si="40"/>
        <v>55990.758333333331</v>
      </c>
      <c r="AN104" s="65">
        <f t="shared" si="41"/>
        <v>3058.7166666666672</v>
      </c>
      <c r="AO104" s="65">
        <f t="shared" si="42"/>
        <v>3571.1416666666664</v>
      </c>
      <c r="AP104" s="47"/>
      <c r="AQ104" s="47"/>
      <c r="AR104" s="47"/>
      <c r="AS104" s="47"/>
      <c r="AT104" s="47"/>
      <c r="AU104" t="s">
        <v>168</v>
      </c>
      <c r="AV104" s="83">
        <v>7245</v>
      </c>
      <c r="AW104" s="83">
        <v>42008352</v>
      </c>
      <c r="AX104" s="83">
        <f t="shared" si="21"/>
        <v>5798.2542443064185</v>
      </c>
      <c r="AY104" s="67"/>
      <c r="AZ104" s="83">
        <v>41946</v>
      </c>
      <c r="BA104" s="83">
        <v>138086586</v>
      </c>
      <c r="BB104" s="83">
        <f t="shared" si="22"/>
        <v>3292.008439422114</v>
      </c>
      <c r="BC104" s="67"/>
      <c r="BD104" s="83">
        <v>29233</v>
      </c>
      <c r="BE104" s="83">
        <v>127751434</v>
      </c>
      <c r="BF104" s="83">
        <f t="shared" si="23"/>
        <v>4370.1102863202541</v>
      </c>
      <c r="BH104" s="85">
        <v>50750</v>
      </c>
      <c r="BI104" s="84">
        <v>313057624</v>
      </c>
      <c r="BJ104" s="84">
        <f t="shared" si="24"/>
        <v>6168.6231330049259</v>
      </c>
      <c r="BL104" s="83">
        <v>46398</v>
      </c>
      <c r="BM104" s="83">
        <v>94862060</v>
      </c>
      <c r="BN104" s="84">
        <f t="shared" si="25"/>
        <v>2044.5290745290745</v>
      </c>
      <c r="BP104" s="83">
        <v>3028</v>
      </c>
      <c r="BQ104" s="83">
        <v>27558035</v>
      </c>
      <c r="BR104" s="84">
        <f t="shared" si="26"/>
        <v>9101.0683619550855</v>
      </c>
    </row>
    <row r="105" spans="1:70" x14ac:dyDescent="0.2">
      <c r="A105" s="47"/>
      <c r="B105" s="47" t="s">
        <v>48</v>
      </c>
      <c r="C105" s="65">
        <v>3490.8</v>
      </c>
      <c r="D105" s="65">
        <v>274.5</v>
      </c>
      <c r="E105" s="65">
        <v>631.4</v>
      </c>
      <c r="F105" s="65">
        <v>5212.3999999999996</v>
      </c>
      <c r="G105" s="65">
        <v>12986.1</v>
      </c>
      <c r="H105" s="65">
        <v>7636.2</v>
      </c>
      <c r="I105" s="65">
        <v>1363.2</v>
      </c>
      <c r="J105" s="65">
        <v>730.3</v>
      </c>
      <c r="K105" s="65"/>
      <c r="L105" s="65">
        <v>35060</v>
      </c>
      <c r="M105" s="65">
        <v>97614</v>
      </c>
      <c r="N105" s="65">
        <v>47141.599999999999</v>
      </c>
      <c r="O105" s="65">
        <v>28372</v>
      </c>
      <c r="P105" s="65">
        <v>13210.8</v>
      </c>
      <c r="Q105" s="65">
        <v>47687</v>
      </c>
      <c r="R105" s="65">
        <v>9025.2000000000007</v>
      </c>
      <c r="S105" s="65">
        <v>57149.4</v>
      </c>
      <c r="T105" s="65">
        <v>3021</v>
      </c>
      <c r="U105" s="65">
        <v>4138.6000000000004</v>
      </c>
      <c r="V105" s="47"/>
      <c r="W105" s="65">
        <f t="shared" si="27"/>
        <v>3562.6000000000004</v>
      </c>
      <c r="X105" s="65">
        <f t="shared" si="28"/>
        <v>359.16666666666669</v>
      </c>
      <c r="Y105" s="65">
        <f t="shared" si="29"/>
        <v>634.96666666666658</v>
      </c>
      <c r="Z105" s="65">
        <f t="shared" si="30"/>
        <v>5380.5666666666675</v>
      </c>
      <c r="AA105" s="65">
        <f t="shared" si="31"/>
        <v>5440.3249999999998</v>
      </c>
      <c r="AB105" s="65">
        <f t="shared" si="32"/>
        <v>6633.7750000000015</v>
      </c>
      <c r="AC105" s="65">
        <f t="shared" si="33"/>
        <v>1544.7666666666667</v>
      </c>
      <c r="AD105" s="65">
        <f t="shared" si="34"/>
        <v>523.04166666666674</v>
      </c>
      <c r="AE105" s="65"/>
      <c r="AF105" s="65">
        <f t="shared" si="35"/>
        <v>30888.108333333326</v>
      </c>
      <c r="AG105" s="65">
        <f t="shared" si="36"/>
        <v>96215.35000000002</v>
      </c>
      <c r="AH105" s="65">
        <f t="shared" si="37"/>
        <v>44331.041666666664</v>
      </c>
      <c r="AI105" s="65">
        <f t="shared" si="38"/>
        <v>30914.191666666669</v>
      </c>
      <c r="AJ105" s="65">
        <f t="shared" si="39"/>
        <v>13566.683333333332</v>
      </c>
      <c r="AK105" s="65">
        <f t="shared" si="44"/>
        <v>45057</v>
      </c>
      <c r="AL105" s="65">
        <f t="shared" si="43"/>
        <v>9769.4416666666675</v>
      </c>
      <c r="AM105" s="65">
        <f t="shared" si="40"/>
        <v>56259.299999999996</v>
      </c>
      <c r="AN105" s="65">
        <f t="shared" si="41"/>
        <v>3120.625</v>
      </c>
      <c r="AO105" s="65">
        <f t="shared" si="42"/>
        <v>3570.6583333333328</v>
      </c>
      <c r="AP105" s="47"/>
      <c r="AQ105" s="47"/>
      <c r="AR105" s="47"/>
      <c r="AS105" s="47"/>
      <c r="AT105" s="47"/>
      <c r="AU105" t="s">
        <v>169</v>
      </c>
      <c r="AV105" s="83">
        <v>6511</v>
      </c>
      <c r="AW105" s="83">
        <v>39626166</v>
      </c>
      <c r="AX105" s="83">
        <f t="shared" si="21"/>
        <v>6086.0337889725079</v>
      </c>
      <c r="AY105" s="67"/>
      <c r="AZ105" s="83">
        <v>47142</v>
      </c>
      <c r="BA105" s="83">
        <v>157703990</v>
      </c>
      <c r="BB105" s="83">
        <f t="shared" si="22"/>
        <v>3345.2969750965167</v>
      </c>
      <c r="BC105" s="67"/>
      <c r="BD105" s="83">
        <v>28373</v>
      </c>
      <c r="BE105" s="83">
        <v>128388597</v>
      </c>
      <c r="BF105" s="83">
        <f t="shared" si="23"/>
        <v>4525.0272089662703</v>
      </c>
      <c r="BH105" s="85">
        <v>57146</v>
      </c>
      <c r="BI105" s="84">
        <v>364240578</v>
      </c>
      <c r="BJ105" s="84">
        <f t="shared" si="24"/>
        <v>6373.8595527245998</v>
      </c>
      <c r="BL105" s="83">
        <v>47712</v>
      </c>
      <c r="BM105" s="83">
        <v>96709706</v>
      </c>
      <c r="BN105" s="84">
        <f t="shared" si="25"/>
        <v>2026.9472250167673</v>
      </c>
      <c r="BP105" s="83">
        <v>3021</v>
      </c>
      <c r="BQ105" s="83">
        <v>27852871</v>
      </c>
      <c r="BR105" s="84">
        <f t="shared" si="26"/>
        <v>9219.7520688513741</v>
      </c>
    </row>
    <row r="106" spans="1:70" x14ac:dyDescent="0.2">
      <c r="A106" s="47"/>
      <c r="B106" s="47" t="s">
        <v>49</v>
      </c>
      <c r="C106" s="65">
        <v>3691.5</v>
      </c>
      <c r="D106" s="65">
        <v>227.5</v>
      </c>
      <c r="E106" s="65">
        <v>933.1</v>
      </c>
      <c r="F106" s="65">
        <v>5222</v>
      </c>
      <c r="G106" s="65">
        <v>12400.6</v>
      </c>
      <c r="H106" s="65">
        <v>7466.1</v>
      </c>
      <c r="I106" s="65">
        <v>1596.1</v>
      </c>
      <c r="J106" s="65">
        <v>365.6</v>
      </c>
      <c r="K106" s="65"/>
      <c r="L106" s="65">
        <v>35550.6</v>
      </c>
      <c r="M106" s="65">
        <v>110345.4</v>
      </c>
      <c r="N106" s="65">
        <v>53327.4</v>
      </c>
      <c r="O106" s="65">
        <v>35499.4</v>
      </c>
      <c r="P106" s="65">
        <v>13761.6</v>
      </c>
      <c r="Q106" s="65">
        <v>49404.5</v>
      </c>
      <c r="R106" s="65">
        <v>9842.2999999999993</v>
      </c>
      <c r="S106" s="65">
        <v>62073.4</v>
      </c>
      <c r="T106" s="65">
        <v>2827.4</v>
      </c>
      <c r="U106" s="65">
        <v>3935.8</v>
      </c>
      <c r="V106" s="47"/>
      <c r="W106" s="65">
        <f t="shared" si="27"/>
        <v>3539.5583333333338</v>
      </c>
      <c r="X106" s="65">
        <f t="shared" si="28"/>
        <v>358.33333333333331</v>
      </c>
      <c r="Y106" s="65">
        <f t="shared" si="29"/>
        <v>660.98333333333323</v>
      </c>
      <c r="Z106" s="65">
        <f t="shared" si="30"/>
        <v>5340.7416666666677</v>
      </c>
      <c r="AA106" s="65">
        <f t="shared" si="31"/>
        <v>6311.8583333333327</v>
      </c>
      <c r="AB106" s="65">
        <f t="shared" si="32"/>
        <v>6766.0583333333334</v>
      </c>
      <c r="AC106" s="65">
        <f t="shared" si="33"/>
        <v>1607.4333333333332</v>
      </c>
      <c r="AD106" s="65">
        <f t="shared" si="34"/>
        <v>490.25</v>
      </c>
      <c r="AE106" s="65"/>
      <c r="AF106" s="65">
        <f t="shared" si="35"/>
        <v>31345.549999999992</v>
      </c>
      <c r="AG106" s="65">
        <f t="shared" si="36"/>
        <v>96277.358333333337</v>
      </c>
      <c r="AH106" s="65">
        <f t="shared" si="37"/>
        <v>44940.758333333331</v>
      </c>
      <c r="AI106" s="65">
        <f t="shared" si="38"/>
        <v>30462.225000000002</v>
      </c>
      <c r="AJ106" s="65">
        <f t="shared" si="39"/>
        <v>13477.108333333335</v>
      </c>
      <c r="AK106" s="65">
        <f t="shared" si="44"/>
        <v>45676.866666666661</v>
      </c>
      <c r="AL106" s="65">
        <f t="shared" si="43"/>
        <v>9476.3666666666668</v>
      </c>
      <c r="AM106" s="65">
        <f t="shared" si="40"/>
        <v>56147.424999999996</v>
      </c>
      <c r="AN106" s="65">
        <f t="shared" si="41"/>
        <v>3161.7000000000003</v>
      </c>
      <c r="AO106" s="65">
        <f t="shared" si="42"/>
        <v>3535.9750000000004</v>
      </c>
      <c r="AP106" s="47"/>
      <c r="AQ106" s="47"/>
      <c r="AR106" s="47"/>
      <c r="AS106" s="47"/>
      <c r="AT106" s="47"/>
      <c r="AU106" t="s">
        <v>170</v>
      </c>
      <c r="AV106" s="83">
        <v>6966</v>
      </c>
      <c r="AW106" s="83">
        <v>39945456</v>
      </c>
      <c r="AX106" s="83">
        <f t="shared" si="21"/>
        <v>5734.3462532299745</v>
      </c>
      <c r="AY106" s="67"/>
      <c r="AZ106" s="83">
        <v>53327</v>
      </c>
      <c r="BA106" s="83">
        <v>176046632</v>
      </c>
      <c r="BB106" s="83">
        <f t="shared" si="22"/>
        <v>3301.2663753820766</v>
      </c>
      <c r="BC106" s="67"/>
      <c r="BD106" s="83">
        <v>35499</v>
      </c>
      <c r="BE106" s="83">
        <v>155508126</v>
      </c>
      <c r="BF106" s="83">
        <f t="shared" si="23"/>
        <v>4380.6339896898508</v>
      </c>
      <c r="BH106" s="85">
        <v>62070</v>
      </c>
      <c r="BI106" s="84">
        <v>382856598</v>
      </c>
      <c r="BJ106" s="84">
        <f t="shared" si="24"/>
        <v>6168.1423876268727</v>
      </c>
      <c r="BL106" s="83">
        <v>49405</v>
      </c>
      <c r="BM106" s="83">
        <v>101531824</v>
      </c>
      <c r="BN106" s="84">
        <f t="shared" si="25"/>
        <v>2055.0920757008398</v>
      </c>
      <c r="BP106" s="83">
        <v>2827</v>
      </c>
      <c r="BQ106" s="83">
        <v>26319172</v>
      </c>
      <c r="BR106" s="84">
        <f t="shared" si="26"/>
        <v>9309.9299610894941</v>
      </c>
    </row>
    <row r="107" spans="1:70" x14ac:dyDescent="0.2">
      <c r="A107" s="47"/>
      <c r="B107" s="47" t="s">
        <v>50</v>
      </c>
      <c r="C107" s="65">
        <v>3503.2</v>
      </c>
      <c r="D107" s="65">
        <v>311</v>
      </c>
      <c r="E107" s="65">
        <v>1187.2</v>
      </c>
      <c r="F107" s="65">
        <v>6370.1</v>
      </c>
      <c r="G107" s="65">
        <v>3695.2</v>
      </c>
      <c r="H107" s="65">
        <v>6533.7</v>
      </c>
      <c r="I107" s="65">
        <v>1143.3</v>
      </c>
      <c r="J107" s="65">
        <v>400.1</v>
      </c>
      <c r="K107" s="65"/>
      <c r="L107" s="65">
        <v>37446.199999999997</v>
      </c>
      <c r="M107" s="65">
        <v>110490.9</v>
      </c>
      <c r="N107" s="65">
        <v>54227.9</v>
      </c>
      <c r="O107" s="65">
        <v>33619.4</v>
      </c>
      <c r="P107" s="65">
        <v>13775.1</v>
      </c>
      <c r="Q107" s="65">
        <v>48301.4</v>
      </c>
      <c r="R107" s="65">
        <v>10706.5</v>
      </c>
      <c r="S107" s="65">
        <v>61253.5</v>
      </c>
      <c r="T107" s="65">
        <v>3520.3</v>
      </c>
      <c r="U107" s="65">
        <v>4899.5</v>
      </c>
      <c r="V107" s="47"/>
      <c r="W107" s="65">
        <f t="shared" si="27"/>
        <v>3529.2583333333332</v>
      </c>
      <c r="X107" s="65">
        <f t="shared" si="28"/>
        <v>374.17500000000001</v>
      </c>
      <c r="Y107" s="65">
        <f t="shared" si="29"/>
        <v>689.80833333333339</v>
      </c>
      <c r="Z107" s="65">
        <f t="shared" si="30"/>
        <v>5323.2666666666673</v>
      </c>
      <c r="AA107" s="65">
        <f t="shared" si="31"/>
        <v>6230.1499999999987</v>
      </c>
      <c r="AB107" s="65">
        <f t="shared" si="32"/>
        <v>6812.1416666666673</v>
      </c>
      <c r="AC107" s="65">
        <f t="shared" si="33"/>
        <v>1602.7249999999997</v>
      </c>
      <c r="AD107" s="65">
        <f t="shared" si="34"/>
        <v>485.56666666666678</v>
      </c>
      <c r="AE107" s="65"/>
      <c r="AF107" s="65">
        <f t="shared" si="35"/>
        <v>32085.149999999998</v>
      </c>
      <c r="AG107" s="65">
        <f t="shared" si="36"/>
        <v>97465.983333333323</v>
      </c>
      <c r="AH107" s="65">
        <f t="shared" si="37"/>
        <v>45972.25</v>
      </c>
      <c r="AI107" s="65">
        <f t="shared" si="38"/>
        <v>30246.308333333338</v>
      </c>
      <c r="AJ107" s="65">
        <f t="shared" si="39"/>
        <v>13475.700000000003</v>
      </c>
      <c r="AK107" s="65">
        <f t="shared" si="44"/>
        <v>46101.466666666667</v>
      </c>
      <c r="AL107" s="65">
        <f t="shared" si="43"/>
        <v>9492.6583333333347</v>
      </c>
      <c r="AM107" s="65">
        <f t="shared" si="40"/>
        <v>56785.75</v>
      </c>
      <c r="AN107" s="65">
        <f t="shared" si="41"/>
        <v>3260.775000000001</v>
      </c>
      <c r="AO107" s="65">
        <f t="shared" si="42"/>
        <v>3642</v>
      </c>
      <c r="AP107" s="47"/>
      <c r="AQ107" s="47"/>
      <c r="AR107" s="47"/>
      <c r="AS107" s="47"/>
      <c r="AT107" s="47"/>
      <c r="AU107" t="s">
        <v>171</v>
      </c>
      <c r="AV107" s="83">
        <v>8196</v>
      </c>
      <c r="AW107" s="83">
        <v>42325284</v>
      </c>
      <c r="AX107" s="83">
        <f t="shared" si="21"/>
        <v>5164.139092240117</v>
      </c>
      <c r="AY107" s="67"/>
      <c r="AZ107" s="83">
        <v>54227</v>
      </c>
      <c r="BA107" s="83">
        <v>170544256</v>
      </c>
      <c r="BB107" s="83">
        <f t="shared" si="22"/>
        <v>3145.0062883803271</v>
      </c>
      <c r="BC107" s="67"/>
      <c r="BD107" s="83">
        <v>33619</v>
      </c>
      <c r="BE107" s="83">
        <v>142934405</v>
      </c>
      <c r="BF107" s="83">
        <f t="shared" si="23"/>
        <v>4251.5959725155417</v>
      </c>
      <c r="BH107" s="85">
        <v>61252</v>
      </c>
      <c r="BI107" s="84">
        <v>371792227</v>
      </c>
      <c r="BJ107" s="84">
        <f t="shared" si="24"/>
        <v>6069.8789753803958</v>
      </c>
      <c r="BL107" s="83">
        <v>48302</v>
      </c>
      <c r="BM107" s="83">
        <v>103101204</v>
      </c>
      <c r="BN107" s="84">
        <f t="shared" si="25"/>
        <v>2134.512111299739</v>
      </c>
      <c r="BP107" s="83">
        <v>3520</v>
      </c>
      <c r="BQ107" s="83">
        <v>31894286</v>
      </c>
      <c r="BR107" s="84">
        <f t="shared" si="26"/>
        <v>9060.8767045454551</v>
      </c>
    </row>
    <row r="108" spans="1:70" x14ac:dyDescent="0.2">
      <c r="A108" s="47"/>
      <c r="B108" s="47" t="s">
        <v>51</v>
      </c>
      <c r="C108" s="65">
        <v>3932.8</v>
      </c>
      <c r="D108" s="65">
        <v>304.2</v>
      </c>
      <c r="E108" s="65">
        <v>1115.5999999999999</v>
      </c>
      <c r="F108" s="65">
        <v>7320.6</v>
      </c>
      <c r="G108" s="65">
        <v>3972.9</v>
      </c>
      <c r="H108" s="65">
        <v>6636.8</v>
      </c>
      <c r="I108" s="65">
        <v>2268.9</v>
      </c>
      <c r="J108" s="65">
        <v>388.8</v>
      </c>
      <c r="K108" s="65"/>
      <c r="L108" s="65">
        <v>40924.300000000003</v>
      </c>
      <c r="M108" s="65">
        <v>124237.8</v>
      </c>
      <c r="N108" s="65">
        <v>53418.9</v>
      </c>
      <c r="O108" s="65">
        <v>44944.7</v>
      </c>
      <c r="P108" s="65">
        <v>14441.5</v>
      </c>
      <c r="Q108" s="65">
        <v>49883.4</v>
      </c>
      <c r="R108" s="65">
        <v>13340.7</v>
      </c>
      <c r="S108" s="65">
        <v>65345.4</v>
      </c>
      <c r="T108" s="65">
        <v>3392.4</v>
      </c>
      <c r="U108" s="65">
        <v>3438.2</v>
      </c>
      <c r="V108" s="47"/>
      <c r="W108" s="65">
        <f t="shared" si="27"/>
        <v>3498.6666666666665</v>
      </c>
      <c r="X108" s="65">
        <f t="shared" si="28"/>
        <v>363.45</v>
      </c>
      <c r="Y108" s="65">
        <f t="shared" si="29"/>
        <v>721.99166666666667</v>
      </c>
      <c r="Z108" s="65">
        <f t="shared" si="30"/>
        <v>5290.5583333333334</v>
      </c>
      <c r="AA108" s="65">
        <f t="shared" si="31"/>
        <v>6301.8249999999998</v>
      </c>
      <c r="AB108" s="65">
        <f t="shared" si="32"/>
        <v>6948.041666666667</v>
      </c>
      <c r="AC108" s="65">
        <f t="shared" si="33"/>
        <v>1552.4583333333333</v>
      </c>
      <c r="AD108" s="65">
        <f t="shared" si="34"/>
        <v>473.84166666666675</v>
      </c>
      <c r="AE108" s="65"/>
      <c r="AF108" s="65">
        <f t="shared" si="35"/>
        <v>33007.85833333333</v>
      </c>
      <c r="AG108" s="65">
        <f t="shared" si="36"/>
        <v>99243.233333333337</v>
      </c>
      <c r="AH108" s="65">
        <f t="shared" si="37"/>
        <v>46794.716666666667</v>
      </c>
      <c r="AI108" s="65">
        <f t="shared" si="38"/>
        <v>30931.216666666671</v>
      </c>
      <c r="AJ108" s="65">
        <f t="shared" si="39"/>
        <v>13466.450000000003</v>
      </c>
      <c r="AK108" s="65">
        <f t="shared" si="44"/>
        <v>46776.716666666667</v>
      </c>
      <c r="AL108" s="65">
        <f t="shared" si="43"/>
        <v>9800.1</v>
      </c>
      <c r="AM108" s="65">
        <f t="shared" si="40"/>
        <v>57981.26666666667</v>
      </c>
      <c r="AN108" s="65">
        <f t="shared" si="41"/>
        <v>3303.1750000000006</v>
      </c>
      <c r="AO108" s="65">
        <f t="shared" si="42"/>
        <v>3656.7666666666664</v>
      </c>
      <c r="AP108" s="47"/>
      <c r="AQ108" s="47"/>
      <c r="AR108" s="47"/>
      <c r="AS108" s="47"/>
      <c r="AT108" s="47"/>
      <c r="AU108" t="s">
        <v>172</v>
      </c>
      <c r="AV108" s="83">
        <v>9740</v>
      </c>
      <c r="AW108" s="83">
        <v>46854298</v>
      </c>
      <c r="AX108" s="83">
        <f t="shared" si="21"/>
        <v>4810.5028747433262</v>
      </c>
      <c r="AY108" s="67"/>
      <c r="AZ108" s="83">
        <v>53419</v>
      </c>
      <c r="BA108" s="83">
        <v>162039556</v>
      </c>
      <c r="BB108" s="83">
        <f t="shared" si="22"/>
        <v>3033.3693255208823</v>
      </c>
      <c r="BC108" s="67"/>
      <c r="BD108" s="83">
        <v>44944</v>
      </c>
      <c r="BE108" s="83">
        <v>176947609</v>
      </c>
      <c r="BF108" s="83">
        <f t="shared" si="23"/>
        <v>3937.0685519757922</v>
      </c>
      <c r="BH108" s="85">
        <v>65344</v>
      </c>
      <c r="BI108" s="84">
        <v>383561265</v>
      </c>
      <c r="BJ108" s="84">
        <f t="shared" si="24"/>
        <v>5869.8773414544567</v>
      </c>
      <c r="BL108" s="83">
        <v>49884</v>
      </c>
      <c r="BM108" s="83">
        <v>103257032</v>
      </c>
      <c r="BN108" s="84">
        <f t="shared" si="25"/>
        <v>2069.9429075455055</v>
      </c>
      <c r="BP108" s="83">
        <v>3393</v>
      </c>
      <c r="BQ108" s="83">
        <v>28701652</v>
      </c>
      <c r="BR108" s="84">
        <f t="shared" si="26"/>
        <v>8459.0781019746537</v>
      </c>
    </row>
    <row r="109" spans="1:70" x14ac:dyDescent="0.2">
      <c r="A109" s="47"/>
      <c r="B109" s="47" t="s">
        <v>52</v>
      </c>
      <c r="C109" s="65">
        <v>3356.9</v>
      </c>
      <c r="D109" s="65">
        <v>233.4</v>
      </c>
      <c r="E109" s="65">
        <v>592.79999999999995</v>
      </c>
      <c r="F109" s="65">
        <v>6214.9</v>
      </c>
      <c r="G109" s="65">
        <v>1615.7</v>
      </c>
      <c r="H109" s="65">
        <v>7122.9</v>
      </c>
      <c r="I109" s="65">
        <v>2844.2</v>
      </c>
      <c r="J109" s="65">
        <v>360.3</v>
      </c>
      <c r="K109" s="65"/>
      <c r="L109" s="65">
        <v>41515.599999999999</v>
      </c>
      <c r="M109" s="65">
        <v>101856.1</v>
      </c>
      <c r="N109" s="65">
        <v>43991.1</v>
      </c>
      <c r="O109" s="65">
        <v>35934.400000000001</v>
      </c>
      <c r="P109" s="65">
        <v>14605.5</v>
      </c>
      <c r="Q109" s="65">
        <v>45567.1</v>
      </c>
      <c r="R109" s="65">
        <v>11967.7</v>
      </c>
      <c r="S109" s="65">
        <v>62976.6</v>
      </c>
      <c r="T109" s="65">
        <v>3325.9</v>
      </c>
      <c r="U109" s="65">
        <v>3945.9</v>
      </c>
      <c r="V109" s="47"/>
      <c r="W109" s="65">
        <f t="shared" si="27"/>
        <v>3457.3000000000006</v>
      </c>
      <c r="X109" s="65">
        <f t="shared" si="28"/>
        <v>359.1583333333333</v>
      </c>
      <c r="Y109" s="65">
        <f t="shared" si="29"/>
        <v>727.96666666666658</v>
      </c>
      <c r="Z109" s="65">
        <f t="shared" si="30"/>
        <v>5335.8499999999995</v>
      </c>
      <c r="AA109" s="65">
        <f t="shared" si="31"/>
        <v>5847.9999999999991</v>
      </c>
      <c r="AB109" s="65">
        <f t="shared" si="32"/>
        <v>7053.583333333333</v>
      </c>
      <c r="AC109" s="65">
        <f t="shared" si="33"/>
        <v>1633.7749999999999</v>
      </c>
      <c r="AD109" s="65">
        <f t="shared" si="34"/>
        <v>457.53333333333347</v>
      </c>
      <c r="AE109" s="65"/>
      <c r="AF109" s="65">
        <f t="shared" si="35"/>
        <v>34235.316666666666</v>
      </c>
      <c r="AG109" s="65">
        <f t="shared" si="36"/>
        <v>100048.50000000001</v>
      </c>
      <c r="AH109" s="65">
        <f t="shared" si="37"/>
        <v>47194.308333333342</v>
      </c>
      <c r="AI109" s="65">
        <f t="shared" si="38"/>
        <v>31202.508333333335</v>
      </c>
      <c r="AJ109" s="65">
        <f t="shared" si="39"/>
        <v>13536.883333333333</v>
      </c>
      <c r="AK109" s="65">
        <f t="shared" si="44"/>
        <v>47007.475000000006</v>
      </c>
      <c r="AL109" s="65">
        <f t="shared" si="43"/>
        <v>9960.7833333333328</v>
      </c>
      <c r="AM109" s="65">
        <f t="shared" si="40"/>
        <v>59032.933333333342</v>
      </c>
      <c r="AN109" s="65">
        <f t="shared" si="41"/>
        <v>3245.9333333333338</v>
      </c>
      <c r="AO109" s="65">
        <f t="shared" si="42"/>
        <v>3716.2000000000003</v>
      </c>
      <c r="AP109" s="47"/>
      <c r="AQ109" s="47"/>
      <c r="AR109" s="47"/>
      <c r="AS109" s="47"/>
      <c r="AT109" s="47"/>
      <c r="AU109" t="s">
        <v>173</v>
      </c>
      <c r="AV109" s="83">
        <v>9745</v>
      </c>
      <c r="AW109" s="83">
        <v>45923261</v>
      </c>
      <c r="AX109" s="83">
        <f t="shared" ref="AX109:AX126" si="45">AW109/AV109</f>
        <v>4712.4947152385839</v>
      </c>
      <c r="AY109" s="67"/>
      <c r="AZ109" s="83">
        <v>43991</v>
      </c>
      <c r="BA109" s="83">
        <v>130331791</v>
      </c>
      <c r="BB109" s="83">
        <f t="shared" ref="BB109:BB126" si="46">BA109/AZ109</f>
        <v>2962.6921643063356</v>
      </c>
      <c r="BC109" s="67"/>
      <c r="BD109" s="83">
        <v>35935</v>
      </c>
      <c r="BE109" s="83">
        <v>138661786</v>
      </c>
      <c r="BF109" s="83">
        <f t="shared" ref="BF109:BF126" si="47">BE109/BD109</f>
        <v>3858.6833449283426</v>
      </c>
      <c r="BH109" s="85">
        <v>62966</v>
      </c>
      <c r="BI109" s="84">
        <v>368208613</v>
      </c>
      <c r="BJ109" s="84">
        <f t="shared" ref="BJ109:BJ126" si="48">BI109/BH109</f>
        <v>5847.7370803290669</v>
      </c>
      <c r="BL109" s="83">
        <v>45568</v>
      </c>
      <c r="BM109" s="83">
        <v>93312163</v>
      </c>
      <c r="BN109" s="84">
        <f t="shared" ref="BN109:BN125" si="49">BM109/BL109</f>
        <v>2047.7563860603932</v>
      </c>
      <c r="BP109" s="83">
        <v>3326</v>
      </c>
      <c r="BQ109" s="83">
        <v>27566673</v>
      </c>
      <c r="BR109" s="84">
        <f t="shared" ref="BR109:BR126" si="50">BQ109/BP109</f>
        <v>8288.236019242333</v>
      </c>
    </row>
    <row r="110" spans="1:70" x14ac:dyDescent="0.2">
      <c r="A110" s="47"/>
      <c r="B110" s="47" t="s">
        <v>53</v>
      </c>
      <c r="C110" s="65">
        <v>3692.1</v>
      </c>
      <c r="D110" s="65">
        <v>278.60000000000002</v>
      </c>
      <c r="E110" s="65">
        <v>694</v>
      </c>
      <c r="F110" s="65">
        <v>7001.5</v>
      </c>
      <c r="G110" s="65">
        <v>684.5</v>
      </c>
      <c r="H110" s="65">
        <v>5628.8</v>
      </c>
      <c r="I110" s="65">
        <v>2064.5</v>
      </c>
      <c r="J110" s="65">
        <v>117.3</v>
      </c>
      <c r="K110" s="65"/>
      <c r="L110" s="65">
        <v>52075.6</v>
      </c>
      <c r="M110" s="65">
        <v>108860.1</v>
      </c>
      <c r="N110" s="65">
        <v>49940.800000000003</v>
      </c>
      <c r="O110" s="65">
        <v>32292.1</v>
      </c>
      <c r="P110" s="65">
        <v>14725.3</v>
      </c>
      <c r="Q110" s="65">
        <v>39784</v>
      </c>
      <c r="R110" s="65">
        <v>11809.4</v>
      </c>
      <c r="S110" s="65">
        <v>62335.5</v>
      </c>
      <c r="T110" s="65">
        <v>3353.2</v>
      </c>
      <c r="U110" s="65">
        <v>3892.2</v>
      </c>
      <c r="V110" s="47"/>
      <c r="W110" s="65">
        <f t="shared" si="27"/>
        <v>3491.2083333333335</v>
      </c>
      <c r="X110" s="65">
        <f t="shared" si="28"/>
        <v>368.83333333333331</v>
      </c>
      <c r="Y110" s="65">
        <f t="shared" si="29"/>
        <v>738.55833333333339</v>
      </c>
      <c r="Z110" s="65">
        <f t="shared" si="30"/>
        <v>5467.4333333333334</v>
      </c>
      <c r="AA110" s="65">
        <f t="shared" si="31"/>
        <v>5772.5249999999987</v>
      </c>
      <c r="AB110" s="65">
        <f t="shared" si="32"/>
        <v>6967.1083333333327</v>
      </c>
      <c r="AC110" s="65">
        <f t="shared" si="33"/>
        <v>1586.1000000000001</v>
      </c>
      <c r="AD110" s="65">
        <f t="shared" si="34"/>
        <v>432.85000000000008</v>
      </c>
      <c r="AE110" s="65"/>
      <c r="AF110" s="65">
        <f t="shared" si="35"/>
        <v>36275.591666666667</v>
      </c>
      <c r="AG110" s="65">
        <f t="shared" si="36"/>
        <v>101775.07500000001</v>
      </c>
      <c r="AH110" s="65">
        <f t="shared" si="37"/>
        <v>48125.616666666676</v>
      </c>
      <c r="AI110" s="65">
        <f t="shared" si="38"/>
        <v>31336.45</v>
      </c>
      <c r="AJ110" s="65">
        <f t="shared" si="39"/>
        <v>13553.275</v>
      </c>
      <c r="AK110" s="65">
        <f t="shared" si="44"/>
        <v>47019.558333333342</v>
      </c>
      <c r="AL110" s="65">
        <f t="shared" si="43"/>
        <v>10311.883333333333</v>
      </c>
      <c r="AM110" s="65">
        <f t="shared" si="40"/>
        <v>60222.225000000006</v>
      </c>
      <c r="AN110" s="65">
        <f t="shared" si="41"/>
        <v>3220.0583333333329</v>
      </c>
      <c r="AO110" s="65">
        <f t="shared" si="42"/>
        <v>3794.2333333333331</v>
      </c>
      <c r="AP110" s="47"/>
      <c r="AQ110" s="47"/>
      <c r="AR110" s="47"/>
      <c r="AS110" s="47"/>
      <c r="AT110" s="47"/>
      <c r="AU110" t="s">
        <v>174</v>
      </c>
      <c r="AV110" s="83">
        <v>9449</v>
      </c>
      <c r="AW110" s="83">
        <v>42416856</v>
      </c>
      <c r="AX110" s="83">
        <f t="shared" si="45"/>
        <v>4489.0312202349451</v>
      </c>
      <c r="AY110" s="67"/>
      <c r="AZ110" s="83">
        <v>49941</v>
      </c>
      <c r="BA110" s="83">
        <v>136162713</v>
      </c>
      <c r="BB110" s="83">
        <f t="shared" si="46"/>
        <v>2726.4714963657116</v>
      </c>
      <c r="BC110" s="67"/>
      <c r="BD110" s="83">
        <v>32293</v>
      </c>
      <c r="BE110" s="83">
        <v>118523647</v>
      </c>
      <c r="BF110" s="83">
        <f t="shared" si="47"/>
        <v>3670.2581674047005</v>
      </c>
      <c r="BH110" s="85">
        <v>62334</v>
      </c>
      <c r="BI110" s="84">
        <v>355854674</v>
      </c>
      <c r="BJ110" s="84">
        <f t="shared" si="48"/>
        <v>5708.8374562838899</v>
      </c>
      <c r="BL110" s="83">
        <v>39785</v>
      </c>
      <c r="BM110" s="83">
        <v>79998672</v>
      </c>
      <c r="BN110" s="84">
        <f t="shared" si="49"/>
        <v>2010.7747140882243</v>
      </c>
      <c r="BP110" s="83">
        <v>3353</v>
      </c>
      <c r="BQ110" s="83">
        <v>25596389</v>
      </c>
      <c r="BR110" s="84">
        <f t="shared" si="50"/>
        <v>7633.8768267223386</v>
      </c>
    </row>
    <row r="111" spans="1:70" x14ac:dyDescent="0.2">
      <c r="A111" s="47"/>
      <c r="B111" s="47" t="s">
        <v>54</v>
      </c>
      <c r="C111" s="65">
        <v>3875.5</v>
      </c>
      <c r="D111" s="65">
        <v>499.7</v>
      </c>
      <c r="E111" s="65">
        <v>705.2</v>
      </c>
      <c r="F111" s="65">
        <v>5874.6</v>
      </c>
      <c r="G111" s="65">
        <v>2603.3000000000002</v>
      </c>
      <c r="H111" s="65">
        <v>5304.5</v>
      </c>
      <c r="I111" s="65">
        <v>3159.2</v>
      </c>
      <c r="J111" s="65">
        <v>231.3</v>
      </c>
      <c r="K111" s="65"/>
      <c r="L111" s="65">
        <v>44538.6</v>
      </c>
      <c r="M111" s="65">
        <v>113482.3</v>
      </c>
      <c r="N111" s="65">
        <v>49691.1</v>
      </c>
      <c r="O111" s="65">
        <v>35187.4</v>
      </c>
      <c r="P111" s="65">
        <v>15105.6</v>
      </c>
      <c r="Q111" s="65">
        <v>44422.5</v>
      </c>
      <c r="R111" s="65">
        <v>10406.799999999999</v>
      </c>
      <c r="S111" s="65">
        <v>68294.5</v>
      </c>
      <c r="T111" s="65">
        <v>3228.2</v>
      </c>
      <c r="U111" s="65">
        <v>3670.9</v>
      </c>
      <c r="V111" s="47"/>
      <c r="W111" s="65">
        <f t="shared" si="27"/>
        <v>3544.8333333333335</v>
      </c>
      <c r="X111" s="65">
        <f t="shared" si="28"/>
        <v>370.20833333333331</v>
      </c>
      <c r="Y111" s="65">
        <f t="shared" si="29"/>
        <v>751.55000000000018</v>
      </c>
      <c r="Z111" s="65">
        <f t="shared" si="30"/>
        <v>5539.6833333333334</v>
      </c>
      <c r="AA111" s="65">
        <f t="shared" si="31"/>
        <v>5675.791666666667</v>
      </c>
      <c r="AB111" s="65">
        <f t="shared" si="32"/>
        <v>6791.75</v>
      </c>
      <c r="AC111" s="65">
        <f t="shared" si="33"/>
        <v>1702.2583333333332</v>
      </c>
      <c r="AD111" s="65">
        <f t="shared" si="34"/>
        <v>403.05</v>
      </c>
      <c r="AE111" s="65"/>
      <c r="AF111" s="65">
        <f t="shared" si="35"/>
        <v>37325.299999999996</v>
      </c>
      <c r="AG111" s="65">
        <f t="shared" si="36"/>
        <v>103586.18333333335</v>
      </c>
      <c r="AH111" s="65">
        <f t="shared" si="37"/>
        <v>48944.216666666667</v>
      </c>
      <c r="AI111" s="65">
        <f t="shared" si="38"/>
        <v>31802.283333333336</v>
      </c>
      <c r="AJ111" s="65">
        <f t="shared" si="39"/>
        <v>13574.391666666668</v>
      </c>
      <c r="AK111" s="65">
        <f t="shared" si="44"/>
        <v>46816.541666666664</v>
      </c>
      <c r="AL111" s="65">
        <f t="shared" si="43"/>
        <v>10509.333333333334</v>
      </c>
      <c r="AM111" s="65">
        <f t="shared" si="40"/>
        <v>61102.433333333342</v>
      </c>
      <c r="AN111" s="65">
        <f t="shared" si="41"/>
        <v>3206.2249999999999</v>
      </c>
      <c r="AO111" s="65">
        <f t="shared" si="42"/>
        <v>3802.5083333333332</v>
      </c>
      <c r="AP111" s="47"/>
      <c r="AQ111" s="47"/>
      <c r="AR111" s="47"/>
      <c r="AS111" s="47"/>
      <c r="AT111" s="47"/>
      <c r="AU111" t="s">
        <v>175</v>
      </c>
      <c r="AV111" s="83">
        <v>7853</v>
      </c>
      <c r="AW111" s="83">
        <v>36888708</v>
      </c>
      <c r="AX111" s="83">
        <f t="shared" si="45"/>
        <v>4697.4032853686485</v>
      </c>
      <c r="AY111" s="67"/>
      <c r="AZ111" s="83">
        <v>49691</v>
      </c>
      <c r="BA111" s="83">
        <v>144650871</v>
      </c>
      <c r="BB111" s="83">
        <f t="shared" si="46"/>
        <v>2911.0074460163814</v>
      </c>
      <c r="BC111" s="67"/>
      <c r="BD111" s="83">
        <v>35188</v>
      </c>
      <c r="BE111" s="83">
        <v>134361161</v>
      </c>
      <c r="BF111" s="83">
        <f t="shared" si="47"/>
        <v>3818.3801580084119</v>
      </c>
      <c r="BH111" s="85">
        <v>68294</v>
      </c>
      <c r="BI111" s="84">
        <v>394814139</v>
      </c>
      <c r="BJ111" s="84">
        <f t="shared" si="48"/>
        <v>5781.0955428002462</v>
      </c>
      <c r="BL111" s="83">
        <v>44424</v>
      </c>
      <c r="BM111" s="83">
        <v>95629889</v>
      </c>
      <c r="BN111" s="84">
        <f t="shared" si="49"/>
        <v>2152.6627273545832</v>
      </c>
      <c r="BP111" s="83">
        <v>3228</v>
      </c>
      <c r="BQ111" s="83">
        <v>26706942</v>
      </c>
      <c r="BR111" s="84">
        <f t="shared" si="50"/>
        <v>8273.5260223048335</v>
      </c>
    </row>
    <row r="112" spans="1:70" x14ac:dyDescent="0.2">
      <c r="A112" s="47"/>
      <c r="B112" s="47" t="s">
        <v>55</v>
      </c>
      <c r="C112" s="65">
        <v>2958.4</v>
      </c>
      <c r="D112" s="65">
        <v>641.1</v>
      </c>
      <c r="E112" s="65">
        <v>591.79999999999995</v>
      </c>
      <c r="F112" s="65">
        <v>5961.4</v>
      </c>
      <c r="G112" s="65">
        <v>1283</v>
      </c>
      <c r="H112" s="65">
        <v>5359.1</v>
      </c>
      <c r="I112" s="65">
        <v>1886.8</v>
      </c>
      <c r="J112" s="65">
        <v>439.3</v>
      </c>
      <c r="K112" s="65"/>
      <c r="L112" s="65">
        <v>36207.800000000003</v>
      </c>
      <c r="M112" s="65">
        <v>93036.1</v>
      </c>
      <c r="N112" s="65">
        <v>40964.300000000003</v>
      </c>
      <c r="O112" s="65">
        <v>28116</v>
      </c>
      <c r="P112" s="65">
        <v>12708</v>
      </c>
      <c r="Q112" s="65">
        <v>43806.7</v>
      </c>
      <c r="R112" s="65">
        <v>10789.3</v>
      </c>
      <c r="S112" s="65">
        <v>67519.399999999994</v>
      </c>
      <c r="T112" s="65">
        <v>2349.1</v>
      </c>
      <c r="U112" s="65">
        <v>3465</v>
      </c>
      <c r="V112" s="47"/>
      <c r="W112" s="65">
        <f t="shared" si="27"/>
        <v>3529.3500000000004</v>
      </c>
      <c r="X112" s="65">
        <f t="shared" si="28"/>
        <v>384.47499999999997</v>
      </c>
      <c r="Y112" s="65">
        <f t="shared" si="29"/>
        <v>746.20833333333337</v>
      </c>
      <c r="Z112" s="65">
        <f t="shared" si="30"/>
        <v>5655.1749999999993</v>
      </c>
      <c r="AA112" s="65">
        <f t="shared" si="31"/>
        <v>5477.6916666666657</v>
      </c>
      <c r="AB112" s="65">
        <f t="shared" si="32"/>
        <v>6591.6916666666666</v>
      </c>
      <c r="AC112" s="65">
        <f t="shared" si="33"/>
        <v>1699.9750000000001</v>
      </c>
      <c r="AD112" s="65">
        <f t="shared" si="34"/>
        <v>396.51666666666671</v>
      </c>
      <c r="AE112" s="65"/>
      <c r="AF112" s="65">
        <f t="shared" si="35"/>
        <v>37863.57499999999</v>
      </c>
      <c r="AG112" s="65">
        <f t="shared" si="36"/>
        <v>103208.04166666667</v>
      </c>
      <c r="AH112" s="65">
        <f t="shared" si="37"/>
        <v>48364.025000000001</v>
      </c>
      <c r="AI112" s="65">
        <f t="shared" si="38"/>
        <v>31684.925000000003</v>
      </c>
      <c r="AJ112" s="65">
        <f t="shared" si="39"/>
        <v>13524.058333333334</v>
      </c>
      <c r="AK112" s="65">
        <f t="shared" si="44"/>
        <v>46650.783333333333</v>
      </c>
      <c r="AL112" s="65">
        <f t="shared" si="43"/>
        <v>10737.233333333334</v>
      </c>
      <c r="AM112" s="65">
        <f t="shared" si="40"/>
        <v>61688.991666666676</v>
      </c>
      <c r="AN112" s="65">
        <f t="shared" si="41"/>
        <v>3080.9666666666667</v>
      </c>
      <c r="AO112" s="65">
        <f t="shared" si="42"/>
        <v>3795.7166666666667</v>
      </c>
      <c r="AP112" s="47"/>
      <c r="AQ112" s="47"/>
      <c r="AR112" s="47"/>
      <c r="AS112" s="47"/>
      <c r="AT112" s="47"/>
      <c r="AU112" t="s">
        <v>176</v>
      </c>
      <c r="AV112" s="83">
        <v>7900</v>
      </c>
      <c r="AW112" s="83">
        <v>39903788</v>
      </c>
      <c r="AX112" s="83">
        <f t="shared" si="45"/>
        <v>5051.1124050632916</v>
      </c>
      <c r="AY112" s="67"/>
      <c r="AZ112" s="83">
        <v>40964</v>
      </c>
      <c r="BA112" s="83">
        <v>125232936</v>
      </c>
      <c r="BB112" s="83">
        <f t="shared" si="46"/>
        <v>3057.1461771311397</v>
      </c>
      <c r="BC112" s="67"/>
      <c r="BD112" s="83">
        <v>28116</v>
      </c>
      <c r="BE112" s="83">
        <v>109307514</v>
      </c>
      <c r="BF112" s="83">
        <f t="shared" si="47"/>
        <v>3887.7334613743064</v>
      </c>
      <c r="BH112" s="85">
        <v>67514</v>
      </c>
      <c r="BI112" s="84">
        <v>395365853</v>
      </c>
      <c r="BJ112" s="84">
        <f t="shared" si="48"/>
        <v>5856.0573066326988</v>
      </c>
      <c r="BL112" s="83">
        <v>43807</v>
      </c>
      <c r="BM112" s="83">
        <v>93291291</v>
      </c>
      <c r="BN112" s="84">
        <f t="shared" si="49"/>
        <v>2129.5978040039263</v>
      </c>
      <c r="BP112" s="83">
        <v>2349</v>
      </c>
      <c r="BQ112" s="83">
        <v>19451827</v>
      </c>
      <c r="BR112" s="84">
        <f t="shared" si="50"/>
        <v>8280.8969774372072</v>
      </c>
    </row>
    <row r="113" spans="1:70" x14ac:dyDescent="0.2">
      <c r="A113" s="47"/>
      <c r="B113" s="47" t="s">
        <v>56</v>
      </c>
      <c r="C113" s="65">
        <v>1831.5</v>
      </c>
      <c r="D113" s="65">
        <v>669.1</v>
      </c>
      <c r="E113" s="65">
        <v>592.4</v>
      </c>
      <c r="F113" s="65">
        <v>5999.3</v>
      </c>
      <c r="G113" s="65">
        <v>1045.5</v>
      </c>
      <c r="H113" s="65">
        <v>6282</v>
      </c>
      <c r="I113" s="65">
        <v>2249.6</v>
      </c>
      <c r="J113" s="65">
        <v>243.6</v>
      </c>
      <c r="K113" s="65"/>
      <c r="L113" s="65">
        <v>41979.9</v>
      </c>
      <c r="M113" s="65">
        <v>88982.6</v>
      </c>
      <c r="N113" s="65">
        <v>31236.3</v>
      </c>
      <c r="O113" s="65">
        <v>30005.200000000001</v>
      </c>
      <c r="P113" s="65">
        <v>15066.1</v>
      </c>
      <c r="Q113" s="65">
        <v>48083.4</v>
      </c>
      <c r="R113" s="65">
        <v>10685.4</v>
      </c>
      <c r="S113" s="65">
        <v>74422.8</v>
      </c>
      <c r="T113" s="65">
        <v>3118.2</v>
      </c>
      <c r="U113" s="65">
        <v>3537.9</v>
      </c>
      <c r="V113" s="47"/>
      <c r="W113" s="65">
        <f t="shared" si="27"/>
        <v>3407.5333333333333</v>
      </c>
      <c r="X113" s="65">
        <f t="shared" si="28"/>
        <v>422.86666666666673</v>
      </c>
      <c r="Y113" s="65">
        <f t="shared" si="29"/>
        <v>748.9083333333333</v>
      </c>
      <c r="Z113" s="65">
        <f t="shared" si="30"/>
        <v>5763.2833333333328</v>
      </c>
      <c r="AA113" s="65">
        <f t="shared" si="31"/>
        <v>5273.5416666666661</v>
      </c>
      <c r="AB113" s="65">
        <f t="shared" si="32"/>
        <v>6475.2000000000007</v>
      </c>
      <c r="AC113" s="65">
        <f t="shared" si="33"/>
        <v>1787.8166666666666</v>
      </c>
      <c r="AD113" s="65">
        <f t="shared" si="34"/>
        <v>378.25000000000006</v>
      </c>
      <c r="AE113" s="65"/>
      <c r="AF113" s="65">
        <f t="shared" si="35"/>
        <v>38932.024999999994</v>
      </c>
      <c r="AG113" s="65">
        <f t="shared" si="36"/>
        <v>101945.50833333335</v>
      </c>
      <c r="AH113" s="65">
        <f t="shared" si="37"/>
        <v>46417.908333333333</v>
      </c>
      <c r="AI113" s="65">
        <f t="shared" si="38"/>
        <v>31919.216666666671</v>
      </c>
      <c r="AJ113" s="65">
        <f t="shared" si="39"/>
        <v>13795.958333333334</v>
      </c>
      <c r="AK113" s="65">
        <f t="shared" si="44"/>
        <v>46937.39166666667</v>
      </c>
      <c r="AL113" s="65">
        <f t="shared" si="43"/>
        <v>10817.558333333332</v>
      </c>
      <c r="AM113" s="65">
        <f t="shared" si="40"/>
        <v>62808.500000000007</v>
      </c>
      <c r="AN113" s="65">
        <f t="shared" si="41"/>
        <v>3072.5666666666671</v>
      </c>
      <c r="AO113" s="65">
        <f t="shared" si="42"/>
        <v>3773.2333333333336</v>
      </c>
      <c r="AP113" s="47"/>
      <c r="AQ113" s="47"/>
      <c r="AR113" s="47"/>
      <c r="AS113" s="47"/>
      <c r="AT113" s="47"/>
      <c r="AU113" t="s">
        <v>177</v>
      </c>
      <c r="AV113" s="83">
        <v>8637</v>
      </c>
      <c r="AW113" s="83">
        <v>43387781</v>
      </c>
      <c r="AX113" s="83">
        <f t="shared" si="45"/>
        <v>5023.4781752923473</v>
      </c>
      <c r="AY113" s="67"/>
      <c r="AZ113" s="83">
        <v>31236</v>
      </c>
      <c r="BA113" s="83">
        <v>99209998</v>
      </c>
      <c r="BB113" s="83">
        <f t="shared" si="46"/>
        <v>3176.1428479959022</v>
      </c>
      <c r="BC113" s="67"/>
      <c r="BD113" s="83">
        <v>30006</v>
      </c>
      <c r="BE113" s="83">
        <v>121087795</v>
      </c>
      <c r="BF113" s="83">
        <f t="shared" si="47"/>
        <v>4035.4527427847765</v>
      </c>
      <c r="BH113" s="85">
        <v>74412</v>
      </c>
      <c r="BI113" s="84">
        <v>458917483</v>
      </c>
      <c r="BJ113" s="84">
        <f t="shared" si="48"/>
        <v>6167.251021340644</v>
      </c>
      <c r="BL113" s="83">
        <v>48084</v>
      </c>
      <c r="BM113" s="83">
        <v>104931506</v>
      </c>
      <c r="BN113" s="84">
        <f t="shared" si="49"/>
        <v>2182.2540969969223</v>
      </c>
      <c r="BP113" s="83">
        <v>3118</v>
      </c>
      <c r="BQ113" s="83">
        <v>27160265</v>
      </c>
      <c r="BR113" s="84">
        <f t="shared" si="50"/>
        <v>8710.7969852469523</v>
      </c>
    </row>
    <row r="114" spans="1:70" x14ac:dyDescent="0.2">
      <c r="A114" s="47"/>
      <c r="B114" s="47" t="s">
        <v>57</v>
      </c>
      <c r="C114" s="65">
        <v>1398.7</v>
      </c>
      <c r="D114" s="65">
        <v>432.4</v>
      </c>
      <c r="E114" s="65">
        <v>467.6</v>
      </c>
      <c r="F114" s="65">
        <v>5533.8</v>
      </c>
      <c r="G114" s="65">
        <v>2904.5</v>
      </c>
      <c r="H114" s="65">
        <v>6030.6</v>
      </c>
      <c r="I114" s="65">
        <v>2248</v>
      </c>
      <c r="J114" s="65">
        <v>290.7</v>
      </c>
      <c r="K114" s="65"/>
      <c r="L114" s="65">
        <v>46966</v>
      </c>
      <c r="M114" s="65">
        <v>82647.399999999994</v>
      </c>
      <c r="N114" s="65">
        <v>31652.1</v>
      </c>
      <c r="O114" s="65">
        <v>24112.9</v>
      </c>
      <c r="P114" s="65">
        <v>14770.6</v>
      </c>
      <c r="Q114" s="65">
        <v>42158.8</v>
      </c>
      <c r="R114" s="65">
        <v>11814</v>
      </c>
      <c r="S114" s="65">
        <v>74382.3</v>
      </c>
      <c r="T114" s="65">
        <v>2535.4</v>
      </c>
      <c r="U114" s="65">
        <v>3372</v>
      </c>
      <c r="V114" s="47"/>
      <c r="W114" s="65">
        <f t="shared" si="27"/>
        <v>3206.4749999999999</v>
      </c>
      <c r="X114" s="65">
        <f t="shared" si="28"/>
        <v>419.19166666666661</v>
      </c>
      <c r="Y114" s="65">
        <f t="shared" si="29"/>
        <v>746.55000000000007</v>
      </c>
      <c r="Z114" s="65">
        <f t="shared" si="30"/>
        <v>5838.2750000000005</v>
      </c>
      <c r="AA114" s="65">
        <f t="shared" si="31"/>
        <v>4872.041666666667</v>
      </c>
      <c r="AB114" s="65">
        <f t="shared" si="32"/>
        <v>6374.916666666667</v>
      </c>
      <c r="AC114" s="65">
        <f t="shared" si="33"/>
        <v>1908.0416666666667</v>
      </c>
      <c r="AD114" s="65">
        <f t="shared" si="34"/>
        <v>366.42500000000001</v>
      </c>
      <c r="AE114" s="65"/>
      <c r="AF114" s="65">
        <f t="shared" si="35"/>
        <v>40034.98333333333</v>
      </c>
      <c r="AG114" s="65">
        <f t="shared" si="36"/>
        <v>101089.64166666666</v>
      </c>
      <c r="AH114" s="65">
        <f t="shared" si="37"/>
        <v>45072.23333333333</v>
      </c>
      <c r="AI114" s="65">
        <f t="shared" si="38"/>
        <v>31854.508333333335</v>
      </c>
      <c r="AJ114" s="65">
        <f t="shared" si="39"/>
        <v>13944.216666666669</v>
      </c>
      <c r="AK114" s="65">
        <f t="shared" si="44"/>
        <v>46372.708333333336</v>
      </c>
      <c r="AL114" s="65">
        <f t="shared" si="43"/>
        <v>10820.924999999999</v>
      </c>
      <c r="AM114" s="65">
        <f t="shared" si="40"/>
        <v>63606.750000000007</v>
      </c>
      <c r="AN114" s="65">
        <f t="shared" si="41"/>
        <v>3040.75</v>
      </c>
      <c r="AO114" s="65">
        <f t="shared" si="42"/>
        <v>3778.7166666666672</v>
      </c>
      <c r="AP114" s="47"/>
      <c r="AQ114" s="47"/>
      <c r="AR114" s="47"/>
      <c r="AS114" s="47"/>
      <c r="AT114" s="47"/>
      <c r="AU114" t="s">
        <v>178</v>
      </c>
      <c r="AV114" s="83">
        <v>9490</v>
      </c>
      <c r="AW114" s="83">
        <v>48117287</v>
      </c>
      <c r="AX114" s="83">
        <f t="shared" si="45"/>
        <v>5070.3147523709167</v>
      </c>
      <c r="AY114" s="67"/>
      <c r="AZ114" s="83">
        <v>31652</v>
      </c>
      <c r="BA114" s="83">
        <v>110779010</v>
      </c>
      <c r="BB114" s="83">
        <f t="shared" si="46"/>
        <v>3499.9055351952484</v>
      </c>
      <c r="BC114" s="67"/>
      <c r="BD114" s="83">
        <v>24113</v>
      </c>
      <c r="BE114" s="83">
        <v>99949627</v>
      </c>
      <c r="BF114" s="83">
        <f t="shared" si="47"/>
        <v>4145.0515074855884</v>
      </c>
      <c r="BH114" s="85">
        <v>74377</v>
      </c>
      <c r="BI114" s="84">
        <v>448033919</v>
      </c>
      <c r="BJ114" s="84">
        <f t="shared" si="48"/>
        <v>6023.8234803769983</v>
      </c>
      <c r="BL114" s="83">
        <v>42158</v>
      </c>
      <c r="BM114" s="83">
        <v>94657252</v>
      </c>
      <c r="BN114" s="84">
        <f t="shared" si="49"/>
        <v>2245.2974998813984</v>
      </c>
      <c r="BP114" s="83">
        <v>2536</v>
      </c>
      <c r="BQ114" s="83">
        <v>20516645</v>
      </c>
      <c r="BR114" s="84">
        <f t="shared" si="50"/>
        <v>8090.1597003154575</v>
      </c>
    </row>
    <row r="115" spans="1:70" x14ac:dyDescent="0.2">
      <c r="A115" s="47"/>
      <c r="B115" s="47" t="s">
        <v>58</v>
      </c>
      <c r="C115" s="65">
        <v>1860.2</v>
      </c>
      <c r="D115" s="65">
        <v>688.6</v>
      </c>
      <c r="E115" s="65">
        <v>462.7</v>
      </c>
      <c r="F115" s="65">
        <v>5043.8</v>
      </c>
      <c r="G115" s="65">
        <v>1740.1</v>
      </c>
      <c r="H115" s="65">
        <v>7744</v>
      </c>
      <c r="I115" s="65">
        <v>1053</v>
      </c>
      <c r="J115" s="65">
        <v>297.7</v>
      </c>
      <c r="K115" s="65"/>
      <c r="L115" s="65">
        <v>39282.5</v>
      </c>
      <c r="M115" s="65">
        <v>70149.2</v>
      </c>
      <c r="N115" s="65">
        <v>22898.5</v>
      </c>
      <c r="O115" s="65">
        <v>21881</v>
      </c>
      <c r="P115" s="65">
        <v>12726.2</v>
      </c>
      <c r="Q115" s="65">
        <v>38250.199999999997</v>
      </c>
      <c r="R115" s="65">
        <v>7198.3</v>
      </c>
      <c r="S115" s="65">
        <v>61159.7</v>
      </c>
      <c r="T115" s="65">
        <v>1929.2</v>
      </c>
      <c r="U115" s="65">
        <v>2897</v>
      </c>
      <c r="V115" s="77"/>
      <c r="W115" s="65">
        <f t="shared" si="27"/>
        <v>3074.8999999999996</v>
      </c>
      <c r="X115" s="65">
        <f t="shared" si="28"/>
        <v>440.56666666666666</v>
      </c>
      <c r="Y115" s="65">
        <f t="shared" si="29"/>
        <v>732.4083333333333</v>
      </c>
      <c r="Z115" s="65">
        <f t="shared" si="30"/>
        <v>5920.6500000000005</v>
      </c>
      <c r="AA115" s="65">
        <f t="shared" si="31"/>
        <v>4573.8499999999995</v>
      </c>
      <c r="AB115" s="65">
        <f t="shared" si="32"/>
        <v>6506.708333333333</v>
      </c>
      <c r="AC115" s="65">
        <f t="shared" si="33"/>
        <v>1919.8916666666667</v>
      </c>
      <c r="AD115" s="65">
        <f t="shared" si="34"/>
        <v>367.26666666666671</v>
      </c>
      <c r="AE115" s="65"/>
      <c r="AF115" s="65">
        <f t="shared" si="35"/>
        <v>40560.14166666667</v>
      </c>
      <c r="AG115" s="65">
        <f t="shared" si="36"/>
        <v>99490.766666666663</v>
      </c>
      <c r="AH115" s="65">
        <f t="shared" si="37"/>
        <v>43369.649999999987</v>
      </c>
      <c r="AI115" s="65">
        <f t="shared" si="38"/>
        <v>31599.766666666674</v>
      </c>
      <c r="AJ115" s="65">
        <f t="shared" si="39"/>
        <v>13991.641666666668</v>
      </c>
      <c r="AK115" s="65">
        <f t="shared" si="44"/>
        <v>45312.23333333333</v>
      </c>
      <c r="AL115" s="65">
        <f t="shared" si="43"/>
        <v>10571.391666666666</v>
      </c>
      <c r="AM115" s="65">
        <f t="shared" si="40"/>
        <v>63971.975000000006</v>
      </c>
      <c r="AN115" s="65">
        <f t="shared" si="41"/>
        <v>2968.9749999999999</v>
      </c>
      <c r="AO115" s="65">
        <f t="shared" si="42"/>
        <v>3747.5500000000006</v>
      </c>
      <c r="AP115" s="77"/>
      <c r="AQ115" s="77"/>
      <c r="AR115" s="77"/>
      <c r="AS115" s="77"/>
      <c r="AT115" s="77"/>
      <c r="AU115" t="s">
        <v>179</v>
      </c>
      <c r="AV115" s="83">
        <v>5687</v>
      </c>
      <c r="AW115" s="83">
        <v>30872864</v>
      </c>
      <c r="AX115" s="83">
        <f t="shared" si="45"/>
        <v>5428.6731141199225</v>
      </c>
      <c r="AY115" s="67"/>
      <c r="AZ115" s="83">
        <v>22899</v>
      </c>
      <c r="BA115" s="83">
        <v>83531179</v>
      </c>
      <c r="BB115" s="83">
        <f t="shared" si="46"/>
        <v>3647.8090309620507</v>
      </c>
      <c r="BC115" s="67"/>
      <c r="BD115" s="83">
        <v>21881</v>
      </c>
      <c r="BE115" s="83">
        <v>95892714</v>
      </c>
      <c r="BF115" s="83">
        <f t="shared" si="47"/>
        <v>4382.4648782048353</v>
      </c>
      <c r="BH115" s="85">
        <v>61153</v>
      </c>
      <c r="BI115" s="84">
        <v>379102708</v>
      </c>
      <c r="BJ115" s="84">
        <f t="shared" si="48"/>
        <v>6199.2495543963505</v>
      </c>
      <c r="BL115" s="83">
        <v>38250</v>
      </c>
      <c r="BM115" s="83">
        <v>87819793</v>
      </c>
      <c r="BN115" s="84">
        <f t="shared" si="49"/>
        <v>2295.9423006535949</v>
      </c>
      <c r="BP115" s="83">
        <v>1929</v>
      </c>
      <c r="BQ115" s="83">
        <v>16545132</v>
      </c>
      <c r="BR115" s="84">
        <f t="shared" si="50"/>
        <v>8577.0513219284603</v>
      </c>
    </row>
    <row r="116" spans="1:70" x14ac:dyDescent="0.2">
      <c r="A116" s="47">
        <v>2013</v>
      </c>
      <c r="B116" s="47" t="s">
        <v>47</v>
      </c>
      <c r="C116" s="65">
        <v>2761.5</v>
      </c>
      <c r="D116" s="65">
        <v>754.5</v>
      </c>
      <c r="E116" s="65">
        <v>652</v>
      </c>
      <c r="F116" s="65">
        <v>5783.4</v>
      </c>
      <c r="G116" s="65">
        <v>1557</v>
      </c>
      <c r="H116" s="65">
        <v>6457</v>
      </c>
      <c r="I116" s="65">
        <v>1401.7</v>
      </c>
      <c r="J116" s="65">
        <v>301.7</v>
      </c>
      <c r="K116" s="65"/>
      <c r="L116" s="65">
        <v>47590</v>
      </c>
      <c r="M116" s="65">
        <v>88763.4</v>
      </c>
      <c r="N116" s="65">
        <v>35206.1</v>
      </c>
      <c r="O116" s="65">
        <v>25760</v>
      </c>
      <c r="P116" s="65">
        <v>13996.9</v>
      </c>
      <c r="Q116" s="65">
        <v>45730.9</v>
      </c>
      <c r="R116" s="65">
        <v>10634.9</v>
      </c>
      <c r="S116" s="65">
        <v>62549.4</v>
      </c>
      <c r="T116" s="65">
        <v>1938.2</v>
      </c>
      <c r="U116" s="65">
        <v>2868.9</v>
      </c>
      <c r="V116" s="77"/>
      <c r="W116" s="65">
        <f t="shared" si="27"/>
        <v>3029.4249999999997</v>
      </c>
      <c r="X116" s="65">
        <f t="shared" si="28"/>
        <v>442.88333333333338</v>
      </c>
      <c r="Y116" s="65">
        <f t="shared" si="29"/>
        <v>718.81666666666661</v>
      </c>
      <c r="Z116" s="65">
        <f t="shared" si="30"/>
        <v>5961.4833333333336</v>
      </c>
      <c r="AA116" s="65">
        <f t="shared" si="31"/>
        <v>3874.0333333333333</v>
      </c>
      <c r="AB116" s="65">
        <f t="shared" si="32"/>
        <v>6516.8083333333334</v>
      </c>
      <c r="AC116" s="65">
        <f t="shared" si="33"/>
        <v>1939.875</v>
      </c>
      <c r="AD116" s="65">
        <f t="shared" si="34"/>
        <v>347.22499999999997</v>
      </c>
      <c r="AE116" s="65"/>
      <c r="AF116" s="65">
        <f t="shared" si="35"/>
        <v>41594.758333333339</v>
      </c>
      <c r="AG116" s="65">
        <f t="shared" si="36"/>
        <v>99205.441666666651</v>
      </c>
      <c r="AH116" s="65">
        <f t="shared" si="37"/>
        <v>42808.008333333324</v>
      </c>
      <c r="AI116" s="65">
        <f t="shared" si="38"/>
        <v>31310.375000000004</v>
      </c>
      <c r="AJ116" s="65">
        <f t="shared" si="39"/>
        <v>14074.433333333334</v>
      </c>
      <c r="AK116" s="65">
        <f t="shared" si="44"/>
        <v>45256.658333333333</v>
      </c>
      <c r="AL116" s="65">
        <f t="shared" si="43"/>
        <v>10685.041666666666</v>
      </c>
      <c r="AM116" s="65">
        <f t="shared" si="40"/>
        <v>64955.158333333333</v>
      </c>
      <c r="AN116" s="65">
        <f t="shared" si="41"/>
        <v>2878.2083333333335</v>
      </c>
      <c r="AO116" s="65">
        <f t="shared" si="42"/>
        <v>3671.8250000000007</v>
      </c>
      <c r="AP116" s="77"/>
      <c r="AQ116" s="77"/>
      <c r="AR116" s="77"/>
      <c r="AS116" s="77"/>
      <c r="AT116" s="77"/>
      <c r="AU116" t="s">
        <v>180</v>
      </c>
      <c r="AV116" s="83">
        <v>8319</v>
      </c>
      <c r="AW116" s="83">
        <v>45168663</v>
      </c>
      <c r="AX116" s="83">
        <f t="shared" si="45"/>
        <v>5429.5784349080423</v>
      </c>
      <c r="AY116" s="67"/>
      <c r="AZ116" s="83">
        <v>35258</v>
      </c>
      <c r="BA116" s="83">
        <v>127810943</v>
      </c>
      <c r="BB116" s="83">
        <f t="shared" si="46"/>
        <v>3625.0196551137333</v>
      </c>
      <c r="BC116" s="67"/>
      <c r="BD116" s="83">
        <v>25760</v>
      </c>
      <c r="BE116" s="83">
        <v>113270362</v>
      </c>
      <c r="BF116" s="83">
        <f t="shared" si="47"/>
        <v>4397.1413819875779</v>
      </c>
      <c r="BH116" s="85">
        <v>62558</v>
      </c>
      <c r="BI116" s="84">
        <v>388534739</v>
      </c>
      <c r="BJ116" s="84">
        <f t="shared" si="48"/>
        <v>6210.7922088302057</v>
      </c>
      <c r="BL116" s="83">
        <v>45738</v>
      </c>
      <c r="BM116" s="83">
        <v>105631724</v>
      </c>
      <c r="BN116" s="84">
        <f t="shared" si="49"/>
        <v>2309.4959114959115</v>
      </c>
      <c r="BP116" s="83">
        <v>1938</v>
      </c>
      <c r="BQ116" s="83">
        <v>17077547</v>
      </c>
      <c r="BR116" s="84">
        <f t="shared" si="50"/>
        <v>8811.9437564499476</v>
      </c>
    </row>
    <row r="117" spans="1:70" x14ac:dyDescent="0.2">
      <c r="A117" s="47"/>
      <c r="B117" s="47" t="s">
        <v>48</v>
      </c>
      <c r="C117" s="65">
        <v>1543.3</v>
      </c>
      <c r="D117" s="65">
        <v>767</v>
      </c>
      <c r="E117" s="65">
        <v>446.9</v>
      </c>
      <c r="F117" s="65">
        <v>5263.2</v>
      </c>
      <c r="G117" s="65">
        <v>5154.6000000000004</v>
      </c>
      <c r="H117" s="65">
        <v>6235.6</v>
      </c>
      <c r="I117" s="65">
        <v>1194</v>
      </c>
      <c r="J117" s="65">
        <v>346.2</v>
      </c>
      <c r="K117" s="65"/>
      <c r="L117" s="65">
        <v>44605.3</v>
      </c>
      <c r="M117" s="65">
        <v>78880.3</v>
      </c>
      <c r="N117" s="65">
        <v>27736.6</v>
      </c>
      <c r="O117" s="65">
        <v>27528.400000000001</v>
      </c>
      <c r="P117" s="65">
        <v>14902.3</v>
      </c>
      <c r="Q117" s="65">
        <v>40410.5</v>
      </c>
      <c r="R117" s="65">
        <v>10214</v>
      </c>
      <c r="S117" s="65">
        <v>61120.2</v>
      </c>
      <c r="T117" s="65">
        <v>1558.8</v>
      </c>
      <c r="U117" s="65">
        <v>2732.4</v>
      </c>
      <c r="V117" s="77"/>
      <c r="W117" s="65">
        <f t="shared" si="27"/>
        <v>2867.1333333333337</v>
      </c>
      <c r="X117" s="65">
        <f t="shared" si="28"/>
        <v>483.92500000000001</v>
      </c>
      <c r="Y117" s="65">
        <f t="shared" si="29"/>
        <v>703.44166666666661</v>
      </c>
      <c r="Z117" s="65">
        <f t="shared" si="30"/>
        <v>5965.7166666666672</v>
      </c>
      <c r="AA117" s="65">
        <f t="shared" si="31"/>
        <v>3221.4083333333333</v>
      </c>
      <c r="AB117" s="65">
        <f t="shared" si="32"/>
        <v>6400.0916666666672</v>
      </c>
      <c r="AC117" s="65">
        <f t="shared" si="33"/>
        <v>1925.7749999999999</v>
      </c>
      <c r="AD117" s="65">
        <f t="shared" si="34"/>
        <v>315.21666666666658</v>
      </c>
      <c r="AE117" s="65"/>
      <c r="AF117" s="65">
        <f t="shared" si="35"/>
        <v>42390.200000000004</v>
      </c>
      <c r="AG117" s="65">
        <f t="shared" si="36"/>
        <v>97644.299999999988</v>
      </c>
      <c r="AH117" s="65">
        <f t="shared" si="37"/>
        <v>41190.924999999996</v>
      </c>
      <c r="AI117" s="65">
        <f t="shared" si="38"/>
        <v>31240.075000000001</v>
      </c>
      <c r="AJ117" s="65">
        <f t="shared" si="39"/>
        <v>14215.391666666668</v>
      </c>
      <c r="AK117" s="65">
        <f t="shared" si="44"/>
        <v>44650.283333333347</v>
      </c>
      <c r="AL117" s="65">
        <f t="shared" si="43"/>
        <v>10784.108333333332</v>
      </c>
      <c r="AM117" s="65">
        <f t="shared" si="40"/>
        <v>65286.058333333327</v>
      </c>
      <c r="AN117" s="65">
        <f t="shared" si="41"/>
        <v>2756.3583333333336</v>
      </c>
      <c r="AO117" s="65">
        <f t="shared" si="42"/>
        <v>3554.6416666666669</v>
      </c>
      <c r="AP117" s="77"/>
      <c r="AQ117" s="77"/>
      <c r="AR117" s="77"/>
      <c r="AS117" s="77"/>
      <c r="AT117" s="77"/>
      <c r="AU117" t="s">
        <v>181</v>
      </c>
      <c r="AV117" s="83">
        <v>7561</v>
      </c>
      <c r="AW117" s="83">
        <v>41782263</v>
      </c>
      <c r="AX117" s="83">
        <f t="shared" si="45"/>
        <v>5526.0234096019049</v>
      </c>
      <c r="AY117" s="67"/>
      <c r="AZ117" s="83">
        <v>27782</v>
      </c>
      <c r="BA117" s="83">
        <v>102176330</v>
      </c>
      <c r="BB117" s="83">
        <f t="shared" si="46"/>
        <v>3677.7888560938736</v>
      </c>
      <c r="BC117" s="67"/>
      <c r="BD117" s="83">
        <v>27529</v>
      </c>
      <c r="BE117" s="83">
        <v>121023068</v>
      </c>
      <c r="BF117" s="83">
        <f t="shared" si="47"/>
        <v>4396.202840640779</v>
      </c>
      <c r="BH117" s="85">
        <v>61121</v>
      </c>
      <c r="BI117" s="84">
        <v>381821967</v>
      </c>
      <c r="BJ117" s="84">
        <f t="shared" si="48"/>
        <v>6246.9849478902506</v>
      </c>
      <c r="BL117" s="83">
        <v>40411</v>
      </c>
      <c r="BM117" s="83">
        <v>94342922</v>
      </c>
      <c r="BN117" s="84">
        <f t="shared" si="49"/>
        <v>2334.5851872015046</v>
      </c>
      <c r="BP117" s="83">
        <v>1559</v>
      </c>
      <c r="BQ117" s="83">
        <v>13956384</v>
      </c>
      <c r="BR117" s="84">
        <f t="shared" si="50"/>
        <v>8952.1385503527908</v>
      </c>
    </row>
    <row r="118" spans="1:70" x14ac:dyDescent="0.2">
      <c r="A118" s="47"/>
      <c r="B118" s="47" t="s">
        <v>49</v>
      </c>
      <c r="C118" s="65">
        <v>2636.2</v>
      </c>
      <c r="D118" s="65">
        <v>821.5</v>
      </c>
      <c r="E118" s="65">
        <v>500.6</v>
      </c>
      <c r="F118" s="65">
        <v>6675</v>
      </c>
      <c r="G118" s="65">
        <v>7162.1</v>
      </c>
      <c r="H118" s="65">
        <v>7010.7</v>
      </c>
      <c r="I118" s="65">
        <v>835.8</v>
      </c>
      <c r="J118" s="65">
        <v>522.6</v>
      </c>
      <c r="K118" s="65"/>
      <c r="L118" s="65">
        <v>46135.1</v>
      </c>
      <c r="M118" s="65">
        <v>74127.7</v>
      </c>
      <c r="N118" s="65">
        <v>29615.7</v>
      </c>
      <c r="O118" s="65">
        <v>24368.400000000001</v>
      </c>
      <c r="P118" s="65">
        <v>14636.7</v>
      </c>
      <c r="Q118" s="65">
        <v>44810.9</v>
      </c>
      <c r="R118" s="65">
        <v>11901.1</v>
      </c>
      <c r="S118" s="65">
        <v>65543.600000000006</v>
      </c>
      <c r="T118" s="65">
        <v>1827.2</v>
      </c>
      <c r="U118" s="65">
        <v>3033.5</v>
      </c>
      <c r="V118" s="77"/>
      <c r="W118" s="65">
        <f t="shared" si="27"/>
        <v>2779.1916666666671</v>
      </c>
      <c r="X118" s="65">
        <f t="shared" si="28"/>
        <v>533.42500000000007</v>
      </c>
      <c r="Y118" s="65">
        <f t="shared" si="29"/>
        <v>667.4</v>
      </c>
      <c r="Z118" s="65">
        <f t="shared" si="30"/>
        <v>6086.8</v>
      </c>
      <c r="AA118" s="65">
        <f t="shared" si="31"/>
        <v>2784.8666666666668</v>
      </c>
      <c r="AB118" s="65">
        <f t="shared" si="32"/>
        <v>6362.1416666666664</v>
      </c>
      <c r="AC118" s="65">
        <f t="shared" si="33"/>
        <v>1862.4166666666667</v>
      </c>
      <c r="AD118" s="65">
        <f t="shared" si="34"/>
        <v>328.2999999999999</v>
      </c>
      <c r="AE118" s="65"/>
      <c r="AF118" s="65">
        <f t="shared" si="35"/>
        <v>43272.241666666669</v>
      </c>
      <c r="AG118" s="65">
        <f t="shared" si="36"/>
        <v>94626.158333333326</v>
      </c>
      <c r="AH118" s="65">
        <f t="shared" si="37"/>
        <v>39214.949999999997</v>
      </c>
      <c r="AI118" s="65">
        <f t="shared" si="38"/>
        <v>30312.491666666672</v>
      </c>
      <c r="AJ118" s="65">
        <f t="shared" si="39"/>
        <v>14288.316666666668</v>
      </c>
      <c r="AK118" s="65">
        <f t="shared" si="44"/>
        <v>44267.483333333337</v>
      </c>
      <c r="AL118" s="65">
        <f t="shared" si="43"/>
        <v>10955.675000000001</v>
      </c>
      <c r="AM118" s="65">
        <f t="shared" si="40"/>
        <v>65575.241666666654</v>
      </c>
      <c r="AN118" s="65">
        <f t="shared" si="41"/>
        <v>2673.0083333333337</v>
      </c>
      <c r="AO118" s="65">
        <f t="shared" si="42"/>
        <v>3479.4500000000007</v>
      </c>
      <c r="AP118" s="77"/>
      <c r="AQ118" s="77"/>
      <c r="AR118" s="77"/>
      <c r="AS118" s="77"/>
      <c r="AT118" s="77"/>
      <c r="AU118" t="s">
        <v>182</v>
      </c>
      <c r="AV118" s="83">
        <v>8793</v>
      </c>
      <c r="AW118" s="83">
        <v>47787347</v>
      </c>
      <c r="AX118" s="83">
        <f t="shared" si="45"/>
        <v>5434.7034004321622</v>
      </c>
      <c r="AY118" s="67"/>
      <c r="AZ118" s="83">
        <v>29615</v>
      </c>
      <c r="BA118" s="83">
        <v>110802034</v>
      </c>
      <c r="BB118" s="83">
        <f t="shared" si="46"/>
        <v>3741.4159716359954</v>
      </c>
      <c r="BC118" s="67"/>
      <c r="BD118" s="83">
        <v>24370</v>
      </c>
      <c r="BE118" s="83">
        <v>108435107</v>
      </c>
      <c r="BF118" s="83">
        <f t="shared" si="47"/>
        <v>4449.5324989741484</v>
      </c>
      <c r="BH118" s="85">
        <v>65527</v>
      </c>
      <c r="BI118" s="84">
        <v>394180191</v>
      </c>
      <c r="BJ118" s="84">
        <f t="shared" si="48"/>
        <v>6015.5384955819736</v>
      </c>
      <c r="BL118" s="83">
        <v>44837</v>
      </c>
      <c r="BM118" s="83">
        <v>101215105</v>
      </c>
      <c r="BN118" s="84">
        <f t="shared" si="49"/>
        <v>2257.4013649441308</v>
      </c>
      <c r="BP118" s="83">
        <v>1827</v>
      </c>
      <c r="BQ118" s="83">
        <v>15543587</v>
      </c>
      <c r="BR118" s="84">
        <f t="shared" si="50"/>
        <v>8507.7104542966608</v>
      </c>
    </row>
    <row r="119" spans="1:70" x14ac:dyDescent="0.2">
      <c r="A119" s="47"/>
      <c r="B119" s="47" t="s">
        <v>50</v>
      </c>
      <c r="C119" s="65">
        <v>2834.5</v>
      </c>
      <c r="D119" s="65">
        <v>581.1</v>
      </c>
      <c r="E119" s="65">
        <v>706.4</v>
      </c>
      <c r="F119" s="65">
        <v>7800.4</v>
      </c>
      <c r="G119" s="65">
        <v>4513.2</v>
      </c>
      <c r="H119" s="65">
        <v>6171</v>
      </c>
      <c r="I119" s="65">
        <v>1056</v>
      </c>
      <c r="J119" s="65">
        <v>367.1</v>
      </c>
      <c r="K119" s="65"/>
      <c r="L119" s="65">
        <v>50225.3</v>
      </c>
      <c r="M119" s="65">
        <v>84459.3</v>
      </c>
      <c r="N119" s="65">
        <v>35550.1</v>
      </c>
      <c r="O119" s="65">
        <v>28226.1</v>
      </c>
      <c r="P119" s="65">
        <v>16884.400000000001</v>
      </c>
      <c r="Q119" s="65">
        <v>54059.5</v>
      </c>
      <c r="R119" s="65">
        <v>10957.1</v>
      </c>
      <c r="S119" s="65">
        <v>68138.7</v>
      </c>
      <c r="T119" s="65">
        <v>2221</v>
      </c>
      <c r="U119" s="65">
        <v>3661.2</v>
      </c>
      <c r="V119" s="77"/>
      <c r="W119" s="65">
        <f t="shared" si="27"/>
        <v>2723.4666666666667</v>
      </c>
      <c r="X119" s="65">
        <f>AVERAGE(D108:D119)</f>
        <v>555.93333333333339</v>
      </c>
      <c r="Y119" s="65">
        <f>AVERAGE(E108:E119)</f>
        <v>627.33333333333326</v>
      </c>
      <c r="Z119" s="65">
        <f t="shared" si="30"/>
        <v>6205.9916666666659</v>
      </c>
      <c r="AA119" s="65">
        <f t="shared" si="31"/>
        <v>2853.0333333333328</v>
      </c>
      <c r="AB119" s="65">
        <f t="shared" si="32"/>
        <v>6331.916666666667</v>
      </c>
      <c r="AC119" s="65">
        <f t="shared" si="33"/>
        <v>1855.1416666666664</v>
      </c>
      <c r="AD119" s="65">
        <f t="shared" si="34"/>
        <v>325.5499999999999</v>
      </c>
      <c r="AE119" s="65"/>
      <c r="AF119" s="65">
        <f t="shared" si="35"/>
        <v>44337.166666666664</v>
      </c>
      <c r="AG119" s="65">
        <f t="shared" si="36"/>
        <v>92456.858333333337</v>
      </c>
      <c r="AH119" s="65">
        <f t="shared" si="37"/>
        <v>37658.46666666666</v>
      </c>
      <c r="AI119" s="65">
        <f t="shared" si="38"/>
        <v>29863.050000000003</v>
      </c>
      <c r="AJ119" s="65">
        <f t="shared" si="39"/>
        <v>14547.425000000001</v>
      </c>
      <c r="AK119" s="65">
        <f t="shared" si="44"/>
        <v>44747.325000000012</v>
      </c>
      <c r="AL119" s="65">
        <f t="shared" si="43"/>
        <v>10976.558333333334</v>
      </c>
      <c r="AM119" s="65">
        <f t="shared" si="40"/>
        <v>66149.008333333317</v>
      </c>
      <c r="AN119" s="65">
        <f t="shared" si="41"/>
        <v>2564.7333333333336</v>
      </c>
      <c r="AO119" s="65">
        <f t="shared" si="42"/>
        <v>3376.2583333333332</v>
      </c>
      <c r="AP119" s="77"/>
      <c r="AQ119" s="77"/>
      <c r="AR119" s="77"/>
      <c r="AS119" s="77"/>
      <c r="AT119" s="77"/>
      <c r="AU119" t="s">
        <v>183</v>
      </c>
      <c r="AV119" s="83">
        <v>7835</v>
      </c>
      <c r="AW119" s="83">
        <v>43595613</v>
      </c>
      <c r="AX119" s="83">
        <f t="shared" si="45"/>
        <v>5564.2135290363749</v>
      </c>
      <c r="AY119" s="67"/>
      <c r="AZ119" s="83">
        <v>35632</v>
      </c>
      <c r="BA119" s="83">
        <v>133116542</v>
      </c>
      <c r="BB119" s="83">
        <f t="shared" si="46"/>
        <v>3735.8706219128871</v>
      </c>
      <c r="BC119" s="67"/>
      <c r="BD119" s="83">
        <v>28228</v>
      </c>
      <c r="BE119" s="83">
        <v>127613844</v>
      </c>
      <c r="BF119" s="83">
        <f t="shared" si="47"/>
        <v>4520.8248547541452</v>
      </c>
      <c r="BH119" s="85">
        <v>68165</v>
      </c>
      <c r="BI119" s="84">
        <v>416120824</v>
      </c>
      <c r="BJ119" s="84">
        <f t="shared" si="48"/>
        <v>6104.6112227682825</v>
      </c>
      <c r="BL119" s="83">
        <v>54060</v>
      </c>
      <c r="BM119" s="83">
        <v>121628687</v>
      </c>
      <c r="BN119" s="84">
        <f t="shared" si="49"/>
        <v>2249.883222345542</v>
      </c>
      <c r="BP119" s="83">
        <v>2223</v>
      </c>
      <c r="BQ119" s="83">
        <v>19950458</v>
      </c>
      <c r="BR119" s="84">
        <f t="shared" si="50"/>
        <v>8974.5650022492136</v>
      </c>
    </row>
    <row r="120" spans="1:70" x14ac:dyDescent="0.2">
      <c r="A120" s="47"/>
      <c r="B120" s="47" t="s">
        <v>51</v>
      </c>
      <c r="C120" s="65">
        <v>3818.9</v>
      </c>
      <c r="D120" s="65">
        <v>404.6</v>
      </c>
      <c r="E120" s="65">
        <v>730.8</v>
      </c>
      <c r="F120" s="65">
        <v>7806.2</v>
      </c>
      <c r="G120" s="65">
        <v>4318.6000000000004</v>
      </c>
      <c r="H120" s="65">
        <v>6197</v>
      </c>
      <c r="I120" s="65">
        <v>1077</v>
      </c>
      <c r="J120" s="65">
        <v>348</v>
      </c>
      <c r="K120" s="65"/>
      <c r="L120" s="65">
        <v>45250.3</v>
      </c>
      <c r="M120" s="65">
        <v>96905.7</v>
      </c>
      <c r="N120" s="65">
        <v>41165.300000000003</v>
      </c>
      <c r="O120" s="65">
        <v>35742.6</v>
      </c>
      <c r="P120" s="65">
        <v>17462.7</v>
      </c>
      <c r="Q120" s="65">
        <v>50994.1</v>
      </c>
      <c r="R120" s="65">
        <v>10564.1</v>
      </c>
      <c r="S120" s="65">
        <v>67481.399999999994</v>
      </c>
      <c r="T120" s="65">
        <v>3063.9</v>
      </c>
      <c r="U120" s="65">
        <v>3142.1</v>
      </c>
      <c r="V120" s="77"/>
      <c r="W120" s="65">
        <f t="shared" si="27"/>
        <v>2713.9749999999999</v>
      </c>
      <c r="X120" s="65">
        <f>AVERAGE(D109:D120)</f>
        <v>564.30000000000007</v>
      </c>
      <c r="Y120" s="65">
        <f t="shared" si="29"/>
        <v>595.26666666666665</v>
      </c>
      <c r="Z120" s="65">
        <f t="shared" si="30"/>
        <v>6246.458333333333</v>
      </c>
      <c r="AA120" s="65">
        <f t="shared" si="31"/>
        <v>2881.8416666666672</v>
      </c>
      <c r="AB120" s="65">
        <f t="shared" si="32"/>
        <v>6295.2666666666664</v>
      </c>
      <c r="AC120" s="65">
        <f t="shared" si="33"/>
        <v>1755.8166666666666</v>
      </c>
      <c r="AD120" s="65">
        <f t="shared" si="34"/>
        <v>322.14999999999998</v>
      </c>
      <c r="AE120" s="65"/>
      <c r="AF120" s="65">
        <f t="shared" si="35"/>
        <v>44697.666666666664</v>
      </c>
      <c r="AG120" s="65">
        <f t="shared" si="36"/>
        <v>90179.183333333334</v>
      </c>
      <c r="AH120" s="65">
        <f t="shared" si="37"/>
        <v>36637.333333333321</v>
      </c>
      <c r="AI120" s="65">
        <f t="shared" si="38"/>
        <v>29096.208333333328</v>
      </c>
      <c r="AJ120" s="65">
        <f t="shared" si="39"/>
        <v>14799.191666666668</v>
      </c>
      <c r="AK120" s="65">
        <f t="shared" si="44"/>
        <v>44839.883333333339</v>
      </c>
      <c r="AL120" s="65">
        <f t="shared" si="43"/>
        <v>10745.175000000001</v>
      </c>
      <c r="AM120" s="65">
        <f t="shared" si="40"/>
        <v>66327.008333333317</v>
      </c>
      <c r="AN120" s="65">
        <f t="shared" si="41"/>
        <v>2537.3583333333336</v>
      </c>
      <c r="AO120" s="65">
        <f t="shared" si="42"/>
        <v>3351.5833333333335</v>
      </c>
      <c r="AP120" s="77"/>
      <c r="AQ120" s="77"/>
      <c r="AR120" s="77"/>
      <c r="AS120" s="77"/>
      <c r="AT120" s="77"/>
      <c r="AU120" t="s">
        <v>184</v>
      </c>
      <c r="AV120" s="83">
        <v>7943</v>
      </c>
      <c r="AW120" s="83">
        <v>44336594</v>
      </c>
      <c r="AX120" s="83">
        <f t="shared" si="45"/>
        <v>5581.8448948759915</v>
      </c>
      <c r="AY120" s="67"/>
      <c r="AZ120" s="83">
        <v>41291</v>
      </c>
      <c r="BA120" s="83">
        <v>161060451</v>
      </c>
      <c r="BB120" s="83">
        <f t="shared" si="46"/>
        <v>3900.6188031290112</v>
      </c>
      <c r="BC120" s="67"/>
      <c r="BD120" s="83">
        <v>35761</v>
      </c>
      <c r="BE120" s="83">
        <v>169805527</v>
      </c>
      <c r="BF120" s="83">
        <f t="shared" si="47"/>
        <v>4748.3439221498284</v>
      </c>
      <c r="BH120" s="85">
        <v>67516</v>
      </c>
      <c r="BI120" s="84">
        <v>408091186</v>
      </c>
      <c r="BJ120" s="84">
        <f t="shared" si="48"/>
        <v>6044.3626103442148</v>
      </c>
      <c r="BL120" s="83">
        <v>51114</v>
      </c>
      <c r="BM120" s="83">
        <v>123354313</v>
      </c>
      <c r="BN120" s="84">
        <f t="shared" si="49"/>
        <v>2413.3175450952772</v>
      </c>
      <c r="BP120" s="83">
        <v>3064</v>
      </c>
      <c r="BQ120" s="83">
        <v>28752243</v>
      </c>
      <c r="BR120" s="84">
        <f t="shared" si="50"/>
        <v>9383.8913185378588</v>
      </c>
    </row>
    <row r="121" spans="1:70" x14ac:dyDescent="0.2">
      <c r="A121" s="47"/>
      <c r="B121" s="47" t="s">
        <v>52</v>
      </c>
      <c r="C121" s="65">
        <v>7116.1</v>
      </c>
      <c r="D121" s="65">
        <v>1083.0999999999999</v>
      </c>
      <c r="E121" s="65">
        <v>841</v>
      </c>
      <c r="F121" s="65">
        <v>6266.7</v>
      </c>
      <c r="G121" s="65">
        <v>2162.1999999999998</v>
      </c>
      <c r="H121" s="65">
        <v>5375.3</v>
      </c>
      <c r="I121" s="65">
        <v>960.3</v>
      </c>
      <c r="J121" s="65">
        <v>322.89999999999998</v>
      </c>
      <c r="K121" s="65"/>
      <c r="L121" s="65">
        <v>43981.3</v>
      </c>
      <c r="M121" s="65">
        <v>89894.2</v>
      </c>
      <c r="N121" s="65">
        <v>33706.699999999997</v>
      </c>
      <c r="O121" s="65">
        <v>35569.699999999997</v>
      </c>
      <c r="P121" s="65">
        <v>14845.2</v>
      </c>
      <c r="Q121" s="65">
        <v>48605</v>
      </c>
      <c r="R121" s="65">
        <v>8809.2999999999993</v>
      </c>
      <c r="S121" s="65">
        <v>62121.7</v>
      </c>
      <c r="T121" s="65">
        <v>2845.9</v>
      </c>
      <c r="U121" s="65">
        <v>3022.2</v>
      </c>
      <c r="V121" s="77"/>
      <c r="W121" s="65">
        <f>AVERAGE(C110:C121)</f>
        <v>3027.2416666666668</v>
      </c>
      <c r="X121" s="65">
        <f t="shared" si="28"/>
        <v>635.10833333333346</v>
      </c>
      <c r="Y121" s="65">
        <f t="shared" si="29"/>
        <v>615.94999999999993</v>
      </c>
      <c r="Z121" s="65">
        <f t="shared" si="30"/>
        <v>6250.7750000000005</v>
      </c>
      <c r="AA121" s="65">
        <f t="shared" si="31"/>
        <v>2927.3833333333332</v>
      </c>
      <c r="AB121" s="65">
        <f t="shared" si="32"/>
        <v>6149.6333333333323</v>
      </c>
      <c r="AC121" s="65">
        <f t="shared" si="33"/>
        <v>1598.8249999999998</v>
      </c>
      <c r="AD121" s="65">
        <f t="shared" si="34"/>
        <v>319.03333333333336</v>
      </c>
      <c r="AE121" s="65"/>
      <c r="AF121" s="65">
        <f t="shared" si="35"/>
        <v>44903.141666666663</v>
      </c>
      <c r="AG121" s="65">
        <f t="shared" si="36"/>
        <v>89182.358333333337</v>
      </c>
      <c r="AH121" s="65">
        <f t="shared" si="37"/>
        <v>35780.299999999996</v>
      </c>
      <c r="AI121" s="65">
        <f t="shared" si="38"/>
        <v>29065.816666666666</v>
      </c>
      <c r="AJ121" s="65">
        <f t="shared" si="39"/>
        <v>14819.16666666667</v>
      </c>
      <c r="AK121" s="65">
        <f t="shared" si="44"/>
        <v>45093.041666666664</v>
      </c>
      <c r="AL121" s="65">
        <f t="shared" si="43"/>
        <v>10481.975000000002</v>
      </c>
      <c r="AM121" s="65">
        <f t="shared" si="40"/>
        <v>66255.766666666663</v>
      </c>
      <c r="AN121" s="65">
        <f t="shared" si="41"/>
        <v>2497.3583333333336</v>
      </c>
      <c r="AO121" s="65">
        <f t="shared" si="42"/>
        <v>3274.6083333333331</v>
      </c>
      <c r="AP121" s="77"/>
      <c r="AQ121" s="77"/>
      <c r="AR121" s="77"/>
      <c r="AS121" s="77"/>
      <c r="AT121" s="77"/>
      <c r="AU121" t="s">
        <v>185</v>
      </c>
      <c r="AV121" s="83">
        <v>6932</v>
      </c>
      <c r="AW121" s="83">
        <v>40241836</v>
      </c>
      <c r="AX121" s="83">
        <f t="shared" si="45"/>
        <v>5805.2273514137332</v>
      </c>
      <c r="AY121" s="67"/>
      <c r="AZ121" s="83">
        <v>33707</v>
      </c>
      <c r="BA121" s="83">
        <v>136192723</v>
      </c>
      <c r="BB121" s="83">
        <f t="shared" si="46"/>
        <v>4040.4878215207523</v>
      </c>
      <c r="BC121" s="67"/>
      <c r="BD121" s="83">
        <v>35615</v>
      </c>
      <c r="BE121" s="83">
        <v>176433306</v>
      </c>
      <c r="BF121" s="83">
        <f t="shared" si="47"/>
        <v>4953.9044222939774</v>
      </c>
      <c r="BH121" s="85">
        <v>62186</v>
      </c>
      <c r="BI121" s="84">
        <v>385352901</v>
      </c>
      <c r="BJ121" s="84">
        <f t="shared" si="48"/>
        <v>6196.7790338661434</v>
      </c>
      <c r="BL121" s="83">
        <v>48420</v>
      </c>
      <c r="BM121" s="83">
        <v>115492674</v>
      </c>
      <c r="BN121" s="84">
        <f t="shared" si="49"/>
        <v>2385.2266418835193</v>
      </c>
      <c r="BP121" s="83">
        <v>2846</v>
      </c>
      <c r="BQ121" s="83">
        <v>27762582</v>
      </c>
      <c r="BR121" s="84">
        <f t="shared" si="50"/>
        <v>9754.9479971890378</v>
      </c>
    </row>
    <row r="122" spans="1:70" x14ac:dyDescent="0.2">
      <c r="A122" s="47"/>
      <c r="B122" s="47" t="s">
        <v>53</v>
      </c>
      <c r="C122" s="65">
        <v>423.2</v>
      </c>
      <c r="D122" s="65">
        <v>1136.3</v>
      </c>
      <c r="E122" s="65">
        <v>579.5</v>
      </c>
      <c r="F122" s="65">
        <v>6765.6</v>
      </c>
      <c r="G122" s="65">
        <v>2916.1</v>
      </c>
      <c r="H122" s="65">
        <v>6142.7</v>
      </c>
      <c r="I122" s="65">
        <v>1613.8</v>
      </c>
      <c r="J122" s="65">
        <v>121.1</v>
      </c>
      <c r="K122" s="65"/>
      <c r="L122" s="65">
        <v>42967.199999999997</v>
      </c>
      <c r="M122" s="65">
        <v>91628.2</v>
      </c>
      <c r="N122" s="65">
        <v>35989.800000000003</v>
      </c>
      <c r="O122" s="65">
        <v>35123.199999999997</v>
      </c>
      <c r="P122" s="65">
        <v>15081.3</v>
      </c>
      <c r="Q122" s="65">
        <v>54255.3</v>
      </c>
      <c r="R122" s="65">
        <v>9497.9</v>
      </c>
      <c r="S122" s="65">
        <v>65744</v>
      </c>
      <c r="T122" s="65">
        <v>3230.4</v>
      </c>
      <c r="U122" s="65">
        <v>3142.8</v>
      </c>
      <c r="V122" s="77"/>
      <c r="W122" s="65">
        <f t="shared" si="27"/>
        <v>2754.8333333333335</v>
      </c>
      <c r="X122" s="65">
        <f t="shared" si="28"/>
        <v>706.58333333333337</v>
      </c>
      <c r="Y122" s="65">
        <f t="shared" si="29"/>
        <v>606.4083333333333</v>
      </c>
      <c r="Z122" s="65">
        <f t="shared" si="30"/>
        <v>6231.1166666666659</v>
      </c>
      <c r="AA122" s="65">
        <f t="shared" si="31"/>
        <v>3113.35</v>
      </c>
      <c r="AB122" s="65">
        <f t="shared" si="32"/>
        <v>6192.4583333333321</v>
      </c>
      <c r="AC122" s="65">
        <f t="shared" si="33"/>
        <v>1561.2666666666667</v>
      </c>
      <c r="AD122" s="65">
        <f t="shared" si="34"/>
        <v>319.34999999999997</v>
      </c>
      <c r="AE122" s="65"/>
      <c r="AF122" s="65">
        <f t="shared" si="35"/>
        <v>44144.10833333333</v>
      </c>
      <c r="AG122" s="65">
        <f t="shared" si="36"/>
        <v>87746.366666666654</v>
      </c>
      <c r="AH122" s="65">
        <f t="shared" si="37"/>
        <v>34617.716666666667</v>
      </c>
      <c r="AI122" s="65">
        <f t="shared" si="38"/>
        <v>29301.741666666669</v>
      </c>
      <c r="AJ122" s="65">
        <f t="shared" si="39"/>
        <v>14848.833333333334</v>
      </c>
      <c r="AK122" s="65">
        <f t="shared" si="44"/>
        <v>46298.983333333337</v>
      </c>
      <c r="AL122" s="65">
        <f t="shared" si="43"/>
        <v>10289.350000000002</v>
      </c>
      <c r="AM122" s="65">
        <f t="shared" si="40"/>
        <v>66539.808333333334</v>
      </c>
      <c r="AN122" s="65">
        <f t="shared" si="41"/>
        <v>2487.1250000000005</v>
      </c>
      <c r="AO122" s="65">
        <f t="shared" si="42"/>
        <v>3212.1583333333333</v>
      </c>
      <c r="AP122" s="77"/>
      <c r="AQ122" s="77"/>
      <c r="AR122" s="77"/>
      <c r="AS122" s="77"/>
      <c r="AT122" s="77"/>
      <c r="AU122" t="s">
        <v>186</v>
      </c>
      <c r="AV122" s="83">
        <v>6960</v>
      </c>
      <c r="AW122" s="83">
        <v>42098521</v>
      </c>
      <c r="AX122" s="83">
        <f t="shared" si="45"/>
        <v>6048.6380747126441</v>
      </c>
      <c r="AY122" s="67"/>
      <c r="AZ122" s="83">
        <v>35991</v>
      </c>
      <c r="BA122" s="83">
        <v>149036550</v>
      </c>
      <c r="BB122" s="83">
        <f t="shared" si="46"/>
        <v>4140.9394015170456</v>
      </c>
      <c r="BC122" s="67"/>
      <c r="BD122" s="83">
        <v>35075</v>
      </c>
      <c r="BE122" s="83">
        <v>180778510</v>
      </c>
      <c r="BF122" s="83">
        <f t="shared" si="47"/>
        <v>5154.0558802565929</v>
      </c>
      <c r="BH122" s="85">
        <v>65738</v>
      </c>
      <c r="BI122" s="84">
        <v>413089241</v>
      </c>
      <c r="BJ122" s="84">
        <f t="shared" si="48"/>
        <v>6283.8729654081353</v>
      </c>
      <c r="BL122" s="83">
        <v>53538</v>
      </c>
      <c r="BM122" s="83">
        <v>128880900</v>
      </c>
      <c r="BN122" s="84">
        <f t="shared" si="49"/>
        <v>2407.2789420598451</v>
      </c>
      <c r="BP122" s="83">
        <v>3250</v>
      </c>
      <c r="BQ122" s="83">
        <v>31837529</v>
      </c>
      <c r="BR122" s="84">
        <f t="shared" si="50"/>
        <v>9796.1627692307684</v>
      </c>
    </row>
    <row r="123" spans="1:70" x14ac:dyDescent="0.2">
      <c r="A123" s="47"/>
      <c r="B123" s="47" t="s">
        <v>54</v>
      </c>
      <c r="C123" s="65">
        <v>463.8</v>
      </c>
      <c r="D123" s="65">
        <v>1284.0999999999999</v>
      </c>
      <c r="E123" s="65">
        <v>692.5</v>
      </c>
      <c r="F123" s="65">
        <v>5855.3</v>
      </c>
      <c r="G123" s="65">
        <v>4293.1000000000004</v>
      </c>
      <c r="H123" s="65">
        <v>5834.3</v>
      </c>
      <c r="I123" s="65">
        <v>1174.9000000000001</v>
      </c>
      <c r="J123" s="65">
        <v>235.2</v>
      </c>
      <c r="K123" s="65"/>
      <c r="L123" s="65">
        <v>41353.199999999997</v>
      </c>
      <c r="M123" s="65">
        <v>85639.5</v>
      </c>
      <c r="N123" s="65">
        <v>32626.3</v>
      </c>
      <c r="O123" s="65">
        <v>32972.9</v>
      </c>
      <c r="P123" s="65">
        <v>14256.4</v>
      </c>
      <c r="Q123" s="65">
        <v>48031.199999999997</v>
      </c>
      <c r="R123" s="65">
        <v>9118.5</v>
      </c>
      <c r="S123" s="65">
        <v>65651</v>
      </c>
      <c r="T123" s="65">
        <v>2351.5</v>
      </c>
      <c r="U123" s="65">
        <v>3980.6</v>
      </c>
      <c r="V123" s="77"/>
      <c r="W123" s="65">
        <f t="shared" si="27"/>
        <v>2470.5250000000001</v>
      </c>
      <c r="X123" s="65">
        <f t="shared" si="28"/>
        <v>771.94999999999993</v>
      </c>
      <c r="Y123" s="65">
        <f t="shared" si="29"/>
        <v>605.35</v>
      </c>
      <c r="Z123" s="65">
        <f t="shared" si="30"/>
        <v>6229.5083333333323</v>
      </c>
      <c r="AA123" s="65">
        <f t="shared" si="31"/>
        <v>3254.1666666666674</v>
      </c>
      <c r="AB123" s="65">
        <f t="shared" si="32"/>
        <v>6236.6083333333336</v>
      </c>
      <c r="AC123" s="65">
        <f t="shared" si="33"/>
        <v>1395.9083333333331</v>
      </c>
      <c r="AD123" s="65">
        <f t="shared" si="34"/>
        <v>319.67500000000001</v>
      </c>
      <c r="AE123" s="65"/>
      <c r="AF123" s="65">
        <f t="shared" si="35"/>
        <v>43878.658333333326</v>
      </c>
      <c r="AG123" s="65">
        <f t="shared" si="36"/>
        <v>85426.133333333317</v>
      </c>
      <c r="AH123" s="65">
        <f t="shared" si="37"/>
        <v>33195.65</v>
      </c>
      <c r="AI123" s="65">
        <f t="shared" si="38"/>
        <v>29117.200000000001</v>
      </c>
      <c r="AJ123" s="65">
        <f t="shared" si="39"/>
        <v>14778.066666666666</v>
      </c>
      <c r="AK123" s="65">
        <f t="shared" si="44"/>
        <v>46599.708333333336</v>
      </c>
      <c r="AL123" s="65">
        <f t="shared" si="43"/>
        <v>10181.991666666667</v>
      </c>
      <c r="AM123" s="65">
        <f t="shared" si="40"/>
        <v>66319.516666666663</v>
      </c>
      <c r="AN123" s="65">
        <f t="shared" si="41"/>
        <v>2414.0666666666671</v>
      </c>
      <c r="AO123" s="65">
        <f t="shared" si="42"/>
        <v>3237.9666666666667</v>
      </c>
      <c r="AP123" s="77"/>
      <c r="AQ123" s="77"/>
      <c r="AR123" s="77"/>
      <c r="AS123" s="77"/>
      <c r="AT123" s="77"/>
      <c r="AU123" t="s">
        <v>187</v>
      </c>
      <c r="AV123" s="83">
        <v>7130</v>
      </c>
      <c r="AW123" s="83">
        <v>42654435</v>
      </c>
      <c r="AX123" s="83">
        <f t="shared" si="45"/>
        <v>5982.3892005610096</v>
      </c>
      <c r="AY123" s="67"/>
      <c r="AZ123" s="83">
        <v>32119</v>
      </c>
      <c r="BA123" s="83">
        <v>139970641</v>
      </c>
      <c r="BB123" s="83">
        <f t="shared" si="46"/>
        <v>4357.8766773560819</v>
      </c>
      <c r="BC123" s="67"/>
      <c r="BD123" s="83">
        <v>32982</v>
      </c>
      <c r="BE123" s="83">
        <v>171340569</v>
      </c>
      <c r="BF123" s="83">
        <f t="shared" si="47"/>
        <v>5194.9720756776424</v>
      </c>
      <c r="BH123" s="85">
        <v>65998</v>
      </c>
      <c r="BI123" s="84">
        <v>419031216</v>
      </c>
      <c r="BJ123" s="84">
        <f t="shared" si="48"/>
        <v>6349.1502166732325</v>
      </c>
      <c r="BL123" s="83">
        <v>47626</v>
      </c>
      <c r="BM123" s="83">
        <v>113191354</v>
      </c>
      <c r="BN123" s="84">
        <f t="shared" si="49"/>
        <v>2376.6714399697644</v>
      </c>
      <c r="BP123" s="83">
        <v>2352</v>
      </c>
      <c r="BQ123" s="83">
        <v>23955441</v>
      </c>
      <c r="BR123" s="84">
        <f t="shared" si="50"/>
        <v>10185.136479591836</v>
      </c>
    </row>
    <row r="124" spans="1:70" x14ac:dyDescent="0.2">
      <c r="A124" s="47"/>
      <c r="B124" s="47" t="s">
        <v>55</v>
      </c>
      <c r="C124" s="65">
        <v>943.2</v>
      </c>
      <c r="D124" s="65">
        <v>1395.6</v>
      </c>
      <c r="E124" s="65">
        <v>539.4</v>
      </c>
      <c r="F124" s="65">
        <v>5402.1</v>
      </c>
      <c r="G124" s="65">
        <v>3898.5</v>
      </c>
      <c r="H124" s="65">
        <v>5440.8</v>
      </c>
      <c r="I124" s="65">
        <v>2138.6</v>
      </c>
      <c r="J124" s="65">
        <v>372.8</v>
      </c>
      <c r="K124" s="65"/>
      <c r="L124" s="65">
        <v>36967.699999999997</v>
      </c>
      <c r="M124" s="65">
        <v>84180.3</v>
      </c>
      <c r="N124" s="65">
        <v>29947.9</v>
      </c>
      <c r="O124" s="65">
        <v>33241.699999999997</v>
      </c>
      <c r="P124" s="65">
        <v>13977.7</v>
      </c>
      <c r="Q124" s="65">
        <v>48329.7</v>
      </c>
      <c r="R124" s="65">
        <v>10400.5</v>
      </c>
      <c r="S124" s="65">
        <v>67734.5</v>
      </c>
      <c r="T124" s="65">
        <v>2089</v>
      </c>
      <c r="U124" s="65">
        <v>2778.1</v>
      </c>
      <c r="V124" s="77"/>
      <c r="W124" s="65">
        <f t="shared" si="27"/>
        <v>2302.5916666666667</v>
      </c>
      <c r="X124" s="65">
        <f t="shared" si="28"/>
        <v>834.82500000000016</v>
      </c>
      <c r="Y124" s="65">
        <f t="shared" si="29"/>
        <v>600.98333333333323</v>
      </c>
      <c r="Z124" s="65">
        <f t="shared" si="30"/>
        <v>6182.9000000000005</v>
      </c>
      <c r="AA124" s="65">
        <f t="shared" si="31"/>
        <v>3472.1250000000005</v>
      </c>
      <c r="AB124" s="65">
        <f t="shared" si="32"/>
        <v>6243.416666666667</v>
      </c>
      <c r="AC124" s="65">
        <f t="shared" si="33"/>
        <v>1416.8916666666664</v>
      </c>
      <c r="AD124" s="65">
        <f t="shared" si="34"/>
        <v>314.13333333333333</v>
      </c>
      <c r="AE124" s="65"/>
      <c r="AF124" s="65">
        <f t="shared" si="35"/>
        <v>43941.98333333333</v>
      </c>
      <c r="AG124" s="65">
        <f t="shared" si="36"/>
        <v>84688.15</v>
      </c>
      <c r="AH124" s="65">
        <f t="shared" si="37"/>
        <v>32277.616666666669</v>
      </c>
      <c r="AI124" s="65">
        <f t="shared" si="38"/>
        <v>29544.341666666671</v>
      </c>
      <c r="AJ124" s="65">
        <f t="shared" si="39"/>
        <v>14883.875</v>
      </c>
      <c r="AK124" s="65">
        <f t="shared" si="44"/>
        <v>46976.625</v>
      </c>
      <c r="AL124" s="65">
        <f t="shared" si="43"/>
        <v>10149.591666666667</v>
      </c>
      <c r="AM124" s="65">
        <f t="shared" si="40"/>
        <v>66337.441666666666</v>
      </c>
      <c r="AN124" s="65">
        <f t="shared" si="41"/>
        <v>2392.3916666666669</v>
      </c>
      <c r="AO124" s="65">
        <f t="shared" si="42"/>
        <v>3180.7249999999999</v>
      </c>
      <c r="AP124" s="77"/>
      <c r="AQ124" s="77"/>
      <c r="AR124" s="77"/>
      <c r="AS124" s="77"/>
      <c r="AT124" s="77"/>
      <c r="AU124" t="s">
        <v>188</v>
      </c>
      <c r="AV124" s="83">
        <v>7827</v>
      </c>
      <c r="AW124" s="83">
        <v>47326441</v>
      </c>
      <c r="AX124" s="83">
        <f t="shared" si="45"/>
        <v>6046.5620288744094</v>
      </c>
      <c r="AY124" s="67"/>
      <c r="AZ124" s="83">
        <v>30102</v>
      </c>
      <c r="BA124" s="83">
        <v>132854090</v>
      </c>
      <c r="BB124" s="83">
        <f t="shared" si="46"/>
        <v>4413.4638894425616</v>
      </c>
      <c r="BC124" s="67"/>
      <c r="BD124" s="83">
        <v>33192</v>
      </c>
      <c r="BE124" s="83">
        <v>177557726</v>
      </c>
      <c r="BF124" s="83">
        <f t="shared" si="47"/>
        <v>5349.4132923596044</v>
      </c>
      <c r="BH124" s="85">
        <v>67912</v>
      </c>
      <c r="BI124" s="84">
        <v>443596451</v>
      </c>
      <c r="BJ124" s="84">
        <f t="shared" si="48"/>
        <v>6531.9303068677109</v>
      </c>
      <c r="BL124" s="83">
        <v>48425</v>
      </c>
      <c r="BM124" s="83">
        <v>113253231</v>
      </c>
      <c r="BN124" s="84">
        <f t="shared" si="49"/>
        <v>2338.7347651006712</v>
      </c>
      <c r="BP124" s="83">
        <v>2089</v>
      </c>
      <c r="BQ124" s="83">
        <v>21267376</v>
      </c>
      <c r="BR124" s="84">
        <f t="shared" si="50"/>
        <v>10180.649114408809</v>
      </c>
    </row>
    <row r="125" spans="1:70" x14ac:dyDescent="0.2">
      <c r="A125" s="47"/>
      <c r="B125" s="47" t="s">
        <v>56</v>
      </c>
      <c r="C125" s="65">
        <v>1334.5</v>
      </c>
      <c r="D125" s="65">
        <v>656.1</v>
      </c>
      <c r="E125" s="65">
        <v>847.8</v>
      </c>
      <c r="F125" s="65">
        <v>6424.6</v>
      </c>
      <c r="G125" s="65">
        <v>2914.1</v>
      </c>
      <c r="H125" s="65">
        <v>6665.4</v>
      </c>
      <c r="I125" s="65">
        <v>1507.3</v>
      </c>
      <c r="J125" s="65">
        <v>332.3</v>
      </c>
      <c r="K125" s="65"/>
      <c r="L125" s="65">
        <v>47327.9</v>
      </c>
      <c r="M125" s="65">
        <v>86857.1</v>
      </c>
      <c r="N125" s="65">
        <v>35544.199999999997</v>
      </c>
      <c r="O125" s="65">
        <v>30350.6</v>
      </c>
      <c r="P125" s="65">
        <v>13940.2</v>
      </c>
      <c r="Q125" s="65">
        <v>48893.3</v>
      </c>
      <c r="R125" s="65">
        <v>12591.5</v>
      </c>
      <c r="S125" s="65">
        <v>70519.3</v>
      </c>
      <c r="T125" s="65">
        <v>2175.6</v>
      </c>
      <c r="U125" s="65">
        <v>3214.2</v>
      </c>
      <c r="V125" s="77"/>
      <c r="W125" s="65">
        <f t="shared" si="27"/>
        <v>2261.1750000000002</v>
      </c>
      <c r="X125" s="65">
        <f t="shared" si="28"/>
        <v>833.74166666666667</v>
      </c>
      <c r="Y125" s="65">
        <f t="shared" si="29"/>
        <v>622.26666666666665</v>
      </c>
      <c r="Z125" s="65">
        <f t="shared" si="30"/>
        <v>6218.3416666666672</v>
      </c>
      <c r="AA125" s="65">
        <f t="shared" si="31"/>
        <v>3627.8416666666672</v>
      </c>
      <c r="AB125" s="65">
        <f t="shared" si="32"/>
        <v>6275.3666666666659</v>
      </c>
      <c r="AC125" s="65">
        <f t="shared" si="33"/>
        <v>1355.0333333333331</v>
      </c>
      <c r="AD125" s="65">
        <f t="shared" si="34"/>
        <v>321.52500000000003</v>
      </c>
      <c r="AE125" s="65"/>
      <c r="AF125" s="65">
        <f t="shared" si="35"/>
        <v>44387.65</v>
      </c>
      <c r="AG125" s="65">
        <f t="shared" si="36"/>
        <v>84511.024999999994</v>
      </c>
      <c r="AH125" s="65">
        <f t="shared" si="37"/>
        <v>32636.608333333337</v>
      </c>
      <c r="AI125" s="65">
        <f t="shared" si="38"/>
        <v>29573.125</v>
      </c>
      <c r="AJ125" s="65">
        <f t="shared" si="39"/>
        <v>14790.050000000001</v>
      </c>
      <c r="AK125" s="65">
        <f t="shared" si="44"/>
        <v>47044.116666666669</v>
      </c>
      <c r="AL125" s="65">
        <f t="shared" si="43"/>
        <v>10308.433333333332</v>
      </c>
      <c r="AM125" s="65">
        <f t="shared" si="40"/>
        <v>66012.150000000009</v>
      </c>
      <c r="AN125" s="65">
        <f t="shared" si="41"/>
        <v>2313.8416666666667</v>
      </c>
      <c r="AO125" s="65">
        <f t="shared" si="42"/>
        <v>3153.7499999999995</v>
      </c>
      <c r="AP125" s="77"/>
      <c r="AQ125" s="77"/>
      <c r="AR125" s="77"/>
      <c r="AS125" s="77"/>
      <c r="AT125" s="77"/>
      <c r="AU125" t="s">
        <v>189</v>
      </c>
      <c r="AV125" s="83">
        <v>9769</v>
      </c>
      <c r="AW125" s="83">
        <v>60644612</v>
      </c>
      <c r="AX125" s="83">
        <f t="shared" si="45"/>
        <v>6207.8628314054658</v>
      </c>
      <c r="AY125" s="67"/>
      <c r="AZ125" s="83">
        <v>36305</v>
      </c>
      <c r="BA125" s="83">
        <v>167804657</v>
      </c>
      <c r="BB125" s="83">
        <f t="shared" si="46"/>
        <v>4622.0811733920946</v>
      </c>
      <c r="BC125" s="67"/>
      <c r="BD125" s="83">
        <v>30431</v>
      </c>
      <c r="BE125" s="83">
        <v>171363029</v>
      </c>
      <c r="BF125" s="83">
        <f t="shared" si="47"/>
        <v>5631.1994019256681</v>
      </c>
      <c r="BH125" s="85">
        <v>70632</v>
      </c>
      <c r="BI125" s="84">
        <v>491520964</v>
      </c>
      <c r="BJ125" s="84">
        <f t="shared" si="48"/>
        <v>6958.8991392003627</v>
      </c>
      <c r="BL125" s="83">
        <v>48977</v>
      </c>
      <c r="BM125" s="83">
        <v>114636362</v>
      </c>
      <c r="BN125" s="84">
        <f t="shared" si="49"/>
        <v>2340.6162484431466</v>
      </c>
      <c r="BP125" s="83">
        <v>2176</v>
      </c>
      <c r="BQ125" s="83">
        <v>22707845</v>
      </c>
      <c r="BR125" s="84">
        <f t="shared" si="50"/>
        <v>10435.590533088236</v>
      </c>
    </row>
    <row r="126" spans="1:70" x14ac:dyDescent="0.2">
      <c r="A126" s="47"/>
      <c r="B126" s="47" t="s">
        <v>57</v>
      </c>
      <c r="C126" s="65">
        <v>857.7</v>
      </c>
      <c r="D126" s="65">
        <v>246.2</v>
      </c>
      <c r="E126" s="65">
        <v>482</v>
      </c>
      <c r="F126" s="65">
        <v>5501.2</v>
      </c>
      <c r="G126" s="65">
        <v>1958.1</v>
      </c>
      <c r="H126" s="65">
        <v>6121.5</v>
      </c>
      <c r="I126" s="65">
        <v>1209.5999999999999</v>
      </c>
      <c r="J126" s="65">
        <v>429.4</v>
      </c>
      <c r="K126" s="65"/>
      <c r="L126" s="65">
        <v>41476.300000000003</v>
      </c>
      <c r="M126" s="65">
        <v>79350</v>
      </c>
      <c r="N126" s="65">
        <v>33201.9</v>
      </c>
      <c r="O126" s="65">
        <v>28698</v>
      </c>
      <c r="P126" s="65">
        <v>12967.1</v>
      </c>
      <c r="Q126" s="65">
        <v>44142</v>
      </c>
      <c r="R126" s="65">
        <v>14647.6</v>
      </c>
      <c r="S126" s="65">
        <v>68861.7</v>
      </c>
      <c r="T126" s="65">
        <v>2023</v>
      </c>
      <c r="U126" s="65">
        <v>2993.1</v>
      </c>
      <c r="V126" s="77"/>
      <c r="W126" s="65">
        <f>AVERAGE(C115:C126)</f>
        <v>2216.0916666666667</v>
      </c>
      <c r="X126" s="65">
        <f>AVERAGE(D115:D126)</f>
        <v>818.22500000000002</v>
      </c>
      <c r="Y126" s="65">
        <f t="shared" si="29"/>
        <v>623.46666666666658</v>
      </c>
      <c r="Z126" s="65">
        <f t="shared" si="30"/>
        <v>6215.625</v>
      </c>
      <c r="AA126" s="65">
        <f t="shared" si="31"/>
        <v>3548.9749999999999</v>
      </c>
      <c r="AB126" s="65">
        <f t="shared" si="32"/>
        <v>6282.9416666666666</v>
      </c>
      <c r="AC126" s="65">
        <f t="shared" si="33"/>
        <v>1268.5</v>
      </c>
      <c r="AD126" s="65">
        <f t="shared" si="34"/>
        <v>333.08333333333331</v>
      </c>
      <c r="AE126" s="65"/>
      <c r="AF126" s="65">
        <f t="shared" si="35"/>
        <v>43930.17500000001</v>
      </c>
      <c r="AG126" s="65">
        <f t="shared" si="36"/>
        <v>84236.241666666654</v>
      </c>
      <c r="AH126" s="65">
        <f t="shared" si="37"/>
        <v>32765.758333333335</v>
      </c>
      <c r="AI126" s="65">
        <f t="shared" si="38"/>
        <v>29955.216666666671</v>
      </c>
      <c r="AJ126" s="65">
        <f t="shared" si="39"/>
        <v>14639.758333333337</v>
      </c>
      <c r="AK126" s="65">
        <f t="shared" si="44"/>
        <v>47209.383333333331</v>
      </c>
      <c r="AL126" s="65">
        <f t="shared" si="43"/>
        <v>10544.566666666668</v>
      </c>
      <c r="AM126" s="65">
        <f t="shared" si="40"/>
        <v>65552.099999999991</v>
      </c>
      <c r="AN126" s="65">
        <f t="shared" si="41"/>
        <v>2271.1416666666664</v>
      </c>
      <c r="AO126" s="65">
        <f t="shared" si="42"/>
        <v>3122.1749999999993</v>
      </c>
      <c r="AP126" s="77"/>
      <c r="AQ126" s="77"/>
      <c r="AR126" s="77"/>
      <c r="AS126" s="77"/>
      <c r="AT126" s="77"/>
      <c r="AU126" t="s">
        <v>190</v>
      </c>
      <c r="AV126" s="83">
        <v>11471</v>
      </c>
      <c r="AW126" s="83">
        <v>67272858</v>
      </c>
      <c r="AX126" s="83">
        <f t="shared" si="45"/>
        <v>5864.6027373376337</v>
      </c>
      <c r="AY126" s="67"/>
      <c r="AZ126" s="83">
        <v>34164</v>
      </c>
      <c r="BA126" s="83">
        <v>155018052</v>
      </c>
      <c r="BB126" s="83">
        <f t="shared" si="46"/>
        <v>4537.4678609062166</v>
      </c>
      <c r="BC126" s="67"/>
      <c r="BD126" s="83">
        <v>28693</v>
      </c>
      <c r="BE126" s="83">
        <v>159033729</v>
      </c>
      <c r="BF126" s="83">
        <f t="shared" si="47"/>
        <v>5542.5967657616839</v>
      </c>
      <c r="BH126" s="85">
        <v>68874</v>
      </c>
      <c r="BI126" s="84">
        <v>463424282</v>
      </c>
      <c r="BJ126" s="84">
        <f t="shared" si="48"/>
        <v>6728.5809158753664</v>
      </c>
      <c r="BL126" s="83">
        <v>44136</v>
      </c>
      <c r="BM126" s="83"/>
      <c r="BN126" s="75"/>
      <c r="BP126" s="83">
        <v>2023</v>
      </c>
      <c r="BQ126" s="83">
        <v>20560082</v>
      </c>
      <c r="BR126" s="84">
        <f t="shared" si="50"/>
        <v>10163.164607019278</v>
      </c>
    </row>
    <row r="127" spans="1:70" x14ac:dyDescent="0.2">
      <c r="A127" s="47"/>
      <c r="B127" s="47" t="s">
        <v>58</v>
      </c>
      <c r="C127" s="65">
        <v>1190.3</v>
      </c>
      <c r="D127" s="65">
        <v>90.8</v>
      </c>
      <c r="E127" s="65">
        <v>552.5</v>
      </c>
      <c r="F127" s="65">
        <v>5944.1</v>
      </c>
      <c r="G127" s="65">
        <v>1146</v>
      </c>
      <c r="H127" s="65">
        <v>7021.8</v>
      </c>
      <c r="I127" s="65">
        <v>1326.6</v>
      </c>
      <c r="J127" s="65">
        <v>287.10000000000002</v>
      </c>
      <c r="K127" s="65"/>
      <c r="L127" s="65">
        <v>41802.5</v>
      </c>
      <c r="M127" s="65">
        <v>90868</v>
      </c>
      <c r="N127" s="65">
        <v>36459.1</v>
      </c>
      <c r="O127" s="65">
        <v>28560.7</v>
      </c>
      <c r="P127" s="65">
        <v>11958.1</v>
      </c>
      <c r="Q127" s="65">
        <v>50984.2</v>
      </c>
      <c r="R127" s="65">
        <v>8242.1</v>
      </c>
      <c r="S127" s="65">
        <v>61222.3</v>
      </c>
      <c r="T127" s="65">
        <v>2360.5</v>
      </c>
      <c r="U127" s="65">
        <v>3364.8</v>
      </c>
      <c r="V127" s="77"/>
      <c r="W127" s="65">
        <f t="shared" ref="W127:W133" si="51">AVERAGE(C116:C127)</f>
        <v>2160.2666666666669</v>
      </c>
      <c r="X127" s="65">
        <f>AVERAGE(D116:D127)</f>
        <v>768.4083333333333</v>
      </c>
      <c r="Y127" s="65">
        <f t="shared" ref="Y127:Y131" si="52">AVERAGE(E116:E127)</f>
        <v>630.94999999999993</v>
      </c>
      <c r="Z127" s="65">
        <f t="shared" ref="Z127:Z138" si="53">AVERAGE(F116:F127)</f>
        <v>6290.6500000000005</v>
      </c>
      <c r="AA127" s="65">
        <f t="shared" ref="AA127:AA138" si="54">AVERAGE(G116:G127)</f>
        <v>3499.4666666666667</v>
      </c>
      <c r="AB127" s="65">
        <f t="shared" ref="AB127:AB138" si="55">AVERAGE(H116:H127)</f>
        <v>6222.7583333333341</v>
      </c>
      <c r="AC127" s="65">
        <f t="shared" ref="AC127:AC138" si="56">AVERAGE(I116:I127)</f>
        <v>1291.3</v>
      </c>
      <c r="AD127" s="65">
        <f t="shared" ref="AD127:AD138" si="57">AVERAGE(J116:J127)</f>
        <v>332.2</v>
      </c>
      <c r="AE127" s="65"/>
      <c r="AF127" s="65">
        <f t="shared" ref="AF127:AF138" si="58">AVERAGE(L116:L127)</f>
        <v>44140.17500000001</v>
      </c>
      <c r="AG127" s="65">
        <f t="shared" ref="AG127:AG138" si="59">AVERAGE(M116:M127)</f>
        <v>85962.808333333334</v>
      </c>
      <c r="AH127" s="65">
        <f t="shared" ref="AH127:AH138" si="60">AVERAGE(N116:N127)</f>
        <v>33895.808333333334</v>
      </c>
      <c r="AI127" s="65">
        <f t="shared" ref="AI127:AI138" si="61">AVERAGE(O116:O127)</f>
        <v>30511.858333333334</v>
      </c>
      <c r="AJ127" s="65">
        <f t="shared" ref="AJ127:AJ138" si="62">AVERAGE(P116:P127)</f>
        <v>14575.750000000002</v>
      </c>
      <c r="AK127" s="65">
        <f t="shared" ref="AK127:AK138" si="63">AVERAGE(Q116:Q127)</f>
        <v>48270.549999999996</v>
      </c>
      <c r="AL127" s="65">
        <f t="shared" ref="AL127:AL138" si="64">AVERAGE(R116:R127)</f>
        <v>10631.550000000001</v>
      </c>
      <c r="AM127" s="65">
        <f t="shared" ref="AM127:AM138" si="65">AVERAGE(S116:S127)</f>
        <v>65557.316666666666</v>
      </c>
      <c r="AN127" s="65">
        <f t="shared" ref="AN127:AN138" si="66">AVERAGE(T116:T127)</f>
        <v>2307.0833333333335</v>
      </c>
      <c r="AO127" s="65">
        <f t="shared" ref="AO127:AO138" si="67">AVERAGE(U116:U127)</f>
        <v>3161.1583333333333</v>
      </c>
      <c r="AP127" s="77"/>
      <c r="AQ127" s="77"/>
      <c r="AR127" s="77"/>
      <c r="AS127" s="77"/>
      <c r="AT127" s="77"/>
      <c r="AU127"/>
      <c r="AV127" s="83"/>
      <c r="AW127" s="83"/>
      <c r="AX127" s="83"/>
      <c r="AY127" s="67"/>
      <c r="AZ127" s="83"/>
      <c r="BA127" s="83"/>
      <c r="BB127" s="83"/>
      <c r="BC127" s="67"/>
      <c r="BD127" s="83"/>
      <c r="BE127" s="83"/>
      <c r="BF127" s="83"/>
      <c r="BH127" s="85"/>
      <c r="BI127" s="84"/>
      <c r="BJ127" s="84"/>
      <c r="BL127" s="83"/>
      <c r="BM127" s="83"/>
      <c r="BN127" s="75"/>
      <c r="BP127" s="83"/>
      <c r="BQ127" s="83"/>
      <c r="BR127" s="84"/>
    </row>
    <row r="128" spans="1:70" x14ac:dyDescent="0.2">
      <c r="A128" s="47">
        <v>2014</v>
      </c>
      <c r="B128" s="47" t="s">
        <v>47</v>
      </c>
      <c r="C128" s="65">
        <v>1518</v>
      </c>
      <c r="D128" s="65">
        <v>57.1</v>
      </c>
      <c r="E128" s="65">
        <v>867.9</v>
      </c>
      <c r="F128" s="65">
        <v>7587.2</v>
      </c>
      <c r="G128" s="65">
        <v>8527.6</v>
      </c>
      <c r="H128" s="65">
        <v>9052.5</v>
      </c>
      <c r="I128" s="65">
        <v>1497.6</v>
      </c>
      <c r="J128" s="65">
        <v>592.5</v>
      </c>
      <c r="K128" s="65"/>
      <c r="L128" s="65">
        <v>50388.1</v>
      </c>
      <c r="M128" s="65">
        <v>111601.2</v>
      </c>
      <c r="N128" s="65">
        <v>50551.5</v>
      </c>
      <c r="O128" s="65">
        <v>33129.800000000003</v>
      </c>
      <c r="P128" s="65">
        <v>14148.8</v>
      </c>
      <c r="Q128" s="65">
        <v>46794.7</v>
      </c>
      <c r="R128" s="65">
        <v>12294</v>
      </c>
      <c r="S128" s="65">
        <v>59786.3</v>
      </c>
      <c r="T128" s="65">
        <v>2273.4</v>
      </c>
      <c r="U128" s="65">
        <v>2902.6</v>
      </c>
      <c r="V128" s="77"/>
      <c r="W128" s="65">
        <f t="shared" si="51"/>
        <v>2056.6416666666669</v>
      </c>
      <c r="X128" s="65">
        <f t="shared" ref="X128:X131" si="68">AVERAGE(D117:D128)</f>
        <v>710.29166666666663</v>
      </c>
      <c r="Y128" s="65">
        <f t="shared" si="52"/>
        <v>648.94166666666661</v>
      </c>
      <c r="Z128" s="65">
        <f t="shared" si="53"/>
        <v>6440.9666666666662</v>
      </c>
      <c r="AA128" s="65">
        <f t="shared" si="54"/>
        <v>4080.35</v>
      </c>
      <c r="AB128" s="65">
        <f t="shared" si="55"/>
        <v>6439.05</v>
      </c>
      <c r="AC128" s="65">
        <f t="shared" si="56"/>
        <v>1299.2916666666667</v>
      </c>
      <c r="AD128" s="65">
        <f t="shared" si="57"/>
        <v>356.43333333333339</v>
      </c>
      <c r="AE128" s="65"/>
      <c r="AF128" s="65">
        <f t="shared" si="58"/>
        <v>44373.350000000006</v>
      </c>
      <c r="AG128" s="65">
        <f t="shared" si="59"/>
        <v>87865.958333333328</v>
      </c>
      <c r="AH128" s="65">
        <f t="shared" si="60"/>
        <v>35174.591666666667</v>
      </c>
      <c r="AI128" s="65">
        <f t="shared" si="61"/>
        <v>31126.008333333331</v>
      </c>
      <c r="AJ128" s="65">
        <f t="shared" si="62"/>
        <v>14588.408333333333</v>
      </c>
      <c r="AK128" s="65">
        <f t="shared" si="63"/>
        <v>48359.19999999999</v>
      </c>
      <c r="AL128" s="65">
        <f t="shared" si="64"/>
        <v>10769.808333333334</v>
      </c>
      <c r="AM128" s="65">
        <f t="shared" si="65"/>
        <v>65327.058333333342</v>
      </c>
      <c r="AN128" s="65">
        <f t="shared" si="66"/>
        <v>2335.0166666666664</v>
      </c>
      <c r="AO128" s="65">
        <f t="shared" si="67"/>
        <v>3163.9666666666658</v>
      </c>
      <c r="AP128" s="77"/>
      <c r="AQ128" s="77"/>
      <c r="AR128" s="77"/>
      <c r="AS128" s="77"/>
      <c r="AT128" s="77"/>
      <c r="AU128"/>
      <c r="AV128" s="83"/>
      <c r="AW128" s="83"/>
      <c r="AX128" s="83"/>
      <c r="AY128" s="67"/>
      <c r="AZ128" s="83"/>
      <c r="BA128" s="83"/>
      <c r="BB128" s="83"/>
      <c r="BC128" s="67"/>
      <c r="BD128" s="83"/>
      <c r="BE128" s="83"/>
      <c r="BF128" s="83"/>
      <c r="BH128" s="85"/>
      <c r="BI128" s="84"/>
      <c r="BJ128" s="84"/>
      <c r="BL128" s="83"/>
      <c r="BM128" s="83"/>
      <c r="BN128" s="75"/>
      <c r="BP128" s="83"/>
      <c r="BQ128" s="83"/>
      <c r="BR128" s="84"/>
    </row>
    <row r="129" spans="1:70" x14ac:dyDescent="0.2">
      <c r="A129" s="47"/>
      <c r="B129" s="47" t="s">
        <v>48</v>
      </c>
      <c r="C129" s="65">
        <v>1698.5</v>
      </c>
      <c r="D129" s="65">
        <v>185.7</v>
      </c>
      <c r="E129" s="65">
        <v>566</v>
      </c>
      <c r="F129" s="65">
        <v>7350.5</v>
      </c>
      <c r="G129" s="65">
        <v>11746</v>
      </c>
      <c r="H129" s="65">
        <v>8403.4</v>
      </c>
      <c r="I129" s="65">
        <v>1029.2</v>
      </c>
      <c r="J129" s="65">
        <v>544.79999999999995</v>
      </c>
      <c r="K129" s="65"/>
      <c r="L129" s="65">
        <v>51520.4</v>
      </c>
      <c r="M129" s="65">
        <v>98864.5</v>
      </c>
      <c r="N129" s="65">
        <v>44276.5</v>
      </c>
      <c r="O129" s="65">
        <v>32631.9</v>
      </c>
      <c r="P129" s="65">
        <v>14532.5</v>
      </c>
      <c r="Q129" s="65">
        <v>47787.199999999997</v>
      </c>
      <c r="R129" s="65">
        <v>13144</v>
      </c>
      <c r="S129" s="65">
        <v>63889.1</v>
      </c>
      <c r="T129" s="65">
        <v>2212.4</v>
      </c>
      <c r="U129" s="65">
        <v>3120.6</v>
      </c>
      <c r="V129" s="77"/>
      <c r="W129" s="65">
        <f t="shared" si="51"/>
        <v>2069.5750000000003</v>
      </c>
      <c r="X129" s="65">
        <f t="shared" si="68"/>
        <v>661.85</v>
      </c>
      <c r="Y129" s="65">
        <f t="shared" si="52"/>
        <v>658.86666666666667</v>
      </c>
      <c r="Z129" s="65">
        <f t="shared" si="53"/>
        <v>6614.9083333333328</v>
      </c>
      <c r="AA129" s="65">
        <f t="shared" si="54"/>
        <v>4629.6333333333323</v>
      </c>
      <c r="AB129" s="65">
        <f t="shared" si="55"/>
        <v>6619.7</v>
      </c>
      <c r="AC129" s="65">
        <f t="shared" si="56"/>
        <v>1285.5583333333336</v>
      </c>
      <c r="AD129" s="65">
        <f t="shared" si="57"/>
        <v>372.98333333333335</v>
      </c>
      <c r="AE129" s="65"/>
      <c r="AF129" s="65">
        <f t="shared" si="58"/>
        <v>44949.608333333337</v>
      </c>
      <c r="AG129" s="65">
        <f t="shared" si="59"/>
        <v>89531.308333333334</v>
      </c>
      <c r="AH129" s="65">
        <f t="shared" si="60"/>
        <v>36552.916666666664</v>
      </c>
      <c r="AI129" s="65">
        <f t="shared" si="61"/>
        <v>31551.3</v>
      </c>
      <c r="AJ129" s="65">
        <f t="shared" si="62"/>
        <v>14557.591666666665</v>
      </c>
      <c r="AK129" s="65">
        <f t="shared" si="63"/>
        <v>48973.924999999996</v>
      </c>
      <c r="AL129" s="65">
        <f t="shared" si="64"/>
        <v>11013.975</v>
      </c>
      <c r="AM129" s="65">
        <f t="shared" si="65"/>
        <v>65557.8</v>
      </c>
      <c r="AN129" s="65">
        <f t="shared" si="66"/>
        <v>2389.4833333333336</v>
      </c>
      <c r="AO129" s="65">
        <f t="shared" si="67"/>
        <v>3196.3166666666662</v>
      </c>
      <c r="AP129" s="77"/>
      <c r="AQ129" s="77"/>
      <c r="AR129" s="77"/>
      <c r="AS129" s="77"/>
      <c r="AT129" s="77"/>
      <c r="AU129"/>
      <c r="AV129" s="83"/>
      <c r="AW129" s="83"/>
      <c r="AX129" s="83"/>
      <c r="AY129" s="67"/>
      <c r="AZ129" s="83"/>
      <c r="BA129" s="83"/>
      <c r="BB129" s="83"/>
      <c r="BC129" s="67"/>
      <c r="BD129" s="83"/>
      <c r="BE129" s="83"/>
      <c r="BF129" s="83"/>
      <c r="BH129" s="85"/>
      <c r="BI129" s="84"/>
      <c r="BJ129" s="84"/>
      <c r="BL129" s="83"/>
      <c r="BM129" s="83"/>
      <c r="BN129" s="75"/>
      <c r="BP129" s="83"/>
      <c r="BQ129" s="83"/>
      <c r="BR129" s="84"/>
    </row>
    <row r="130" spans="1:70" x14ac:dyDescent="0.2">
      <c r="A130" s="47"/>
      <c r="B130" s="47" t="s">
        <v>49</v>
      </c>
      <c r="C130" s="65">
        <v>1308.3</v>
      </c>
      <c r="D130" s="65">
        <v>189.9</v>
      </c>
      <c r="E130" s="65">
        <v>740.3</v>
      </c>
      <c r="F130" s="65">
        <v>8428.5</v>
      </c>
      <c r="G130" s="65">
        <v>6331.1</v>
      </c>
      <c r="H130" s="65">
        <v>7949.3</v>
      </c>
      <c r="I130" s="65">
        <v>1289.9000000000001</v>
      </c>
      <c r="J130" s="65">
        <v>706.8</v>
      </c>
      <c r="K130" s="65"/>
      <c r="L130" s="65">
        <v>59384</v>
      </c>
      <c r="M130" s="65">
        <v>111236.4</v>
      </c>
      <c r="N130" s="65">
        <v>52447.4</v>
      </c>
      <c r="O130" s="65">
        <v>35980.6</v>
      </c>
      <c r="P130" s="65">
        <v>13597.9</v>
      </c>
      <c r="Q130" s="65">
        <v>47818.8</v>
      </c>
      <c r="R130" s="65">
        <v>13296.4</v>
      </c>
      <c r="S130" s="65">
        <v>63762.3</v>
      </c>
      <c r="T130" s="65">
        <v>2842.6</v>
      </c>
      <c r="U130" s="65">
        <v>3211</v>
      </c>
      <c r="V130" s="77"/>
      <c r="W130" s="65">
        <f t="shared" si="51"/>
        <v>1958.9166666666667</v>
      </c>
      <c r="X130" s="65">
        <f t="shared" si="68"/>
        <v>609.21666666666681</v>
      </c>
      <c r="Y130" s="65">
        <f t="shared" si="52"/>
        <v>678.84166666666658</v>
      </c>
      <c r="Z130" s="65">
        <f t="shared" si="53"/>
        <v>6761.0333333333328</v>
      </c>
      <c r="AA130" s="65">
        <f t="shared" si="54"/>
        <v>4560.3833333333332</v>
      </c>
      <c r="AB130" s="65">
        <f t="shared" si="55"/>
        <v>6697.916666666667</v>
      </c>
      <c r="AC130" s="65">
        <f t="shared" si="56"/>
        <v>1323.4</v>
      </c>
      <c r="AD130" s="65">
        <f t="shared" si="57"/>
        <v>388.33333333333331</v>
      </c>
      <c r="AE130" s="65"/>
      <c r="AF130" s="65">
        <f t="shared" si="58"/>
        <v>46053.683333333342</v>
      </c>
      <c r="AG130" s="65">
        <f t="shared" si="59"/>
        <v>92623.7</v>
      </c>
      <c r="AH130" s="65">
        <f t="shared" si="60"/>
        <v>38455.558333333334</v>
      </c>
      <c r="AI130" s="65">
        <f t="shared" si="61"/>
        <v>32518.983333333326</v>
      </c>
      <c r="AJ130" s="65">
        <f t="shared" si="62"/>
        <v>14471.025</v>
      </c>
      <c r="AK130" s="65">
        <f t="shared" si="63"/>
        <v>49224.583333333343</v>
      </c>
      <c r="AL130" s="65">
        <f t="shared" si="64"/>
        <v>11130.25</v>
      </c>
      <c r="AM130" s="65">
        <f t="shared" si="65"/>
        <v>65409.358333333337</v>
      </c>
      <c r="AN130" s="65">
        <f t="shared" si="66"/>
        <v>2474.1</v>
      </c>
      <c r="AO130" s="65">
        <f t="shared" si="67"/>
        <v>3211.1083333333331</v>
      </c>
      <c r="AP130" s="77"/>
      <c r="AQ130" s="77"/>
      <c r="AR130" s="77"/>
      <c r="AS130" s="77"/>
      <c r="AT130" s="77"/>
      <c r="AU130"/>
      <c r="AV130" s="83"/>
      <c r="AW130" s="83"/>
      <c r="AX130" s="83"/>
      <c r="AY130" s="67"/>
      <c r="AZ130" s="83"/>
      <c r="BA130" s="83"/>
      <c r="BB130" s="83"/>
      <c r="BC130" s="67"/>
      <c r="BD130" s="83"/>
      <c r="BE130" s="83"/>
      <c r="BF130" s="83"/>
      <c r="BH130" s="85"/>
      <c r="BI130" s="84"/>
      <c r="BJ130" s="84"/>
      <c r="BL130" s="83"/>
      <c r="BM130" s="83"/>
      <c r="BN130" s="75"/>
      <c r="BP130" s="83"/>
      <c r="BQ130" s="83"/>
      <c r="BR130" s="84"/>
    </row>
    <row r="131" spans="1:70" x14ac:dyDescent="0.2">
      <c r="A131" s="47"/>
      <c r="B131" s="47" t="s">
        <v>50</v>
      </c>
      <c r="C131" s="65">
        <v>909.8</v>
      </c>
      <c r="D131" s="65">
        <v>208.1</v>
      </c>
      <c r="E131" s="65">
        <v>864.1</v>
      </c>
      <c r="F131" s="65">
        <v>9539.6</v>
      </c>
      <c r="G131" s="65">
        <v>3955.5</v>
      </c>
      <c r="H131" s="65">
        <v>8370.4</v>
      </c>
      <c r="I131" s="65">
        <v>1073.5</v>
      </c>
      <c r="J131" s="65">
        <v>357.6</v>
      </c>
      <c r="K131" s="65"/>
      <c r="L131" s="65">
        <v>58338.5</v>
      </c>
      <c r="M131" s="65">
        <v>129876.1</v>
      </c>
      <c r="N131" s="65">
        <v>66497.5</v>
      </c>
      <c r="O131" s="65">
        <v>37825.5</v>
      </c>
      <c r="P131" s="65">
        <v>14227.5</v>
      </c>
      <c r="Q131" s="65">
        <v>55456.800000000003</v>
      </c>
      <c r="R131" s="65">
        <v>15158.6</v>
      </c>
      <c r="S131" s="65">
        <v>66602.2</v>
      </c>
      <c r="T131" s="65">
        <v>3546.7</v>
      </c>
      <c r="U131" s="65">
        <v>3252.9</v>
      </c>
      <c r="V131" s="77"/>
      <c r="W131" s="65">
        <f t="shared" si="51"/>
        <v>1798.5249999999999</v>
      </c>
      <c r="X131" s="65">
        <f t="shared" si="68"/>
        <v>578.13333333333333</v>
      </c>
      <c r="Y131" s="65">
        <f t="shared" si="52"/>
        <v>691.98333333333323</v>
      </c>
      <c r="Z131" s="65">
        <f t="shared" si="53"/>
        <v>6905.9666666666672</v>
      </c>
      <c r="AA131" s="65">
        <f t="shared" si="54"/>
        <v>4513.9083333333328</v>
      </c>
      <c r="AB131" s="65">
        <f t="shared" si="55"/>
        <v>6881.2</v>
      </c>
      <c r="AC131" s="65">
        <f t="shared" si="56"/>
        <v>1324.8583333333333</v>
      </c>
      <c r="AD131" s="65">
        <f t="shared" si="57"/>
        <v>387.54166666666669</v>
      </c>
      <c r="AE131" s="65"/>
      <c r="AF131" s="65">
        <f t="shared" si="58"/>
        <v>46729.783333333333</v>
      </c>
      <c r="AG131" s="65">
        <f t="shared" si="59"/>
        <v>96408.433333333334</v>
      </c>
      <c r="AH131" s="65">
        <f t="shared" si="60"/>
        <v>41034.508333333339</v>
      </c>
      <c r="AI131" s="65">
        <f t="shared" si="61"/>
        <v>33318.933333333334</v>
      </c>
      <c r="AJ131" s="65">
        <f t="shared" si="62"/>
        <v>14249.616666666667</v>
      </c>
      <c r="AK131" s="65">
        <f t="shared" si="63"/>
        <v>49341.025000000016</v>
      </c>
      <c r="AL131" s="65">
        <f t="shared" si="64"/>
        <v>11480.375</v>
      </c>
      <c r="AM131" s="65">
        <f t="shared" si="65"/>
        <v>65281.316666666673</v>
      </c>
      <c r="AN131" s="65">
        <f t="shared" si="66"/>
        <v>2584.5750000000003</v>
      </c>
      <c r="AO131" s="65">
        <f t="shared" si="67"/>
        <v>3177.0833333333326</v>
      </c>
      <c r="AP131" s="77"/>
      <c r="AQ131" s="77"/>
      <c r="AR131" s="77"/>
      <c r="AS131" s="77"/>
      <c r="AT131" s="77"/>
      <c r="AU131"/>
      <c r="AV131" s="83"/>
      <c r="AW131" s="83"/>
      <c r="AX131" s="83"/>
      <c r="AY131" s="67"/>
      <c r="AZ131" s="83"/>
      <c r="BA131" s="83"/>
      <c r="BB131" s="83"/>
      <c r="BC131" s="67"/>
      <c r="BD131" s="83"/>
      <c r="BE131" s="83"/>
      <c r="BF131" s="83"/>
      <c r="BH131" s="85"/>
      <c r="BI131" s="84"/>
      <c r="BJ131" s="84"/>
      <c r="BL131" s="83"/>
      <c r="BM131" s="83"/>
      <c r="BN131" s="75"/>
      <c r="BP131" s="83"/>
      <c r="BQ131" s="83"/>
      <c r="BR131" s="84"/>
    </row>
    <row r="132" spans="1:70" x14ac:dyDescent="0.2">
      <c r="A132" s="47"/>
      <c r="B132" s="47" t="s">
        <v>51</v>
      </c>
      <c r="C132" s="65">
        <v>896.1</v>
      </c>
      <c r="D132" s="65">
        <v>196.8</v>
      </c>
      <c r="E132" s="65">
        <v>583.20000000000005</v>
      </c>
      <c r="F132" s="65">
        <v>8504.9</v>
      </c>
      <c r="G132" s="65">
        <v>2376.4</v>
      </c>
      <c r="H132" s="65">
        <v>6448.4</v>
      </c>
      <c r="I132" s="65">
        <v>1200.5999999999999</v>
      </c>
      <c r="J132" s="65">
        <v>490.3</v>
      </c>
      <c r="K132" s="65"/>
      <c r="L132" s="65">
        <v>58009</v>
      </c>
      <c r="M132" s="65">
        <v>127359.1</v>
      </c>
      <c r="N132" s="65">
        <v>59267.8</v>
      </c>
      <c r="O132" s="65">
        <v>38362.1</v>
      </c>
      <c r="P132" s="65">
        <v>15678.8</v>
      </c>
      <c r="Q132" s="65">
        <v>53025.3</v>
      </c>
      <c r="R132" s="65">
        <v>12295.5</v>
      </c>
      <c r="S132" s="65">
        <v>64545.1</v>
      </c>
      <c r="T132" s="65">
        <v>3379.8</v>
      </c>
      <c r="U132" s="65">
        <v>2484.3000000000002</v>
      </c>
      <c r="V132" s="77"/>
      <c r="W132" s="65">
        <f t="shared" si="51"/>
        <v>1554.9583333333333</v>
      </c>
      <c r="X132" s="65">
        <f>AVERAGE(D121:D132)</f>
        <v>560.81666666666672</v>
      </c>
      <c r="Y132" s="65">
        <f>AVERAGE(E121:E132)</f>
        <v>679.68333333333328</v>
      </c>
      <c r="Z132" s="65">
        <f t="shared" si="53"/>
        <v>6964.1916666666657</v>
      </c>
      <c r="AA132" s="65">
        <f t="shared" si="54"/>
        <v>4352.0583333333334</v>
      </c>
      <c r="AB132" s="65">
        <f t="shared" si="55"/>
        <v>6902.1499999999987</v>
      </c>
      <c r="AC132" s="65">
        <f t="shared" si="56"/>
        <v>1335.1583333333335</v>
      </c>
      <c r="AD132" s="65">
        <f t="shared" si="57"/>
        <v>399.40000000000003</v>
      </c>
      <c r="AE132" s="65"/>
      <c r="AF132" s="65">
        <f t="shared" si="58"/>
        <v>47793.008333333331</v>
      </c>
      <c r="AG132" s="65">
        <f t="shared" si="59"/>
        <v>98946.216666666674</v>
      </c>
      <c r="AH132" s="65">
        <f t="shared" si="60"/>
        <v>42543.05</v>
      </c>
      <c r="AI132" s="65">
        <f t="shared" si="61"/>
        <v>33537.224999999999</v>
      </c>
      <c r="AJ132" s="65">
        <f t="shared" si="62"/>
        <v>14100.958333333334</v>
      </c>
      <c r="AK132" s="65">
        <f t="shared" si="63"/>
        <v>49510.291666666679</v>
      </c>
      <c r="AL132" s="65">
        <f t="shared" si="64"/>
        <v>11624.658333333333</v>
      </c>
      <c r="AM132" s="65">
        <f t="shared" si="65"/>
        <v>65036.625</v>
      </c>
      <c r="AN132" s="65">
        <f t="shared" si="66"/>
        <v>2610.9</v>
      </c>
      <c r="AO132" s="65">
        <f t="shared" si="67"/>
        <v>3122.2666666666664</v>
      </c>
      <c r="AP132" s="77"/>
      <c r="AQ132" s="77"/>
      <c r="AR132" s="77"/>
      <c r="AS132" s="77"/>
      <c r="AT132" s="77"/>
      <c r="AU132"/>
      <c r="AV132" s="83"/>
      <c r="AW132" s="83"/>
      <c r="AX132" s="83"/>
      <c r="AY132" s="67"/>
      <c r="AZ132" s="83"/>
      <c r="BA132" s="83"/>
      <c r="BB132" s="83"/>
      <c r="BC132" s="67"/>
      <c r="BD132" s="83"/>
      <c r="BE132" s="83"/>
      <c r="BF132" s="83"/>
      <c r="BH132" s="85"/>
      <c r="BI132" s="84"/>
      <c r="BJ132" s="84"/>
      <c r="BL132" s="83"/>
      <c r="BM132" s="83"/>
      <c r="BN132" s="75"/>
      <c r="BP132" s="83"/>
      <c r="BQ132" s="83"/>
      <c r="BR132" s="84"/>
    </row>
    <row r="133" spans="1:70" x14ac:dyDescent="0.2">
      <c r="A133" s="47"/>
      <c r="B133" s="47" t="s">
        <v>52</v>
      </c>
      <c r="C133" s="65">
        <v>917</v>
      </c>
      <c r="D133" s="65">
        <v>241.9</v>
      </c>
      <c r="E133" s="65">
        <v>405.1</v>
      </c>
      <c r="F133" s="65">
        <v>8056.6</v>
      </c>
      <c r="G133" s="65">
        <v>1715.2</v>
      </c>
      <c r="H133" s="65">
        <v>5047.2</v>
      </c>
      <c r="I133" s="65">
        <v>1604.3</v>
      </c>
      <c r="J133" s="65">
        <v>308.60000000000002</v>
      </c>
      <c r="K133" s="65"/>
      <c r="L133" s="65">
        <v>52183.9</v>
      </c>
      <c r="M133" s="65">
        <v>118717.8</v>
      </c>
      <c r="N133" s="65">
        <v>56566.5</v>
      </c>
      <c r="O133" s="65">
        <v>34734.800000000003</v>
      </c>
      <c r="P133" s="65">
        <v>13923.1</v>
      </c>
      <c r="Q133" s="65">
        <v>44283.3</v>
      </c>
      <c r="R133" s="65">
        <v>12189.7</v>
      </c>
      <c r="S133" s="65">
        <v>63952.9</v>
      </c>
      <c r="T133" s="65">
        <v>4742.6000000000004</v>
      </c>
      <c r="U133" s="65">
        <v>3653.1</v>
      </c>
      <c r="V133" s="77"/>
      <c r="W133" s="65">
        <f t="shared" si="51"/>
        <v>1038.3666666666666</v>
      </c>
      <c r="X133" s="65">
        <f>AVERAGE(D122:D133)</f>
        <v>490.71666666666664</v>
      </c>
      <c r="Y133" s="65">
        <f t="shared" ref="Y133:Y138" si="69">AVERAGE(E122:E133)</f>
        <v>643.35833333333335</v>
      </c>
      <c r="Z133" s="65">
        <f t="shared" si="53"/>
        <v>7113.3499999999995</v>
      </c>
      <c r="AA133" s="65">
        <f t="shared" si="54"/>
        <v>4314.8083333333334</v>
      </c>
      <c r="AB133" s="65">
        <f t="shared" si="55"/>
        <v>6874.8083333333334</v>
      </c>
      <c r="AC133" s="65">
        <f t="shared" si="56"/>
        <v>1388.825</v>
      </c>
      <c r="AD133" s="65">
        <f t="shared" si="57"/>
        <v>398.20833333333331</v>
      </c>
      <c r="AE133" s="65"/>
      <c r="AF133" s="65">
        <f t="shared" si="58"/>
        <v>48476.558333333342</v>
      </c>
      <c r="AG133" s="65">
        <f t="shared" si="59"/>
        <v>101348.18333333333</v>
      </c>
      <c r="AH133" s="65">
        <f t="shared" si="60"/>
        <v>44448.033333333333</v>
      </c>
      <c r="AI133" s="65">
        <f t="shared" si="61"/>
        <v>33467.65</v>
      </c>
      <c r="AJ133" s="65">
        <f t="shared" si="62"/>
        <v>14024.116666666667</v>
      </c>
      <c r="AK133" s="65">
        <f t="shared" si="63"/>
        <v>49150.15</v>
      </c>
      <c r="AL133" s="65">
        <f t="shared" si="64"/>
        <v>11906.358333333335</v>
      </c>
      <c r="AM133" s="65">
        <f t="shared" si="65"/>
        <v>65189.224999999999</v>
      </c>
      <c r="AN133" s="65">
        <f t="shared" si="66"/>
        <v>2768.9583333333335</v>
      </c>
      <c r="AO133" s="65">
        <f t="shared" si="67"/>
        <v>3174.8416666666667</v>
      </c>
      <c r="AP133" s="77"/>
      <c r="AQ133" s="77"/>
      <c r="AR133" s="77"/>
      <c r="AS133" s="77"/>
      <c r="AT133" s="77"/>
      <c r="AU133"/>
      <c r="AV133" s="83"/>
      <c r="AW133" s="83"/>
      <c r="AX133" s="83"/>
      <c r="AY133" s="67"/>
      <c r="AZ133" s="83"/>
      <c r="BA133" s="83"/>
      <c r="BB133" s="83"/>
      <c r="BC133" s="67"/>
      <c r="BD133" s="83"/>
      <c r="BE133" s="83"/>
      <c r="BF133" s="83"/>
      <c r="BH133" s="85"/>
      <c r="BI133" s="84"/>
      <c r="BJ133" s="84"/>
      <c r="BL133" s="83"/>
      <c r="BM133" s="83"/>
      <c r="BN133" s="75"/>
      <c r="BP133" s="83"/>
      <c r="BQ133" s="83"/>
      <c r="BR133" s="84"/>
    </row>
    <row r="134" spans="1:70" x14ac:dyDescent="0.2">
      <c r="A134" s="47"/>
      <c r="B134" s="47" t="s">
        <v>53</v>
      </c>
      <c r="C134" s="65">
        <v>1446.5</v>
      </c>
      <c r="D134" s="65">
        <v>154.9</v>
      </c>
      <c r="E134" s="65">
        <v>504.1</v>
      </c>
      <c r="F134" s="65">
        <v>7678.4</v>
      </c>
      <c r="G134" s="65">
        <v>1913.6</v>
      </c>
      <c r="H134" s="65">
        <v>4839.5</v>
      </c>
      <c r="I134" s="65">
        <v>2181.1999999999998</v>
      </c>
      <c r="J134" s="65">
        <v>187.8</v>
      </c>
      <c r="K134" s="65"/>
      <c r="L134" s="65">
        <v>66324.800000000003</v>
      </c>
      <c r="M134" s="65">
        <v>106279.4</v>
      </c>
      <c r="N134" s="65">
        <v>53841.9</v>
      </c>
      <c r="O134" s="65">
        <v>29173.1</v>
      </c>
      <c r="P134" s="65">
        <v>15464.5</v>
      </c>
      <c r="Q134" s="65">
        <v>49860</v>
      </c>
      <c r="R134" s="65">
        <v>13525.2</v>
      </c>
      <c r="S134" s="65">
        <v>70748.5</v>
      </c>
      <c r="T134" s="65">
        <v>3390.4</v>
      </c>
      <c r="U134" s="65">
        <v>4144.7</v>
      </c>
      <c r="V134" s="77"/>
      <c r="W134" s="65">
        <f>AVERAGE(C123:C134)</f>
        <v>1123.6416666666667</v>
      </c>
      <c r="X134" s="65">
        <f t="shared" ref="X134:X138" si="70">AVERAGE(D123:D134)</f>
        <v>408.93333333333322</v>
      </c>
      <c r="Y134" s="65">
        <f t="shared" si="69"/>
        <v>637.07500000000016</v>
      </c>
      <c r="Z134" s="65">
        <f t="shared" si="53"/>
        <v>7189.416666666667</v>
      </c>
      <c r="AA134" s="65">
        <f t="shared" si="54"/>
        <v>4231.2666666666664</v>
      </c>
      <c r="AB134" s="65">
        <f t="shared" si="55"/>
        <v>6766.208333333333</v>
      </c>
      <c r="AC134" s="65">
        <f t="shared" si="56"/>
        <v>1436.1083333333333</v>
      </c>
      <c r="AD134" s="65">
        <f t="shared" si="57"/>
        <v>403.76666666666665</v>
      </c>
      <c r="AE134" s="65"/>
      <c r="AF134" s="65">
        <f t="shared" si="58"/>
        <v>50423.025000000001</v>
      </c>
      <c r="AG134" s="65">
        <f t="shared" si="59"/>
        <v>102569.11666666665</v>
      </c>
      <c r="AH134" s="65">
        <f t="shared" si="60"/>
        <v>45935.708333333336</v>
      </c>
      <c r="AI134" s="65">
        <f t="shared" si="61"/>
        <v>32971.808333333327</v>
      </c>
      <c r="AJ134" s="65">
        <f t="shared" si="62"/>
        <v>14056.050000000001</v>
      </c>
      <c r="AK134" s="65">
        <f t="shared" si="63"/>
        <v>48783.875</v>
      </c>
      <c r="AL134" s="65">
        <f t="shared" si="64"/>
        <v>12241.966666666667</v>
      </c>
      <c r="AM134" s="65">
        <f t="shared" si="65"/>
        <v>65606.266666666663</v>
      </c>
      <c r="AN134" s="65">
        <f t="shared" si="66"/>
        <v>2782.2916666666665</v>
      </c>
      <c r="AO134" s="65">
        <f t="shared" si="67"/>
        <v>3258.3333333333326</v>
      </c>
      <c r="AP134" s="77"/>
      <c r="AQ134" s="77"/>
      <c r="AR134" s="77"/>
      <c r="AS134" s="77"/>
      <c r="AT134" s="77"/>
      <c r="AU134"/>
      <c r="AV134" s="83"/>
      <c r="AW134" s="83"/>
      <c r="AX134" s="83"/>
      <c r="AY134" s="67"/>
      <c r="AZ134" s="83"/>
      <c r="BA134" s="83"/>
      <c r="BB134" s="83"/>
      <c r="BC134" s="67"/>
      <c r="BD134" s="83"/>
      <c r="BE134" s="83"/>
      <c r="BF134" s="83"/>
      <c r="BH134" s="85"/>
      <c r="BI134" s="84"/>
      <c r="BJ134" s="84"/>
      <c r="BL134" s="83"/>
      <c r="BM134" s="83"/>
      <c r="BN134" s="75"/>
      <c r="BP134" s="83"/>
      <c r="BQ134" s="83"/>
      <c r="BR134" s="84"/>
    </row>
    <row r="135" spans="1:70" x14ac:dyDescent="0.2">
      <c r="A135" s="47"/>
      <c r="B135" s="47" t="s">
        <v>54</v>
      </c>
      <c r="C135" s="65">
        <v>1142.5</v>
      </c>
      <c r="D135" s="65">
        <v>738.5</v>
      </c>
      <c r="E135" s="65">
        <v>449.1</v>
      </c>
      <c r="F135" s="65">
        <v>7068.7</v>
      </c>
      <c r="G135" s="65">
        <v>2143.1999999999998</v>
      </c>
      <c r="H135" s="65">
        <v>4331.1000000000004</v>
      </c>
      <c r="I135" s="65">
        <v>1018.1</v>
      </c>
      <c r="J135" s="65">
        <v>226.9</v>
      </c>
      <c r="K135" s="65"/>
      <c r="L135" s="65">
        <v>48479</v>
      </c>
      <c r="M135" s="65">
        <v>91447.6</v>
      </c>
      <c r="N135" s="65">
        <v>46924.2</v>
      </c>
      <c r="O135" s="65">
        <v>24979.5</v>
      </c>
      <c r="P135" s="65">
        <v>11537.8</v>
      </c>
      <c r="Q135" s="65">
        <v>43056.1</v>
      </c>
      <c r="R135" s="65">
        <v>9829.6</v>
      </c>
      <c r="S135" s="65">
        <v>46598.1</v>
      </c>
      <c r="T135" s="65">
        <v>3984.5</v>
      </c>
      <c r="U135" s="65">
        <v>3337.2</v>
      </c>
      <c r="V135" s="77"/>
      <c r="W135" s="65">
        <f t="shared" ref="W135:W138" si="71">AVERAGE(C124:C135)</f>
        <v>1180.2</v>
      </c>
      <c r="X135" s="65">
        <f t="shared" si="70"/>
        <v>363.4666666666667</v>
      </c>
      <c r="Y135" s="65">
        <f t="shared" si="69"/>
        <v>616.79166666666674</v>
      </c>
      <c r="Z135" s="65">
        <f t="shared" si="53"/>
        <v>7290.5333333333328</v>
      </c>
      <c r="AA135" s="65">
        <f t="shared" si="54"/>
        <v>4052.1083333333331</v>
      </c>
      <c r="AB135" s="65">
        <f t="shared" si="55"/>
        <v>6640.9416666666684</v>
      </c>
      <c r="AC135" s="65">
        <f t="shared" si="56"/>
        <v>1423.0416666666667</v>
      </c>
      <c r="AD135" s="65">
        <f t="shared" si="57"/>
        <v>403.07499999999999</v>
      </c>
      <c r="AE135" s="65"/>
      <c r="AF135" s="65">
        <f t="shared" si="58"/>
        <v>51016.841666666674</v>
      </c>
      <c r="AG135" s="65">
        <f t="shared" si="59"/>
        <v>103053.12500000001</v>
      </c>
      <c r="AH135" s="65">
        <f t="shared" si="60"/>
        <v>47127.200000000004</v>
      </c>
      <c r="AI135" s="65">
        <f t="shared" si="61"/>
        <v>32305.691666666662</v>
      </c>
      <c r="AJ135" s="65">
        <f t="shared" si="62"/>
        <v>13829.499999999998</v>
      </c>
      <c r="AK135" s="65">
        <f t="shared" si="63"/>
        <v>48369.283333333333</v>
      </c>
      <c r="AL135" s="65">
        <f t="shared" si="64"/>
        <v>12301.225</v>
      </c>
      <c r="AM135" s="65">
        <f t="shared" si="65"/>
        <v>64018.524999999994</v>
      </c>
      <c r="AN135" s="65">
        <f t="shared" si="66"/>
        <v>2918.375</v>
      </c>
      <c r="AO135" s="65">
        <f t="shared" si="67"/>
        <v>3204.7166666666667</v>
      </c>
      <c r="AP135" s="77"/>
      <c r="AQ135" s="77"/>
      <c r="AR135" s="77"/>
      <c r="AS135" s="77"/>
      <c r="AT135" s="77"/>
      <c r="AU135"/>
      <c r="AV135" s="83"/>
      <c r="AW135" s="83"/>
      <c r="AX135" s="83"/>
      <c r="AY135" s="67"/>
      <c r="AZ135" s="83"/>
      <c r="BA135" s="83"/>
      <c r="BB135" s="83"/>
      <c r="BC135" s="67"/>
      <c r="BD135" s="83"/>
      <c r="BE135" s="83"/>
      <c r="BF135" s="83"/>
      <c r="BH135" s="85"/>
      <c r="BI135" s="84"/>
      <c r="BJ135" s="84"/>
      <c r="BL135" s="83"/>
      <c r="BM135" s="83"/>
      <c r="BN135" s="75"/>
      <c r="BP135" s="83"/>
      <c r="BQ135" s="83"/>
      <c r="BR135" s="84"/>
    </row>
    <row r="136" spans="1:70" x14ac:dyDescent="0.2">
      <c r="A136" s="47"/>
      <c r="B136" s="47" t="s">
        <v>55</v>
      </c>
      <c r="C136" s="65">
        <v>909.2</v>
      </c>
      <c r="D136" s="65">
        <v>1222.0999999999999</v>
      </c>
      <c r="E136" s="65">
        <v>473</v>
      </c>
      <c r="F136" s="65">
        <v>6606.7</v>
      </c>
      <c r="G136" s="65">
        <v>2406.1999999999998</v>
      </c>
      <c r="H136" s="65">
        <v>5114.3999999999996</v>
      </c>
      <c r="I136" s="65">
        <v>1668.1</v>
      </c>
      <c r="J136" s="65">
        <v>351.7</v>
      </c>
      <c r="K136" s="65"/>
      <c r="L136" s="65">
        <v>63390.5</v>
      </c>
      <c r="M136" s="65">
        <v>96310.9</v>
      </c>
      <c r="N136" s="65">
        <v>47223.6</v>
      </c>
      <c r="O136" s="65">
        <v>27889.3</v>
      </c>
      <c r="P136" s="65">
        <v>12162.6</v>
      </c>
      <c r="Q136" s="65">
        <v>46290.3</v>
      </c>
      <c r="R136" s="65">
        <v>10958.9</v>
      </c>
      <c r="S136" s="65">
        <v>51040.9</v>
      </c>
      <c r="T136" s="65">
        <v>3192.7</v>
      </c>
      <c r="U136" s="65">
        <v>3262</v>
      </c>
      <c r="V136" s="77"/>
      <c r="W136" s="65">
        <f t="shared" si="71"/>
        <v>1177.3666666666668</v>
      </c>
      <c r="X136" s="65">
        <f t="shared" si="70"/>
        <v>349.00833333333338</v>
      </c>
      <c r="Y136" s="65">
        <f t="shared" si="69"/>
        <v>611.25833333333344</v>
      </c>
      <c r="Z136" s="65">
        <f t="shared" si="53"/>
        <v>7390.916666666667</v>
      </c>
      <c r="AA136" s="65">
        <f t="shared" si="54"/>
        <v>3927.7499999999995</v>
      </c>
      <c r="AB136" s="65">
        <f t="shared" si="55"/>
        <v>6613.7416666666659</v>
      </c>
      <c r="AC136" s="65">
        <f t="shared" si="56"/>
        <v>1383.8333333333333</v>
      </c>
      <c r="AD136" s="65">
        <f t="shared" si="57"/>
        <v>401.31666666666666</v>
      </c>
      <c r="AE136" s="65"/>
      <c r="AF136" s="65">
        <f t="shared" si="58"/>
        <v>53218.741666666669</v>
      </c>
      <c r="AG136" s="65">
        <f t="shared" si="59"/>
        <v>104064.00833333332</v>
      </c>
      <c r="AH136" s="65">
        <f t="shared" si="60"/>
        <v>48566.841666666667</v>
      </c>
      <c r="AI136" s="65">
        <f t="shared" si="61"/>
        <v>31859.658333333329</v>
      </c>
      <c r="AJ136" s="65">
        <f t="shared" si="62"/>
        <v>13678.241666666667</v>
      </c>
      <c r="AK136" s="65">
        <f t="shared" si="63"/>
        <v>48199.333333333336</v>
      </c>
      <c r="AL136" s="65">
        <f t="shared" si="64"/>
        <v>12347.758333333331</v>
      </c>
      <c r="AM136" s="65">
        <f t="shared" si="65"/>
        <v>62627.391666666663</v>
      </c>
      <c r="AN136" s="65">
        <f t="shared" si="66"/>
        <v>3010.35</v>
      </c>
      <c r="AO136" s="65">
        <f t="shared" si="67"/>
        <v>3245.0416666666665</v>
      </c>
      <c r="AP136" s="77"/>
      <c r="AQ136" s="77"/>
      <c r="AR136" s="77"/>
      <c r="AS136" s="77"/>
      <c r="AT136" s="77"/>
      <c r="AU136"/>
      <c r="AV136" s="83"/>
      <c r="AW136" s="83"/>
      <c r="AX136" s="83"/>
      <c r="AY136" s="67"/>
      <c r="AZ136" s="83"/>
      <c r="BA136" s="83"/>
      <c r="BB136" s="83"/>
      <c r="BC136" s="67"/>
      <c r="BD136" s="83"/>
      <c r="BE136" s="83"/>
      <c r="BF136" s="83"/>
      <c r="BH136" s="85"/>
      <c r="BI136" s="84"/>
      <c r="BJ136" s="84"/>
      <c r="BL136" s="83"/>
      <c r="BM136" s="83"/>
      <c r="BN136" s="75"/>
      <c r="BP136" s="83"/>
      <c r="BQ136" s="83"/>
      <c r="BR136" s="84"/>
    </row>
    <row r="137" spans="1:70" x14ac:dyDescent="0.2">
      <c r="A137" s="47"/>
      <c r="B137" s="47" t="s">
        <v>56</v>
      </c>
      <c r="C137" s="65">
        <v>558.6</v>
      </c>
      <c r="D137" s="65">
        <v>466.7</v>
      </c>
      <c r="E137" s="65">
        <v>320.2</v>
      </c>
      <c r="F137" s="65">
        <v>7857.7</v>
      </c>
      <c r="G137" s="65">
        <v>2115.4</v>
      </c>
      <c r="H137" s="65">
        <v>5247.3</v>
      </c>
      <c r="I137" s="65">
        <v>2540.5</v>
      </c>
      <c r="J137" s="65">
        <v>334.6</v>
      </c>
      <c r="K137" s="65"/>
      <c r="L137" s="65">
        <v>77974.8</v>
      </c>
      <c r="M137" s="65">
        <v>113952.2</v>
      </c>
      <c r="N137" s="65">
        <v>50666.7</v>
      </c>
      <c r="O137" s="65">
        <v>30773.3</v>
      </c>
      <c r="P137" s="65">
        <v>12261.4</v>
      </c>
      <c r="Q137" s="65">
        <v>45313.4</v>
      </c>
      <c r="R137" s="65">
        <v>12396.5</v>
      </c>
      <c r="S137" s="65">
        <v>57061.2</v>
      </c>
      <c r="T137" s="65">
        <v>3370.2</v>
      </c>
      <c r="U137" s="65">
        <v>3705</v>
      </c>
      <c r="V137" s="77"/>
      <c r="W137" s="65">
        <f t="shared" si="71"/>
        <v>1112.7083333333335</v>
      </c>
      <c r="X137" s="65">
        <f t="shared" si="70"/>
        <v>333.22499999999997</v>
      </c>
      <c r="Y137" s="65">
        <f t="shared" si="69"/>
        <v>567.29166666666674</v>
      </c>
      <c r="Z137" s="65">
        <f t="shared" si="53"/>
        <v>7510.3416666666662</v>
      </c>
      <c r="AA137" s="65">
        <f t="shared" si="54"/>
        <v>3861.1916666666662</v>
      </c>
      <c r="AB137" s="65">
        <f t="shared" si="55"/>
        <v>6495.5666666666666</v>
      </c>
      <c r="AC137" s="65">
        <f t="shared" si="56"/>
        <v>1469.9333333333334</v>
      </c>
      <c r="AD137" s="65">
        <f t="shared" si="57"/>
        <v>401.50833333333338</v>
      </c>
      <c r="AE137" s="65"/>
      <c r="AF137" s="65">
        <f t="shared" si="58"/>
        <v>55772.65</v>
      </c>
      <c r="AG137" s="65">
        <f t="shared" si="59"/>
        <v>106321.93333333333</v>
      </c>
      <c r="AH137" s="65">
        <f t="shared" si="60"/>
        <v>49827.049999999996</v>
      </c>
      <c r="AI137" s="65">
        <f t="shared" si="61"/>
        <v>31894.883333333331</v>
      </c>
      <c r="AJ137" s="65">
        <f t="shared" si="62"/>
        <v>13538.341666666667</v>
      </c>
      <c r="AK137" s="65">
        <f t="shared" si="63"/>
        <v>47901.008333333331</v>
      </c>
      <c r="AL137" s="65">
        <f t="shared" si="64"/>
        <v>12331.508333333333</v>
      </c>
      <c r="AM137" s="65">
        <f t="shared" si="65"/>
        <v>61505.883333333331</v>
      </c>
      <c r="AN137" s="65">
        <f t="shared" si="66"/>
        <v>3109.8999999999996</v>
      </c>
      <c r="AO137" s="65">
        <f t="shared" si="67"/>
        <v>3285.9416666666671</v>
      </c>
      <c r="AP137" s="77"/>
      <c r="AQ137" s="77"/>
      <c r="AR137" s="77"/>
      <c r="AS137" s="77"/>
      <c r="AT137" s="77"/>
      <c r="AU137"/>
      <c r="AV137" s="83"/>
      <c r="AW137" s="83"/>
      <c r="AX137" s="83"/>
      <c r="AY137" s="67"/>
      <c r="AZ137" s="83"/>
      <c r="BA137" s="83"/>
      <c r="BB137" s="83"/>
      <c r="BC137" s="67"/>
      <c r="BD137" s="83"/>
      <c r="BE137" s="83"/>
      <c r="BF137" s="83"/>
      <c r="BH137" s="85"/>
      <c r="BI137" s="84"/>
      <c r="BJ137" s="84"/>
      <c r="BL137" s="83"/>
      <c r="BM137" s="83"/>
      <c r="BN137" s="75"/>
      <c r="BP137" s="83"/>
      <c r="BQ137" s="83"/>
      <c r="BR137" s="84"/>
    </row>
    <row r="138" spans="1:70" x14ac:dyDescent="0.2">
      <c r="A138" s="47"/>
      <c r="B138" s="47" t="s">
        <v>57</v>
      </c>
      <c r="C138" s="65">
        <v>442.7</v>
      </c>
      <c r="D138" s="65">
        <v>291.7</v>
      </c>
      <c r="E138" s="65">
        <v>493.5</v>
      </c>
      <c r="F138" s="65">
        <v>6252.9</v>
      </c>
      <c r="G138" s="65">
        <v>4736</v>
      </c>
      <c r="H138" s="65">
        <v>5671.4</v>
      </c>
      <c r="I138" s="65">
        <v>3587.1</v>
      </c>
      <c r="J138" s="65">
        <v>449</v>
      </c>
      <c r="K138" s="65"/>
      <c r="L138" s="65">
        <v>61734.7</v>
      </c>
      <c r="M138" s="65">
        <v>111183.5</v>
      </c>
      <c r="N138" s="65">
        <v>58063.9</v>
      </c>
      <c r="O138" s="65">
        <v>26117.5</v>
      </c>
      <c r="P138" s="65">
        <v>11095.3</v>
      </c>
      <c r="Q138" s="65">
        <v>41010.800000000003</v>
      </c>
      <c r="R138" s="65">
        <v>12538.3</v>
      </c>
      <c r="S138" s="65">
        <v>54694.3</v>
      </c>
      <c r="T138" s="65">
        <v>3057.8</v>
      </c>
      <c r="U138" s="65">
        <v>2723.1</v>
      </c>
      <c r="V138" s="77"/>
      <c r="W138" s="65">
        <f t="shared" si="71"/>
        <v>1078.1250000000002</v>
      </c>
      <c r="X138" s="65">
        <f t="shared" si="70"/>
        <v>337.01666666666665</v>
      </c>
      <c r="Y138" s="65">
        <f t="shared" si="69"/>
        <v>568.25000000000011</v>
      </c>
      <c r="Z138" s="65">
        <f t="shared" si="53"/>
        <v>7572.9833333333327</v>
      </c>
      <c r="AA138" s="65">
        <f t="shared" si="54"/>
        <v>4092.6833333333325</v>
      </c>
      <c r="AB138" s="65">
        <f t="shared" si="55"/>
        <v>6458.0583333333316</v>
      </c>
      <c r="AC138" s="65">
        <f t="shared" si="56"/>
        <v>1668.0583333333332</v>
      </c>
      <c r="AD138" s="65">
        <f t="shared" si="57"/>
        <v>403.14166666666665</v>
      </c>
      <c r="AE138" s="65"/>
      <c r="AF138" s="65">
        <f t="shared" si="58"/>
        <v>57460.85</v>
      </c>
      <c r="AG138" s="65">
        <f t="shared" si="59"/>
        <v>108974.72499999999</v>
      </c>
      <c r="AH138" s="65">
        <f t="shared" si="60"/>
        <v>51898.883333333331</v>
      </c>
      <c r="AI138" s="65">
        <f t="shared" si="61"/>
        <v>31679.841666666664</v>
      </c>
      <c r="AJ138" s="65">
        <f t="shared" si="62"/>
        <v>13382.358333333332</v>
      </c>
      <c r="AK138" s="65">
        <f t="shared" si="63"/>
        <v>47640.07499999999</v>
      </c>
      <c r="AL138" s="65">
        <f t="shared" si="64"/>
        <v>12155.733333333332</v>
      </c>
      <c r="AM138" s="65">
        <f t="shared" si="65"/>
        <v>60325.26666666667</v>
      </c>
      <c r="AN138" s="65">
        <f t="shared" si="66"/>
        <v>3196.1333333333337</v>
      </c>
      <c r="AO138" s="65">
        <f t="shared" si="67"/>
        <v>3263.4416666666662</v>
      </c>
      <c r="AP138" s="77"/>
      <c r="AQ138" s="77"/>
      <c r="AR138" s="77"/>
      <c r="AS138" s="77"/>
      <c r="AT138" s="77"/>
      <c r="AU138"/>
      <c r="AV138" s="83"/>
      <c r="AW138" s="83"/>
      <c r="AX138" s="83"/>
      <c r="AY138" s="67"/>
      <c r="AZ138" s="83"/>
      <c r="BA138" s="83"/>
      <c r="BB138" s="83"/>
      <c r="BC138" s="67"/>
      <c r="BD138" s="83"/>
      <c r="BE138" s="83"/>
      <c r="BF138" s="83"/>
      <c r="BH138" s="85"/>
      <c r="BI138" s="84"/>
      <c r="BJ138" s="84"/>
      <c r="BL138" s="83"/>
      <c r="BM138" s="83"/>
      <c r="BN138" s="75"/>
      <c r="BP138" s="83"/>
      <c r="BQ138" s="83"/>
      <c r="BR138" s="84"/>
    </row>
    <row r="139" spans="1:70" x14ac:dyDescent="0.2">
      <c r="A139" s="47"/>
      <c r="B139" s="47" t="s">
        <v>58</v>
      </c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77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77"/>
      <c r="AQ139" s="77"/>
      <c r="AR139" s="77"/>
      <c r="AS139" s="77"/>
      <c r="AT139" s="77"/>
      <c r="AU139"/>
      <c r="AV139" s="83"/>
      <c r="AW139" s="83"/>
      <c r="AX139" s="83"/>
      <c r="AY139" s="67"/>
      <c r="AZ139" s="83"/>
      <c r="BA139" s="83"/>
      <c r="BB139" s="83"/>
      <c r="BC139" s="67"/>
      <c r="BD139" s="83"/>
      <c r="BE139" s="83"/>
      <c r="BF139" s="83"/>
      <c r="BH139" s="85"/>
      <c r="BI139" s="84"/>
      <c r="BJ139" s="84"/>
      <c r="BL139" s="83"/>
      <c r="BM139" s="83"/>
      <c r="BN139" s="75"/>
      <c r="BP139" s="83"/>
      <c r="BQ139" s="83"/>
      <c r="BR139" s="84"/>
    </row>
    <row r="140" spans="1:70" x14ac:dyDescent="0.2">
      <c r="A140" s="47"/>
      <c r="B140" s="47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47"/>
      <c r="AV140" s="47"/>
      <c r="AW140" s="47"/>
      <c r="AX140" s="47"/>
      <c r="AY140" s="47"/>
      <c r="AZ140" s="47"/>
      <c r="BA140" s="47"/>
      <c r="BB140" s="47"/>
      <c r="BC140" s="47"/>
    </row>
    <row r="141" spans="1:70" x14ac:dyDescent="0.2">
      <c r="A141" s="47"/>
      <c r="B141" s="47"/>
      <c r="C141" s="78">
        <f>C138/C126-1</f>
        <v>-0.48385216276087217</v>
      </c>
      <c r="D141" s="78">
        <f t="shared" ref="D141:J141" si="72">D138/D126-1</f>
        <v>0.18480909829406977</v>
      </c>
      <c r="E141" s="78">
        <f t="shared" si="72"/>
        <v>2.3858921161825641E-2</v>
      </c>
      <c r="F141" s="78">
        <f t="shared" si="72"/>
        <v>0.13664291427324948</v>
      </c>
      <c r="G141" s="78">
        <f t="shared" si="72"/>
        <v>1.4186711608191613</v>
      </c>
      <c r="H141" s="78">
        <f t="shared" si="72"/>
        <v>-7.3527730131503821E-2</v>
      </c>
      <c r="I141" s="78">
        <f t="shared" si="72"/>
        <v>1.9655257936507939</v>
      </c>
      <c r="J141" s="78">
        <f t="shared" si="72"/>
        <v>4.5645086166744342E-2</v>
      </c>
      <c r="K141" s="65"/>
      <c r="L141" s="78">
        <f t="shared" ref="L141:U141" si="73">L126/L114-1</f>
        <v>-0.11688668398415869</v>
      </c>
      <c r="M141" s="78">
        <f t="shared" si="73"/>
        <v>-3.989720184784995E-2</v>
      </c>
      <c r="N141" s="78">
        <f t="shared" si="73"/>
        <v>4.8963575876482146E-2</v>
      </c>
      <c r="O141" s="78">
        <f t="shared" si="73"/>
        <v>0.19015132978613103</v>
      </c>
      <c r="P141" s="78">
        <f t="shared" si="73"/>
        <v>-0.12210065941803316</v>
      </c>
      <c r="Q141" s="78">
        <f t="shared" si="73"/>
        <v>4.7041187130563378E-2</v>
      </c>
      <c r="R141" s="78">
        <f t="shared" si="73"/>
        <v>0.23985102420856608</v>
      </c>
      <c r="S141" s="78">
        <f t="shared" si="73"/>
        <v>-7.4219269906953711E-2</v>
      </c>
      <c r="T141" s="78">
        <f t="shared" si="73"/>
        <v>-0.20209828823854226</v>
      </c>
      <c r="U141" s="78">
        <f t="shared" si="73"/>
        <v>-0.11236654804270463</v>
      </c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  <c r="AU141" s="47"/>
      <c r="AV141" s="47"/>
      <c r="AW141" s="47"/>
      <c r="AX141" s="47"/>
      <c r="AY141" s="47"/>
      <c r="AZ141" s="47"/>
      <c r="BA141" s="47"/>
      <c r="BB141" s="47"/>
      <c r="BC141" s="47"/>
    </row>
    <row r="142" spans="1:70" x14ac:dyDescent="0.2">
      <c r="A142" s="47"/>
      <c r="B142" s="47"/>
      <c r="C142" s="65"/>
      <c r="D142" s="64"/>
      <c r="E142" s="64"/>
      <c r="F142" s="64"/>
      <c r="G142" s="64"/>
      <c r="H142" s="64"/>
      <c r="I142" s="64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</row>
    <row r="143" spans="1:70" x14ac:dyDescent="0.2">
      <c r="A143" s="47">
        <v>2004</v>
      </c>
      <c r="B143" s="47" t="s">
        <v>101</v>
      </c>
      <c r="C143" s="64">
        <f t="shared" ref="C143:F143" si="74">SUM(C8:C10)</f>
        <v>983.90000000000009</v>
      </c>
      <c r="D143" s="64">
        <f t="shared" si="74"/>
        <v>11588.9</v>
      </c>
      <c r="E143" s="64">
        <f t="shared" si="74"/>
        <v>3238.8999999999996</v>
      </c>
      <c r="F143" s="64">
        <f t="shared" si="74"/>
        <v>11972</v>
      </c>
      <c r="G143" s="64">
        <f>SUM(G8:G10)</f>
        <v>25569.4</v>
      </c>
      <c r="H143" s="64">
        <f>SUM(H8:H10)</f>
        <v>25897</v>
      </c>
      <c r="I143" s="64">
        <f t="shared" ref="I143:J143" si="75">SUM(I8:I10)</f>
        <v>6765.8000000000011</v>
      </c>
      <c r="J143" s="64">
        <f t="shared" si="75"/>
        <v>1751.9</v>
      </c>
      <c r="K143" s="55"/>
      <c r="L143" s="64">
        <f t="shared" ref="L143:U143" si="76">SUM(L8:L10)</f>
        <v>62261.999999999993</v>
      </c>
      <c r="M143" s="64">
        <f t="shared" si="76"/>
        <v>249581.90000000002</v>
      </c>
      <c r="N143" s="64">
        <f t="shared" si="76"/>
        <v>81935.399999999994</v>
      </c>
      <c r="O143" s="64">
        <f t="shared" si="76"/>
        <v>121826.1</v>
      </c>
      <c r="P143" s="64">
        <f t="shared" si="76"/>
        <v>22614.9</v>
      </c>
      <c r="Q143" s="64">
        <f t="shared" si="76"/>
        <v>74332.399999999994</v>
      </c>
      <c r="R143" s="64">
        <f t="shared" si="76"/>
        <v>90948</v>
      </c>
      <c r="S143" s="64">
        <f t="shared" si="76"/>
        <v>139290.29999999999</v>
      </c>
      <c r="T143" s="64">
        <f t="shared" si="76"/>
        <v>8852.1</v>
      </c>
      <c r="U143" s="64">
        <f t="shared" si="76"/>
        <v>8630.0999999999985</v>
      </c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68"/>
      <c r="BC143" s="68"/>
    </row>
    <row r="144" spans="1:70" x14ac:dyDescent="0.2">
      <c r="A144" s="47"/>
      <c r="B144" s="47" t="s">
        <v>102</v>
      </c>
      <c r="C144" s="64">
        <f t="shared" ref="C144:F144" si="77">SUM(C11:C13)</f>
        <v>3792.2</v>
      </c>
      <c r="D144" s="64">
        <f t="shared" si="77"/>
        <v>13502.3</v>
      </c>
      <c r="E144" s="64">
        <f t="shared" si="77"/>
        <v>3852.2000000000003</v>
      </c>
      <c r="F144" s="64">
        <f t="shared" si="77"/>
        <v>15493.4</v>
      </c>
      <c r="G144" s="64">
        <f>SUM(G11:G13)</f>
        <v>25976.5</v>
      </c>
      <c r="H144" s="64">
        <f>SUM(H11:H13)</f>
        <v>25991.899999999998</v>
      </c>
      <c r="I144" s="64">
        <f t="shared" ref="I144:J144" si="78">SUM(I11:I13)</f>
        <v>10814.3</v>
      </c>
      <c r="J144" s="64">
        <f t="shared" si="78"/>
        <v>1605.3000000000002</v>
      </c>
      <c r="K144" s="55"/>
      <c r="L144" s="64">
        <f t="shared" ref="L144:U144" si="79">SUM(L11:L13)</f>
        <v>51885.8</v>
      </c>
      <c r="M144" s="64">
        <f t="shared" si="79"/>
        <v>324115</v>
      </c>
      <c r="N144" s="64">
        <f t="shared" si="79"/>
        <v>103272.20000000001</v>
      </c>
      <c r="O144" s="64">
        <f t="shared" si="79"/>
        <v>168566.40000000002</v>
      </c>
      <c r="P144" s="64">
        <f t="shared" si="79"/>
        <v>28561.5</v>
      </c>
      <c r="Q144" s="64">
        <f t="shared" si="79"/>
        <v>97368</v>
      </c>
      <c r="R144" s="64">
        <f t="shared" si="79"/>
        <v>88850.5</v>
      </c>
      <c r="S144" s="64">
        <f t="shared" si="79"/>
        <v>156273.5</v>
      </c>
      <c r="T144" s="64">
        <f t="shared" si="79"/>
        <v>13856.3</v>
      </c>
      <c r="U144" s="64">
        <f t="shared" si="79"/>
        <v>10544.2</v>
      </c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79"/>
      <c r="BC144" s="79"/>
    </row>
    <row r="145" spans="1:55" x14ac:dyDescent="0.2">
      <c r="A145" s="47"/>
      <c r="B145" s="47" t="s">
        <v>103</v>
      </c>
      <c r="C145" s="64">
        <f t="shared" ref="C145:F145" si="80">SUM(C14:C16)</f>
        <v>2099.5</v>
      </c>
      <c r="D145" s="64">
        <f t="shared" si="80"/>
        <v>3768</v>
      </c>
      <c r="E145" s="64">
        <f t="shared" si="80"/>
        <v>3103.1</v>
      </c>
      <c r="F145" s="64">
        <f t="shared" si="80"/>
        <v>10695.2</v>
      </c>
      <c r="G145" s="64">
        <f>SUM(G14:G16)</f>
        <v>21532</v>
      </c>
      <c r="H145" s="64">
        <f>SUM(H14:H16)</f>
        <v>26100.400000000001</v>
      </c>
      <c r="I145" s="64">
        <f t="shared" ref="I145:J145" si="81">SUM(I14:I16)</f>
        <v>13519.5</v>
      </c>
      <c r="J145" s="64">
        <f t="shared" si="81"/>
        <v>1343.1000000000001</v>
      </c>
      <c r="K145" s="80"/>
      <c r="L145" s="64">
        <f t="shared" ref="L145:U145" si="82">SUM(L14:L16)</f>
        <v>54616.5</v>
      </c>
      <c r="M145" s="64">
        <f t="shared" si="82"/>
        <v>216148.8</v>
      </c>
      <c r="N145" s="64">
        <f t="shared" si="82"/>
        <v>51029.4</v>
      </c>
      <c r="O145" s="64">
        <f t="shared" si="82"/>
        <v>112659.3</v>
      </c>
      <c r="P145" s="64">
        <f t="shared" si="82"/>
        <v>24389.599999999999</v>
      </c>
      <c r="Q145" s="64">
        <f t="shared" si="82"/>
        <v>92862</v>
      </c>
      <c r="R145" s="64">
        <f t="shared" si="82"/>
        <v>55332.800000000003</v>
      </c>
      <c r="S145" s="64">
        <f t="shared" si="82"/>
        <v>141842.9</v>
      </c>
      <c r="T145" s="64">
        <f t="shared" si="82"/>
        <v>15510.899999999998</v>
      </c>
      <c r="U145" s="64">
        <f t="shared" si="82"/>
        <v>11041.6</v>
      </c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79"/>
      <c r="BC145" s="79"/>
    </row>
    <row r="146" spans="1:55" x14ac:dyDescent="0.2">
      <c r="A146" s="47"/>
      <c r="B146" s="47" t="s">
        <v>104</v>
      </c>
      <c r="C146" s="64">
        <f t="shared" ref="C146:F146" si="83">SUM(C17:C19)</f>
        <v>1893.7</v>
      </c>
      <c r="D146" s="64">
        <f t="shared" si="83"/>
        <v>6929.8</v>
      </c>
      <c r="E146" s="64">
        <f t="shared" si="83"/>
        <v>3274.5</v>
      </c>
      <c r="F146" s="64">
        <f t="shared" si="83"/>
        <v>10170.6</v>
      </c>
      <c r="G146" s="64">
        <f>SUM(G17:G19)</f>
        <v>18503.400000000001</v>
      </c>
      <c r="H146" s="64">
        <f>SUM(H17:H19)</f>
        <v>27975.599999999999</v>
      </c>
      <c r="I146" s="64">
        <f t="shared" ref="I146:J146" si="84">SUM(I17:I19)</f>
        <v>13174.7</v>
      </c>
      <c r="J146" s="64">
        <f t="shared" si="84"/>
        <v>1788.5</v>
      </c>
      <c r="K146" s="80"/>
      <c r="L146" s="64">
        <f t="shared" ref="L146:U146" si="85">SUM(L17:L19)</f>
        <v>64115.899999999994</v>
      </c>
      <c r="M146" s="64">
        <f t="shared" si="85"/>
        <v>198837.7</v>
      </c>
      <c r="N146" s="64">
        <f t="shared" si="85"/>
        <v>40504</v>
      </c>
      <c r="O146" s="64">
        <f t="shared" si="85"/>
        <v>107755.5</v>
      </c>
      <c r="P146" s="64">
        <f t="shared" si="85"/>
        <v>22079.9</v>
      </c>
      <c r="Q146" s="64">
        <f t="shared" si="85"/>
        <v>80377.2</v>
      </c>
      <c r="R146" s="64">
        <f t="shared" si="85"/>
        <v>92439.3</v>
      </c>
      <c r="S146" s="64">
        <f t="shared" si="85"/>
        <v>144954.1</v>
      </c>
      <c r="T146" s="64">
        <f t="shared" si="85"/>
        <v>11901</v>
      </c>
      <c r="U146" s="64">
        <f t="shared" si="85"/>
        <v>9145.2999999999993</v>
      </c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79"/>
      <c r="BC146" s="79"/>
    </row>
    <row r="147" spans="1:55" x14ac:dyDescent="0.2">
      <c r="A147" s="47">
        <v>2005</v>
      </c>
      <c r="B147" s="47" t="s">
        <v>101</v>
      </c>
      <c r="C147" s="64">
        <f t="shared" ref="C147:F147" si="86">SUM(C20:C22)</f>
        <v>1042.2</v>
      </c>
      <c r="D147" s="64">
        <f t="shared" si="86"/>
        <v>3835.1</v>
      </c>
      <c r="E147" s="64">
        <f t="shared" si="86"/>
        <v>3013.3999999999996</v>
      </c>
      <c r="F147" s="64">
        <f t="shared" si="86"/>
        <v>9760</v>
      </c>
      <c r="G147" s="64">
        <f>SUM(G20:G22)</f>
        <v>25278</v>
      </c>
      <c r="H147" s="64">
        <f>SUM(H20:H22)</f>
        <v>22771.5</v>
      </c>
      <c r="I147" s="64">
        <f t="shared" ref="I147:J147" si="87">SUM(I20:I22)</f>
        <v>6548.2999999999993</v>
      </c>
      <c r="J147" s="64">
        <f t="shared" si="87"/>
        <v>1224.0999999999999</v>
      </c>
      <c r="K147" s="80"/>
      <c r="L147" s="64">
        <f t="shared" ref="L147:U147" si="88">SUM(L20:L22)</f>
        <v>48890.600000000006</v>
      </c>
      <c r="M147" s="64">
        <f t="shared" si="88"/>
        <v>197875.09999999998</v>
      </c>
      <c r="N147" s="64">
        <f t="shared" si="88"/>
        <v>41088.5</v>
      </c>
      <c r="O147" s="64">
        <f t="shared" si="88"/>
        <v>107631.1</v>
      </c>
      <c r="P147" s="64">
        <f t="shared" si="88"/>
        <v>23775.199999999997</v>
      </c>
      <c r="Q147" s="64">
        <f t="shared" si="88"/>
        <v>83116.3</v>
      </c>
      <c r="R147" s="64">
        <f t="shared" si="88"/>
        <v>84400.7</v>
      </c>
      <c r="S147" s="64">
        <f t="shared" si="88"/>
        <v>127170.50000000001</v>
      </c>
      <c r="T147" s="64">
        <f t="shared" si="88"/>
        <v>9285.1999999999989</v>
      </c>
      <c r="U147" s="64">
        <f t="shared" si="88"/>
        <v>11660.099999999999</v>
      </c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79"/>
      <c r="BC147" s="79"/>
    </row>
    <row r="148" spans="1:55" x14ac:dyDescent="0.2">
      <c r="A148" s="47"/>
      <c r="B148" s="47" t="s">
        <v>102</v>
      </c>
      <c r="C148" s="64">
        <f t="shared" ref="C148:F148" si="89">SUM(C23:C25)</f>
        <v>6392.2999999999993</v>
      </c>
      <c r="D148" s="64">
        <f t="shared" si="89"/>
        <v>4975.7000000000007</v>
      </c>
      <c r="E148" s="64">
        <f t="shared" si="89"/>
        <v>3172.6000000000004</v>
      </c>
      <c r="F148" s="64">
        <f t="shared" si="89"/>
        <v>13342.9</v>
      </c>
      <c r="G148" s="64">
        <f>SUM(G23:G25)</f>
        <v>17012.400000000001</v>
      </c>
      <c r="H148" s="64">
        <f>SUM(H23:H25)</f>
        <v>22939.7</v>
      </c>
      <c r="I148" s="64">
        <f t="shared" ref="I148:J148" si="90">SUM(I23:I25)</f>
        <v>10033.200000000001</v>
      </c>
      <c r="J148" s="64">
        <f t="shared" si="90"/>
        <v>1663</v>
      </c>
      <c r="K148" s="80"/>
      <c r="L148" s="64">
        <f t="shared" ref="L148:U148" si="91">SUM(L23:L25)</f>
        <v>46443.1</v>
      </c>
      <c r="M148" s="64">
        <f t="shared" si="91"/>
        <v>307563.40000000002</v>
      </c>
      <c r="N148" s="64">
        <f t="shared" si="91"/>
        <v>83703</v>
      </c>
      <c r="O148" s="64">
        <f t="shared" si="91"/>
        <v>170202.40000000002</v>
      </c>
      <c r="P148" s="64">
        <f t="shared" si="91"/>
        <v>26869.100000000002</v>
      </c>
      <c r="Q148" s="64">
        <f t="shared" si="91"/>
        <v>85598.2</v>
      </c>
      <c r="R148" s="64">
        <f t="shared" si="91"/>
        <v>123442.59999999999</v>
      </c>
      <c r="S148" s="64">
        <f t="shared" si="91"/>
        <v>143545.60000000001</v>
      </c>
      <c r="T148" s="64">
        <f t="shared" si="91"/>
        <v>12683.9</v>
      </c>
      <c r="U148" s="64">
        <f t="shared" si="91"/>
        <v>11426.2</v>
      </c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79"/>
      <c r="BC148" s="79"/>
    </row>
    <row r="149" spans="1:55" x14ac:dyDescent="0.2">
      <c r="A149" s="47"/>
      <c r="B149" s="47" t="s">
        <v>103</v>
      </c>
      <c r="C149" s="64">
        <f t="shared" ref="C149:F149" si="92">SUM(C26:C28)</f>
        <v>3739.1</v>
      </c>
      <c r="D149" s="64">
        <f t="shared" si="92"/>
        <v>3222.2</v>
      </c>
      <c r="E149" s="64">
        <f t="shared" si="92"/>
        <v>1883.6999999999998</v>
      </c>
      <c r="F149" s="64">
        <f t="shared" si="92"/>
        <v>9624.5999999999985</v>
      </c>
      <c r="G149" s="64">
        <f>SUM(G26:G28)</f>
        <v>21292.9</v>
      </c>
      <c r="H149" s="64">
        <f>SUM(H26:H28)</f>
        <v>21856.5</v>
      </c>
      <c r="I149" s="64">
        <f t="shared" ref="I149:J149" si="93">SUM(I26:I28)</f>
        <v>12203.5</v>
      </c>
      <c r="J149" s="64">
        <f t="shared" si="93"/>
        <v>1069.1999999999998</v>
      </c>
      <c r="K149" s="80"/>
      <c r="L149" s="64">
        <f t="shared" ref="L149:U149" si="94">SUM(L26:L28)</f>
        <v>49679.8</v>
      </c>
      <c r="M149" s="64">
        <f t="shared" si="94"/>
        <v>195904.8</v>
      </c>
      <c r="N149" s="64">
        <f t="shared" si="94"/>
        <v>30844.1</v>
      </c>
      <c r="O149" s="64">
        <f t="shared" si="94"/>
        <v>112513.59999999999</v>
      </c>
      <c r="P149" s="64">
        <f t="shared" si="94"/>
        <v>20539.5</v>
      </c>
      <c r="Q149" s="64">
        <f t="shared" si="94"/>
        <v>97149.799999999988</v>
      </c>
      <c r="R149" s="64">
        <f t="shared" si="94"/>
        <v>45338</v>
      </c>
      <c r="S149" s="64">
        <f t="shared" si="94"/>
        <v>133781.5</v>
      </c>
      <c r="T149" s="64">
        <f t="shared" si="94"/>
        <v>14324.8</v>
      </c>
      <c r="U149" s="64">
        <f t="shared" si="94"/>
        <v>10761.8</v>
      </c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79"/>
      <c r="BC149" s="79"/>
    </row>
    <row r="150" spans="1:55" x14ac:dyDescent="0.2">
      <c r="A150" s="47"/>
      <c r="B150" s="47" t="s">
        <v>104</v>
      </c>
      <c r="C150" s="64">
        <f t="shared" ref="C150:F150" si="95">SUM(C29:C31)</f>
        <v>4123.8999999999996</v>
      </c>
      <c r="D150" s="64">
        <f t="shared" si="95"/>
        <v>2118.1000000000004</v>
      </c>
      <c r="E150" s="64">
        <f t="shared" si="95"/>
        <v>1781.3999999999999</v>
      </c>
      <c r="F150" s="64">
        <f t="shared" si="95"/>
        <v>9163.7000000000007</v>
      </c>
      <c r="G150" s="64">
        <f>SUM(G29:G31)</f>
        <v>16247.399999999998</v>
      </c>
      <c r="H150" s="64">
        <f>SUM(H29:H31)</f>
        <v>26409.7</v>
      </c>
      <c r="I150" s="64">
        <f t="shared" ref="I150:J150" si="96">SUM(I29:I31)</f>
        <v>7073.5999999999995</v>
      </c>
      <c r="J150" s="64">
        <f t="shared" si="96"/>
        <v>992.3</v>
      </c>
      <c r="K150" s="80"/>
      <c r="L150" s="64">
        <f t="shared" ref="L150:U150" si="97">SUM(L29:L31)</f>
        <v>45588</v>
      </c>
      <c r="M150" s="64">
        <f t="shared" si="97"/>
        <v>180818.2</v>
      </c>
      <c r="N150" s="64">
        <f t="shared" si="97"/>
        <v>34279.4</v>
      </c>
      <c r="O150" s="64">
        <f t="shared" si="97"/>
        <v>100192.40000000001</v>
      </c>
      <c r="P150" s="64">
        <f t="shared" si="97"/>
        <v>20989.200000000001</v>
      </c>
      <c r="Q150" s="64">
        <f t="shared" si="97"/>
        <v>82935.100000000006</v>
      </c>
      <c r="R150" s="64">
        <f t="shared" si="97"/>
        <v>63741.899999999994</v>
      </c>
      <c r="S150" s="64">
        <f t="shared" si="97"/>
        <v>146656.70000000001</v>
      </c>
      <c r="T150" s="64">
        <f t="shared" si="97"/>
        <v>10270.4</v>
      </c>
      <c r="U150" s="64">
        <f t="shared" si="97"/>
        <v>10345.799999999999</v>
      </c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68"/>
      <c r="BC150" s="68"/>
    </row>
    <row r="151" spans="1:55" x14ac:dyDescent="0.2">
      <c r="A151" s="47">
        <v>2006</v>
      </c>
      <c r="B151" s="47" t="s">
        <v>101</v>
      </c>
      <c r="C151" s="64">
        <f t="shared" ref="C151:F151" si="98">SUM(C32:C34)</f>
        <v>2918.8</v>
      </c>
      <c r="D151" s="64">
        <f t="shared" si="98"/>
        <v>3775.7999999999997</v>
      </c>
      <c r="E151" s="64">
        <f t="shared" si="98"/>
        <v>1936.1999999999998</v>
      </c>
      <c r="F151" s="64">
        <f t="shared" si="98"/>
        <v>10030.799999999999</v>
      </c>
      <c r="G151" s="64">
        <f>SUM(G32:G34)</f>
        <v>25230.1</v>
      </c>
      <c r="H151" s="64">
        <f>SUM(H32:H34)</f>
        <v>20189.8</v>
      </c>
      <c r="I151" s="64">
        <f t="shared" ref="I151:J151" si="99">SUM(I32:I34)</f>
        <v>6322</v>
      </c>
      <c r="J151" s="64">
        <f t="shared" si="99"/>
        <v>1219.2</v>
      </c>
      <c r="K151" s="80"/>
      <c r="L151" s="64">
        <f t="shared" ref="L151:U151" si="100">SUM(L32:L34)</f>
        <v>47134.3</v>
      </c>
      <c r="M151" s="64">
        <f t="shared" si="100"/>
        <v>205311.3</v>
      </c>
      <c r="N151" s="64">
        <f t="shared" si="100"/>
        <v>39242.799999999996</v>
      </c>
      <c r="O151" s="64">
        <f t="shared" si="100"/>
        <v>109906.6</v>
      </c>
      <c r="P151" s="64">
        <f t="shared" si="100"/>
        <v>19891.7</v>
      </c>
      <c r="Q151" s="64">
        <f t="shared" si="100"/>
        <v>90285</v>
      </c>
      <c r="R151" s="64">
        <f t="shared" si="100"/>
        <v>67464.900000000009</v>
      </c>
      <c r="S151" s="64">
        <f t="shared" si="100"/>
        <v>128769.99999999999</v>
      </c>
      <c r="T151" s="64">
        <f t="shared" si="100"/>
        <v>7409.6</v>
      </c>
      <c r="U151" s="64">
        <f t="shared" si="100"/>
        <v>10774.099999999999</v>
      </c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68"/>
      <c r="BC151" s="68"/>
    </row>
    <row r="152" spans="1:55" x14ac:dyDescent="0.2">
      <c r="A152" s="47"/>
      <c r="B152" s="47" t="s">
        <v>102</v>
      </c>
      <c r="C152" s="64">
        <f t="shared" ref="C152:F152" si="101">SUM(C35:C37)</f>
        <v>7324.7000000000007</v>
      </c>
      <c r="D152" s="64">
        <f t="shared" si="101"/>
        <v>4289.1000000000004</v>
      </c>
      <c r="E152" s="64">
        <f t="shared" si="101"/>
        <v>2225</v>
      </c>
      <c r="F152" s="64">
        <f t="shared" si="101"/>
        <v>16047.400000000001</v>
      </c>
      <c r="G152" s="64">
        <f>SUM(G35:G37)</f>
        <v>21770.3</v>
      </c>
      <c r="H152" s="64">
        <f>SUM(H35:H37)</f>
        <v>24905.200000000001</v>
      </c>
      <c r="I152" s="64">
        <f t="shared" ref="I152:J152" si="102">SUM(I35:I37)</f>
        <v>9716.4</v>
      </c>
      <c r="J152" s="64">
        <f t="shared" si="102"/>
        <v>906</v>
      </c>
      <c r="K152" s="80"/>
      <c r="L152" s="64">
        <f t="shared" ref="L152:U152" si="103">SUM(L35:L37)</f>
        <v>48337.7</v>
      </c>
      <c r="M152" s="64">
        <f t="shared" si="103"/>
        <v>209411.80000000002</v>
      </c>
      <c r="N152" s="64">
        <f t="shared" si="103"/>
        <v>25035.300000000003</v>
      </c>
      <c r="O152" s="64">
        <f t="shared" si="103"/>
        <v>134737.5</v>
      </c>
      <c r="P152" s="64">
        <f t="shared" si="103"/>
        <v>24047.100000000002</v>
      </c>
      <c r="Q152" s="64">
        <f t="shared" si="103"/>
        <v>88973</v>
      </c>
      <c r="R152" s="64">
        <f t="shared" si="103"/>
        <v>67490.600000000006</v>
      </c>
      <c r="S152" s="64">
        <f t="shared" si="103"/>
        <v>143449.20000000001</v>
      </c>
      <c r="T152" s="64">
        <f t="shared" si="103"/>
        <v>9717.7000000000007</v>
      </c>
      <c r="U152" s="64">
        <f t="shared" si="103"/>
        <v>10095.799999999999</v>
      </c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68"/>
      <c r="BC152" s="68"/>
    </row>
    <row r="153" spans="1:55" x14ac:dyDescent="0.2">
      <c r="A153" s="47"/>
      <c r="B153" s="47" t="s">
        <v>103</v>
      </c>
      <c r="C153" s="64">
        <f t="shared" ref="C153:F153" si="104">SUM(C38:C40)</f>
        <v>2695.7</v>
      </c>
      <c r="D153" s="64">
        <f t="shared" si="104"/>
        <v>8000.6</v>
      </c>
      <c r="E153" s="64">
        <f t="shared" si="104"/>
        <v>2296.1</v>
      </c>
      <c r="F153" s="64">
        <f t="shared" si="104"/>
        <v>13120.400000000001</v>
      </c>
      <c r="G153" s="64">
        <f>SUM(G38:G40)</f>
        <v>23630.100000000002</v>
      </c>
      <c r="H153" s="64">
        <f>SUM(H38:H40)</f>
        <v>25074.400000000001</v>
      </c>
      <c r="I153" s="64">
        <f t="shared" ref="I153:J153" si="105">SUM(I38:I40)</f>
        <v>14641.099999999999</v>
      </c>
      <c r="J153" s="64">
        <f t="shared" si="105"/>
        <v>1457.3</v>
      </c>
      <c r="K153" s="80"/>
      <c r="L153" s="64">
        <f t="shared" ref="L153:U153" si="106">SUM(L38:L40)</f>
        <v>53449.900000000009</v>
      </c>
      <c r="M153" s="64">
        <f t="shared" si="106"/>
        <v>158467.20000000001</v>
      </c>
      <c r="N153" s="64">
        <f t="shared" si="106"/>
        <v>9710.2999999999993</v>
      </c>
      <c r="O153" s="64">
        <f t="shared" si="106"/>
        <v>95911.7</v>
      </c>
      <c r="P153" s="64">
        <f t="shared" si="106"/>
        <v>23044.9</v>
      </c>
      <c r="Q153" s="64">
        <f t="shared" si="106"/>
        <v>88000.1</v>
      </c>
      <c r="R153" s="64">
        <f t="shared" si="106"/>
        <v>48245.3</v>
      </c>
      <c r="S153" s="64">
        <f t="shared" si="106"/>
        <v>144249.19999999998</v>
      </c>
      <c r="T153" s="64">
        <f t="shared" si="106"/>
        <v>8432.2000000000007</v>
      </c>
      <c r="U153" s="64">
        <f t="shared" si="106"/>
        <v>11931.900000000001</v>
      </c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68"/>
      <c r="BC153" s="68"/>
    </row>
    <row r="154" spans="1:55" x14ac:dyDescent="0.2">
      <c r="A154" s="47"/>
      <c r="B154" s="47" t="s">
        <v>104</v>
      </c>
      <c r="C154" s="64">
        <f t="shared" ref="C154:F154" si="107">SUM(C41:C43)</f>
        <v>1762.1</v>
      </c>
      <c r="D154" s="64">
        <f t="shared" si="107"/>
        <v>8344.7000000000007</v>
      </c>
      <c r="E154" s="64">
        <f t="shared" si="107"/>
        <v>2134.6000000000004</v>
      </c>
      <c r="F154" s="64">
        <f t="shared" si="107"/>
        <v>9122.2999999999993</v>
      </c>
      <c r="G154" s="64">
        <f>SUM(G41:G43)</f>
        <v>19766</v>
      </c>
      <c r="H154" s="64">
        <f>SUM(H41:H43)</f>
        <v>30486.6</v>
      </c>
      <c r="I154" s="64">
        <f t="shared" ref="I154:J154" si="108">SUM(I41:I43)</f>
        <v>9062.9</v>
      </c>
      <c r="J154" s="64">
        <f t="shared" si="108"/>
        <v>1717.1</v>
      </c>
      <c r="K154" s="80"/>
      <c r="L154" s="64">
        <f t="shared" ref="L154:U154" si="109">SUM(L41:L43)</f>
        <v>53277.2</v>
      </c>
      <c r="M154" s="64">
        <f t="shared" si="109"/>
        <v>157853.70000000001</v>
      </c>
      <c r="N154" s="64">
        <f t="shared" si="109"/>
        <v>10686.7</v>
      </c>
      <c r="O154" s="64">
        <f t="shared" si="109"/>
        <v>93197.9</v>
      </c>
      <c r="P154" s="64">
        <f t="shared" si="109"/>
        <v>24545.699999999997</v>
      </c>
      <c r="Q154" s="64">
        <f t="shared" si="109"/>
        <v>91144.2</v>
      </c>
      <c r="R154" s="64">
        <f t="shared" si="109"/>
        <v>58108.3</v>
      </c>
      <c r="S154" s="64">
        <f t="shared" si="109"/>
        <v>170112.5</v>
      </c>
      <c r="T154" s="64">
        <f t="shared" si="109"/>
        <v>5956.4</v>
      </c>
      <c r="U154" s="64">
        <f t="shared" si="109"/>
        <v>10766.3</v>
      </c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68"/>
      <c r="BC154" s="68"/>
    </row>
    <row r="155" spans="1:55" x14ac:dyDescent="0.2">
      <c r="A155" s="47">
        <v>2007</v>
      </c>
      <c r="B155" s="47" t="s">
        <v>101</v>
      </c>
      <c r="C155" s="64">
        <f t="shared" ref="C155:F155" si="110">SUM(C44:C46)</f>
        <v>3671.8</v>
      </c>
      <c r="D155" s="64">
        <f t="shared" si="110"/>
        <v>5331.9</v>
      </c>
      <c r="E155" s="64">
        <f t="shared" si="110"/>
        <v>2407.1999999999998</v>
      </c>
      <c r="F155" s="64">
        <f t="shared" si="110"/>
        <v>13537.800000000001</v>
      </c>
      <c r="G155" s="64">
        <f>SUM(G44:G46)</f>
        <v>27023.4</v>
      </c>
      <c r="H155" s="64">
        <f>SUM(H44:H46)</f>
        <v>21618.6</v>
      </c>
      <c r="I155" s="64">
        <f t="shared" ref="I155:J155" si="111">SUM(I44:I46)</f>
        <v>8809.0999999999985</v>
      </c>
      <c r="J155" s="64">
        <f t="shared" si="111"/>
        <v>1490.6000000000001</v>
      </c>
      <c r="K155" s="80"/>
      <c r="L155" s="64">
        <f t="shared" ref="L155:U155" si="112">SUM(L44:L46)</f>
        <v>53889.3</v>
      </c>
      <c r="M155" s="64">
        <f t="shared" si="112"/>
        <v>196339.20000000001</v>
      </c>
      <c r="N155" s="64">
        <f t="shared" si="112"/>
        <v>29599.5</v>
      </c>
      <c r="O155" s="64">
        <f t="shared" si="112"/>
        <v>106201.40000000001</v>
      </c>
      <c r="P155" s="64">
        <f t="shared" si="112"/>
        <v>26463.300000000003</v>
      </c>
      <c r="Q155" s="64">
        <f t="shared" si="112"/>
        <v>96315</v>
      </c>
      <c r="R155" s="64">
        <f t="shared" si="112"/>
        <v>71720.5</v>
      </c>
      <c r="S155" s="64">
        <f t="shared" si="112"/>
        <v>145547</v>
      </c>
      <c r="T155" s="64">
        <f t="shared" si="112"/>
        <v>5346</v>
      </c>
      <c r="U155" s="64">
        <f t="shared" si="112"/>
        <v>9748.7999999999993</v>
      </c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81"/>
      <c r="BC155" s="68"/>
    </row>
    <row r="156" spans="1:55" x14ac:dyDescent="0.2">
      <c r="A156" s="47"/>
      <c r="B156" s="47" t="s">
        <v>102</v>
      </c>
      <c r="C156" s="64">
        <f t="shared" ref="C156:F156" si="113">SUM(C47:C49)</f>
        <v>4370.2000000000007</v>
      </c>
      <c r="D156" s="64">
        <f t="shared" si="113"/>
        <v>4269.6000000000004</v>
      </c>
      <c r="E156" s="64">
        <f t="shared" si="113"/>
        <v>4253.4000000000005</v>
      </c>
      <c r="F156" s="64">
        <f t="shared" si="113"/>
        <v>19302.599999999999</v>
      </c>
      <c r="G156" s="64">
        <f>SUM(G47:G49)</f>
        <v>15287.1</v>
      </c>
      <c r="H156" s="64">
        <f>SUM(H47:H49)</f>
        <v>25612.7</v>
      </c>
      <c r="I156" s="64">
        <f t="shared" ref="I156:J156" si="114">SUM(I47:I49)</f>
        <v>10741.7</v>
      </c>
      <c r="J156" s="64">
        <f t="shared" si="114"/>
        <v>1786.9</v>
      </c>
      <c r="K156" s="80"/>
      <c r="L156" s="64">
        <f t="shared" ref="L156:U156" si="115">SUM(L47:L49)</f>
        <v>56052.5</v>
      </c>
      <c r="M156" s="64">
        <f t="shared" si="115"/>
        <v>241775.1</v>
      </c>
      <c r="N156" s="64">
        <f t="shared" si="115"/>
        <v>78477.100000000006</v>
      </c>
      <c r="O156" s="64">
        <f t="shared" si="115"/>
        <v>105296.70000000001</v>
      </c>
      <c r="P156" s="64">
        <f t="shared" si="115"/>
        <v>31416.6</v>
      </c>
      <c r="Q156" s="64">
        <f t="shared" si="115"/>
        <v>106599.70000000001</v>
      </c>
      <c r="R156" s="64">
        <f t="shared" si="115"/>
        <v>82350.299999999988</v>
      </c>
      <c r="S156" s="64">
        <f t="shared" si="115"/>
        <v>153093.79999999999</v>
      </c>
      <c r="T156" s="64">
        <f t="shared" si="115"/>
        <v>7056</v>
      </c>
      <c r="U156" s="64">
        <f t="shared" si="115"/>
        <v>10140.6</v>
      </c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81"/>
      <c r="BC156" s="68"/>
    </row>
    <row r="157" spans="1:55" x14ac:dyDescent="0.2">
      <c r="A157" s="47"/>
      <c r="B157" s="47" t="s">
        <v>103</v>
      </c>
      <c r="C157" s="64">
        <f t="shared" ref="C157:F157" si="116">SUM(C50:C52)</f>
        <v>5311.6</v>
      </c>
      <c r="D157" s="64">
        <f t="shared" si="116"/>
        <v>2061.9</v>
      </c>
      <c r="E157" s="64">
        <f t="shared" si="116"/>
        <v>2254</v>
      </c>
      <c r="F157" s="64">
        <f t="shared" si="116"/>
        <v>14520.3</v>
      </c>
      <c r="G157" s="64">
        <f>SUM(G50:G52)</f>
        <v>14844.099999999999</v>
      </c>
      <c r="H157" s="64">
        <f>SUM(H50:H52)</f>
        <v>20946.5</v>
      </c>
      <c r="I157" s="64">
        <f t="shared" ref="I157:J157" si="117">SUM(I50:I52)</f>
        <v>9371.6</v>
      </c>
      <c r="J157" s="64">
        <f t="shared" si="117"/>
        <v>1306.6999999999998</v>
      </c>
      <c r="K157" s="80"/>
      <c r="L157" s="64">
        <f t="shared" ref="L157:U157" si="118">SUM(L50:L52)</f>
        <v>55210.3</v>
      </c>
      <c r="M157" s="64">
        <f t="shared" si="118"/>
        <v>203833.09999999998</v>
      </c>
      <c r="N157" s="64">
        <f t="shared" si="118"/>
        <v>61792.200000000004</v>
      </c>
      <c r="O157" s="64">
        <f t="shared" si="118"/>
        <v>84209.2</v>
      </c>
      <c r="P157" s="64">
        <f t="shared" si="118"/>
        <v>30428</v>
      </c>
      <c r="Q157" s="64">
        <f t="shared" si="118"/>
        <v>98379.9</v>
      </c>
      <c r="R157" s="64">
        <f t="shared" si="118"/>
        <v>31389.699999999997</v>
      </c>
      <c r="S157" s="64">
        <f t="shared" si="118"/>
        <v>147389.70000000001</v>
      </c>
      <c r="T157" s="64">
        <f t="shared" si="118"/>
        <v>6026.4</v>
      </c>
      <c r="U157" s="64">
        <f t="shared" si="118"/>
        <v>9823.9</v>
      </c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81"/>
      <c r="BC157" s="68"/>
    </row>
    <row r="158" spans="1:55" x14ac:dyDescent="0.2">
      <c r="A158" s="47"/>
      <c r="B158" s="47" t="s">
        <v>104</v>
      </c>
      <c r="C158" s="64">
        <f t="shared" ref="C158:F158" si="119">SUM(C53:C55)</f>
        <v>5899.3</v>
      </c>
      <c r="D158" s="64">
        <f t="shared" si="119"/>
        <v>1700.5</v>
      </c>
      <c r="E158" s="64">
        <f t="shared" si="119"/>
        <v>2358</v>
      </c>
      <c r="F158" s="64">
        <f t="shared" si="119"/>
        <v>17723.7</v>
      </c>
      <c r="G158" s="64">
        <f>SUM(G53:G55)</f>
        <v>34329.199999999997</v>
      </c>
      <c r="H158" s="64">
        <f>SUM(H53:H55)</f>
        <v>26114.9</v>
      </c>
      <c r="I158" s="64">
        <f t="shared" ref="I158:J158" si="120">SUM(I53:I55)</f>
        <v>7638.9000000000005</v>
      </c>
      <c r="J158" s="64">
        <f t="shared" si="120"/>
        <v>1563.8000000000002</v>
      </c>
      <c r="K158" s="80"/>
      <c r="L158" s="64">
        <f t="shared" ref="L158:U158" si="121">SUM(L53:L55)</f>
        <v>57861.5</v>
      </c>
      <c r="M158" s="64">
        <f t="shared" si="121"/>
        <v>156525.70000000001</v>
      </c>
      <c r="N158" s="64">
        <f t="shared" si="121"/>
        <v>32991.199999999997</v>
      </c>
      <c r="O158" s="64">
        <f t="shared" si="121"/>
        <v>70074.399999999994</v>
      </c>
      <c r="P158" s="64">
        <f t="shared" si="121"/>
        <v>27003.4</v>
      </c>
      <c r="Q158" s="64">
        <f t="shared" si="121"/>
        <v>97362.700000000012</v>
      </c>
      <c r="R158" s="64">
        <f t="shared" si="121"/>
        <v>26855.5</v>
      </c>
      <c r="S158" s="64">
        <f t="shared" si="121"/>
        <v>149530.79999999999</v>
      </c>
      <c r="T158" s="64">
        <f t="shared" si="121"/>
        <v>5238.6000000000004</v>
      </c>
      <c r="U158" s="64">
        <f t="shared" si="121"/>
        <v>9414</v>
      </c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81"/>
      <c r="BC158" s="68"/>
    </row>
    <row r="159" spans="1:55" x14ac:dyDescent="0.2">
      <c r="A159" s="47">
        <v>2008</v>
      </c>
      <c r="B159" s="47" t="s">
        <v>101</v>
      </c>
      <c r="C159" s="64">
        <f t="shared" ref="C159:F159" si="122">SUM(C56:C58)</f>
        <v>5268.1</v>
      </c>
      <c r="D159" s="64">
        <f t="shared" si="122"/>
        <v>4140.3</v>
      </c>
      <c r="E159" s="64">
        <f t="shared" si="122"/>
        <v>2598.6000000000004</v>
      </c>
      <c r="F159" s="64">
        <f t="shared" si="122"/>
        <v>16921.5</v>
      </c>
      <c r="G159" s="64">
        <f>SUM(G56:G58)</f>
        <v>15500.800000000001</v>
      </c>
      <c r="H159" s="64">
        <f>SUM(H56:H58)</f>
        <v>21932.799999999999</v>
      </c>
      <c r="I159" s="64">
        <f t="shared" ref="I159:J159" si="123">SUM(I56:I58)</f>
        <v>7026</v>
      </c>
      <c r="J159" s="64">
        <f t="shared" si="123"/>
        <v>1585.3999999999999</v>
      </c>
      <c r="K159" s="55"/>
      <c r="L159" s="64">
        <f t="shared" ref="L159:U159" si="124">SUM(L56:L58)</f>
        <v>54562</v>
      </c>
      <c r="M159" s="64">
        <f t="shared" si="124"/>
        <v>203768.9</v>
      </c>
      <c r="N159" s="64">
        <f t="shared" si="124"/>
        <v>48201.3</v>
      </c>
      <c r="O159" s="64">
        <f t="shared" si="124"/>
        <v>100427.20000000001</v>
      </c>
      <c r="P159" s="64">
        <f t="shared" si="124"/>
        <v>29162.699999999997</v>
      </c>
      <c r="Q159" s="64">
        <f t="shared" si="124"/>
        <v>89581</v>
      </c>
      <c r="R159" s="64">
        <f t="shared" si="124"/>
        <v>33717.5</v>
      </c>
      <c r="S159" s="64">
        <f t="shared" si="124"/>
        <v>132807.70000000001</v>
      </c>
      <c r="T159" s="64">
        <f t="shared" si="124"/>
        <v>4459.2999999999993</v>
      </c>
      <c r="U159" s="64">
        <f t="shared" si="124"/>
        <v>9654.6</v>
      </c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81"/>
      <c r="BC159" s="68"/>
    </row>
    <row r="160" spans="1:55" x14ac:dyDescent="0.2">
      <c r="A160" s="47"/>
      <c r="B160" s="47" t="s">
        <v>102</v>
      </c>
      <c r="C160" s="64">
        <f t="shared" ref="C160:F160" si="125">SUM(C59:C61)</f>
        <v>5951.2999999999993</v>
      </c>
      <c r="D160" s="64">
        <f t="shared" si="125"/>
        <v>7222</v>
      </c>
      <c r="E160" s="64">
        <f t="shared" si="125"/>
        <v>3380.8999999999996</v>
      </c>
      <c r="F160" s="64">
        <f t="shared" si="125"/>
        <v>22059.8</v>
      </c>
      <c r="G160" s="64">
        <f>SUM(G59:G61)</f>
        <v>22981.399999999998</v>
      </c>
      <c r="H160" s="64">
        <f>SUM(H59:H61)</f>
        <v>20774.7</v>
      </c>
      <c r="I160" s="64">
        <f t="shared" ref="I160:J160" si="126">SUM(I59:I61)</f>
        <v>7869.7999999999993</v>
      </c>
      <c r="J160" s="64">
        <f t="shared" si="126"/>
        <v>1731.7</v>
      </c>
      <c r="K160" s="55"/>
      <c r="L160" s="64">
        <f t="shared" ref="L160:U160" si="127">SUM(L59:L61)</f>
        <v>57228.5</v>
      </c>
      <c r="M160" s="64">
        <f t="shared" si="127"/>
        <v>261620.3</v>
      </c>
      <c r="N160" s="64">
        <f t="shared" si="127"/>
        <v>53184.7</v>
      </c>
      <c r="O160" s="64">
        <f t="shared" si="127"/>
        <v>151950.9</v>
      </c>
      <c r="P160" s="64">
        <f t="shared" si="127"/>
        <v>27125.599999999999</v>
      </c>
      <c r="Q160" s="64">
        <f t="shared" si="127"/>
        <v>99803</v>
      </c>
      <c r="R160" s="64">
        <f t="shared" si="127"/>
        <v>43605.7</v>
      </c>
      <c r="S160" s="64">
        <f t="shared" si="127"/>
        <v>137230.9</v>
      </c>
      <c r="T160" s="64">
        <f t="shared" si="127"/>
        <v>8073</v>
      </c>
      <c r="U160" s="64">
        <f t="shared" si="127"/>
        <v>10182.700000000001</v>
      </c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81"/>
      <c r="BC160" s="68"/>
    </row>
    <row r="161" spans="1:64" x14ac:dyDescent="0.2">
      <c r="A161" s="47"/>
      <c r="B161" s="47" t="s">
        <v>103</v>
      </c>
      <c r="C161" s="64">
        <f t="shared" ref="C161:F161" si="128">SUM(C62:C64)</f>
        <v>9322.5</v>
      </c>
      <c r="D161" s="64">
        <f t="shared" si="128"/>
        <v>3047.2</v>
      </c>
      <c r="E161" s="64">
        <f t="shared" si="128"/>
        <v>2484.3000000000002</v>
      </c>
      <c r="F161" s="64">
        <f t="shared" si="128"/>
        <v>19936.8</v>
      </c>
      <c r="G161" s="64">
        <f>SUM(G62:G64)</f>
        <v>12450.900000000001</v>
      </c>
      <c r="H161" s="64">
        <f>SUM(H62:H64)</f>
        <v>16679.599999999999</v>
      </c>
      <c r="I161" s="64">
        <f t="shared" ref="I161:J161" si="129">SUM(I62:I64)</f>
        <v>8614.7999999999993</v>
      </c>
      <c r="J161" s="64">
        <f t="shared" si="129"/>
        <v>1743.3999999999999</v>
      </c>
      <c r="K161" s="55"/>
      <c r="L161" s="64">
        <f t="shared" ref="L161:U161" si="130">SUM(L62:L64)</f>
        <v>59222.3</v>
      </c>
      <c r="M161" s="64">
        <f t="shared" si="130"/>
        <v>222051.7</v>
      </c>
      <c r="N161" s="64">
        <f t="shared" si="130"/>
        <v>41870.300000000003</v>
      </c>
      <c r="O161" s="64">
        <f t="shared" si="130"/>
        <v>120328</v>
      </c>
      <c r="P161" s="64">
        <f t="shared" si="130"/>
        <v>25449.600000000002</v>
      </c>
      <c r="Q161" s="64">
        <f t="shared" si="130"/>
        <v>99109.1</v>
      </c>
      <c r="R161" s="64">
        <f t="shared" si="130"/>
        <v>34294.300000000003</v>
      </c>
      <c r="S161" s="64">
        <f t="shared" si="130"/>
        <v>142647.70000000001</v>
      </c>
      <c r="T161" s="64">
        <f t="shared" si="130"/>
        <v>8586.5</v>
      </c>
      <c r="U161" s="64">
        <f t="shared" si="130"/>
        <v>11027.3</v>
      </c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81"/>
      <c r="BC161" s="68"/>
    </row>
    <row r="162" spans="1:64" x14ac:dyDescent="0.2">
      <c r="A162" s="47"/>
      <c r="B162" s="47" t="s">
        <v>104</v>
      </c>
      <c r="C162" s="64">
        <f t="shared" ref="C162:F162" si="131">SUM(C65:C67)</f>
        <v>9699.7000000000007</v>
      </c>
      <c r="D162" s="64">
        <f t="shared" si="131"/>
        <v>2381</v>
      </c>
      <c r="E162" s="64">
        <f t="shared" si="131"/>
        <v>2060.1</v>
      </c>
      <c r="F162" s="64">
        <f t="shared" si="131"/>
        <v>17367.5</v>
      </c>
      <c r="G162" s="64">
        <f>SUM(G65:G67)</f>
        <v>12761.8</v>
      </c>
      <c r="H162" s="64">
        <f>SUM(H65:H67)</f>
        <v>25074</v>
      </c>
      <c r="I162" s="64">
        <f t="shared" ref="I162:J162" si="132">SUM(I65:I67)</f>
        <v>4616.1000000000004</v>
      </c>
      <c r="J162" s="64">
        <f t="shared" si="132"/>
        <v>1325.2</v>
      </c>
      <c r="K162" s="55"/>
      <c r="L162" s="64">
        <f t="shared" ref="L162:U162" si="133">SUM(L65:L67)</f>
        <v>53470.3</v>
      </c>
      <c r="M162" s="64">
        <f t="shared" si="133"/>
        <v>201552.4</v>
      </c>
      <c r="N162" s="64">
        <f t="shared" si="133"/>
        <v>35815.9</v>
      </c>
      <c r="O162" s="64">
        <f t="shared" si="133"/>
        <v>108990.39999999999</v>
      </c>
      <c r="P162" s="64">
        <f t="shared" si="133"/>
        <v>24500.9</v>
      </c>
      <c r="Q162" s="64">
        <f t="shared" si="133"/>
        <v>88392</v>
      </c>
      <c r="R162" s="64">
        <f t="shared" si="133"/>
        <v>42601.7</v>
      </c>
      <c r="S162" s="64">
        <f t="shared" si="133"/>
        <v>141889.9</v>
      </c>
      <c r="T162" s="64">
        <f t="shared" si="133"/>
        <v>5687.2</v>
      </c>
      <c r="U162" s="64">
        <f t="shared" si="133"/>
        <v>7806.7</v>
      </c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81"/>
      <c r="BC162" s="68"/>
    </row>
    <row r="163" spans="1:64" x14ac:dyDescent="0.2">
      <c r="A163" s="47">
        <v>2009</v>
      </c>
      <c r="B163" s="47" t="s">
        <v>101</v>
      </c>
      <c r="C163" s="64">
        <f t="shared" ref="C163:F163" si="134">SUM(C68:C70)</f>
        <v>7349.1</v>
      </c>
      <c r="D163" s="64">
        <f t="shared" si="134"/>
        <v>5381.7</v>
      </c>
      <c r="E163" s="64">
        <f t="shared" si="134"/>
        <v>2727.6</v>
      </c>
      <c r="F163" s="64">
        <f t="shared" si="134"/>
        <v>15122</v>
      </c>
      <c r="G163" s="64">
        <f>SUM(G68:G70)</f>
        <v>6708.6</v>
      </c>
      <c r="H163" s="64">
        <f>SUM(H68:H70)</f>
        <v>16833.099999999999</v>
      </c>
      <c r="I163" s="64">
        <f t="shared" ref="I163:J163" si="135">SUM(I68:I70)</f>
        <v>5821.6</v>
      </c>
      <c r="J163" s="64">
        <f t="shared" si="135"/>
        <v>1683.6</v>
      </c>
      <c r="K163" s="55"/>
      <c r="L163" s="64">
        <f t="shared" ref="L163:U163" si="136">SUM(L68:L70)</f>
        <v>53232.6</v>
      </c>
      <c r="M163" s="64">
        <f t="shared" si="136"/>
        <v>218240.5</v>
      </c>
      <c r="N163" s="64">
        <f t="shared" si="136"/>
        <v>45445.5</v>
      </c>
      <c r="O163" s="64">
        <f t="shared" si="136"/>
        <v>113320.2</v>
      </c>
      <c r="P163" s="64">
        <f t="shared" si="136"/>
        <v>22392.6</v>
      </c>
      <c r="Q163" s="64">
        <f t="shared" si="136"/>
        <v>88442.9</v>
      </c>
      <c r="R163" s="64">
        <f t="shared" si="136"/>
        <v>32682.9</v>
      </c>
      <c r="S163" s="64">
        <f t="shared" si="136"/>
        <v>122137.9</v>
      </c>
      <c r="T163" s="64">
        <f t="shared" si="136"/>
        <v>5342.4</v>
      </c>
      <c r="U163" s="64">
        <f t="shared" si="136"/>
        <v>8775.4</v>
      </c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81"/>
      <c r="BC163" s="68"/>
    </row>
    <row r="164" spans="1:64" x14ac:dyDescent="0.2">
      <c r="A164" s="47"/>
      <c r="B164" s="47" t="s">
        <v>102</v>
      </c>
      <c r="C164" s="64">
        <f t="shared" ref="C164:F164" si="137">SUM(C71:C73)</f>
        <v>8501.9</v>
      </c>
      <c r="D164" s="64">
        <f t="shared" si="137"/>
        <v>5410</v>
      </c>
      <c r="E164" s="64">
        <f t="shared" si="137"/>
        <v>2676.5</v>
      </c>
      <c r="F164" s="64">
        <f t="shared" si="137"/>
        <v>21813.5</v>
      </c>
      <c r="G164" s="64">
        <f>SUM(G71:G73)</f>
        <v>5482.4000000000005</v>
      </c>
      <c r="H164" s="64">
        <f>SUM(H71:H73)</f>
        <v>23829.199999999997</v>
      </c>
      <c r="I164" s="64">
        <f t="shared" ref="I164:J164" si="138">SUM(I71:I73)</f>
        <v>8040.6</v>
      </c>
      <c r="J164" s="64">
        <f t="shared" si="138"/>
        <v>1490.7</v>
      </c>
      <c r="K164" s="55"/>
      <c r="L164" s="64">
        <f t="shared" ref="L164:U164" si="139">SUM(L71:L73)</f>
        <v>53063.7</v>
      </c>
      <c r="M164" s="64">
        <f t="shared" si="139"/>
        <v>248675.7</v>
      </c>
      <c r="N164" s="64">
        <f t="shared" si="139"/>
        <v>54093</v>
      </c>
      <c r="O164" s="64">
        <f t="shared" si="139"/>
        <v>131438</v>
      </c>
      <c r="P164" s="64">
        <f t="shared" si="139"/>
        <v>25918.199999999997</v>
      </c>
      <c r="Q164" s="64">
        <f t="shared" si="139"/>
        <v>125641.1</v>
      </c>
      <c r="R164" s="64">
        <f t="shared" si="139"/>
        <v>43213.3</v>
      </c>
      <c r="S164" s="64">
        <f t="shared" si="139"/>
        <v>141475</v>
      </c>
      <c r="T164" s="64">
        <f t="shared" si="139"/>
        <v>7234.4</v>
      </c>
      <c r="U164" s="64">
        <f t="shared" si="139"/>
        <v>8241.2000000000007</v>
      </c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81"/>
      <c r="BC164" s="68"/>
    </row>
    <row r="165" spans="1:64" x14ac:dyDescent="0.2">
      <c r="A165" s="47"/>
      <c r="B165" s="47" t="s">
        <v>103</v>
      </c>
      <c r="C165" s="64">
        <f t="shared" ref="C165:F165" si="140">SUM(C74:C76)</f>
        <v>8894.4</v>
      </c>
      <c r="D165" s="64">
        <f t="shared" si="140"/>
        <v>2178.3000000000002</v>
      </c>
      <c r="E165" s="64">
        <f t="shared" si="140"/>
        <v>1906.8000000000002</v>
      </c>
      <c r="F165" s="64">
        <f t="shared" si="140"/>
        <v>14621.199999999999</v>
      </c>
      <c r="G165" s="64">
        <f>SUM(G74:G76)</f>
        <v>22356.300000000003</v>
      </c>
      <c r="H165" s="64">
        <f>SUM(H74:H76)</f>
        <v>18359.2</v>
      </c>
      <c r="I165" s="64">
        <f t="shared" ref="I165:J165" si="141">SUM(I74:I76)</f>
        <v>9983.7999999999993</v>
      </c>
      <c r="J165" s="64">
        <f t="shared" si="141"/>
        <v>1637.1999999999998</v>
      </c>
      <c r="K165" s="55"/>
      <c r="L165" s="64">
        <f t="shared" ref="L165:U165" si="142">SUM(L74:L76)</f>
        <v>62980.3</v>
      </c>
      <c r="M165" s="64">
        <f t="shared" si="142"/>
        <v>222606.8</v>
      </c>
      <c r="N165" s="64">
        <f t="shared" si="142"/>
        <v>57061.9</v>
      </c>
      <c r="O165" s="64">
        <f t="shared" si="142"/>
        <v>113348.59999999999</v>
      </c>
      <c r="P165" s="64">
        <f t="shared" si="142"/>
        <v>28182.1</v>
      </c>
      <c r="Q165" s="64">
        <f t="shared" si="142"/>
        <v>123709.79999999999</v>
      </c>
      <c r="R165" s="64">
        <f t="shared" si="142"/>
        <v>40283.300000000003</v>
      </c>
      <c r="S165" s="64">
        <f t="shared" si="142"/>
        <v>156091.1</v>
      </c>
      <c r="T165" s="64">
        <f t="shared" si="142"/>
        <v>7679.3</v>
      </c>
      <c r="U165" s="64">
        <f t="shared" si="142"/>
        <v>10846.400000000001</v>
      </c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81"/>
      <c r="BC165" s="68"/>
    </row>
    <row r="166" spans="1:64" x14ac:dyDescent="0.2">
      <c r="A166" s="47"/>
      <c r="B166" s="47" t="s">
        <v>104</v>
      </c>
      <c r="C166" s="64">
        <f t="shared" ref="C166:F166" si="143">SUM(C77:C79)</f>
        <v>8927.2000000000007</v>
      </c>
      <c r="D166" s="64">
        <f t="shared" si="143"/>
        <v>1994.8000000000002</v>
      </c>
      <c r="E166" s="64">
        <f t="shared" si="143"/>
        <v>1801.3999999999999</v>
      </c>
      <c r="F166" s="64">
        <f t="shared" si="143"/>
        <v>13779.600000000002</v>
      </c>
      <c r="G166" s="64">
        <f>SUM(G77:G79)</f>
        <v>27611.9</v>
      </c>
      <c r="H166" s="64">
        <f>SUM(H77:H79)</f>
        <v>24655.300000000003</v>
      </c>
      <c r="I166" s="64">
        <f t="shared" ref="I166:J166" si="144">SUM(I77:I79)</f>
        <v>6207.6</v>
      </c>
      <c r="J166" s="64">
        <f t="shared" si="144"/>
        <v>1515.3000000000002</v>
      </c>
      <c r="K166" s="55"/>
      <c r="L166" s="64">
        <f t="shared" ref="L166:U166" si="145">SUM(L77:L79)</f>
        <v>61439.600000000006</v>
      </c>
      <c r="M166" s="64">
        <f t="shared" si="145"/>
        <v>230538.2</v>
      </c>
      <c r="N166" s="64">
        <f t="shared" si="145"/>
        <v>74322</v>
      </c>
      <c r="O166" s="64">
        <f t="shared" si="145"/>
        <v>97397</v>
      </c>
      <c r="P166" s="64">
        <f t="shared" si="145"/>
        <v>26939.100000000002</v>
      </c>
      <c r="Q166" s="64">
        <f t="shared" si="145"/>
        <v>112093.9</v>
      </c>
      <c r="R166" s="64">
        <f t="shared" si="145"/>
        <v>33207.9</v>
      </c>
      <c r="S166" s="64">
        <f t="shared" si="145"/>
        <v>158197.6</v>
      </c>
      <c r="T166" s="64">
        <f t="shared" si="145"/>
        <v>6275.4</v>
      </c>
      <c r="U166" s="64">
        <f t="shared" si="145"/>
        <v>10894.8</v>
      </c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81"/>
      <c r="BC166" s="68"/>
    </row>
    <row r="167" spans="1:64" x14ac:dyDescent="0.2">
      <c r="A167" s="47">
        <v>2010</v>
      </c>
      <c r="B167" s="47" t="s">
        <v>101</v>
      </c>
      <c r="C167" s="64">
        <f>SUM(C80:C82)</f>
        <v>8097.4</v>
      </c>
      <c r="D167" s="64">
        <f>SUM(D80:D82)</f>
        <v>1320.2</v>
      </c>
      <c r="E167" s="64">
        <f>SUM(E80:E82)</f>
        <v>2382</v>
      </c>
      <c r="F167" s="64">
        <f t="shared" ref="F167" si="146">SUM(F80:F82)</f>
        <v>15282.5</v>
      </c>
      <c r="G167" s="64">
        <f>SUM(G80:G82)</f>
        <v>7659.0999999999995</v>
      </c>
      <c r="H167" s="64">
        <f>SUM(H80:H82)</f>
        <v>18349.599999999999</v>
      </c>
      <c r="I167" s="64">
        <f t="shared" ref="I167:J167" si="147">SUM(I80:I82)</f>
        <v>5369.7</v>
      </c>
      <c r="J167" s="64">
        <f t="shared" si="147"/>
        <v>2071.6</v>
      </c>
      <c r="K167" s="55"/>
      <c r="L167" s="64">
        <f t="shared" ref="L167:U167" si="148">SUM(L80:L82)</f>
        <v>70031.200000000012</v>
      </c>
      <c r="M167" s="64">
        <f t="shared" si="148"/>
        <v>269555.40000000002</v>
      </c>
      <c r="N167" s="64">
        <f t="shared" si="148"/>
        <v>93566.799999999988</v>
      </c>
      <c r="O167" s="64">
        <f t="shared" si="148"/>
        <v>116361</v>
      </c>
      <c r="P167" s="64">
        <f t="shared" si="148"/>
        <v>28792.799999999999</v>
      </c>
      <c r="Q167" s="64">
        <f t="shared" si="148"/>
        <v>96024.6</v>
      </c>
      <c r="R167" s="64">
        <f t="shared" si="148"/>
        <v>38829.599999999999</v>
      </c>
      <c r="S167" s="64">
        <f t="shared" si="148"/>
        <v>147519.1</v>
      </c>
      <c r="T167" s="64">
        <f t="shared" si="148"/>
        <v>6195.8</v>
      </c>
      <c r="U167" s="64">
        <f t="shared" si="148"/>
        <v>6153.1</v>
      </c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81"/>
      <c r="BC167" s="68"/>
    </row>
    <row r="168" spans="1:64" x14ac:dyDescent="0.2">
      <c r="A168" s="47"/>
      <c r="B168" s="47" t="s">
        <v>102</v>
      </c>
      <c r="C168" s="64">
        <f>SUM(C83:C85)</f>
        <v>9233.2000000000007</v>
      </c>
      <c r="D168" s="64">
        <f>SUM(D83:D85)</f>
        <v>4440.2</v>
      </c>
      <c r="E168" s="64">
        <f>SUM(E83:E85)</f>
        <v>2624.1</v>
      </c>
      <c r="F168" s="64">
        <f t="shared" ref="F168" si="149">SUM(F83:F85)</f>
        <v>22169.8</v>
      </c>
      <c r="G168" s="64">
        <f>SUM(G83:G85)</f>
        <v>11313.800000000001</v>
      </c>
      <c r="H168" s="64">
        <f>SUM(H83:H85)</f>
        <v>19565.099999999999</v>
      </c>
      <c r="I168" s="64">
        <f t="shared" ref="I168:J168" si="150">SUM(I83:I85)</f>
        <v>4998.2</v>
      </c>
      <c r="J168" s="64">
        <f t="shared" si="150"/>
        <v>1802.3999999999999</v>
      </c>
      <c r="K168" s="55"/>
      <c r="L168" s="64">
        <f t="shared" ref="L168:U168" si="151">SUM(L83:L85)</f>
        <v>72721.200000000012</v>
      </c>
      <c r="M168" s="64">
        <f t="shared" si="151"/>
        <v>269618.59999999998</v>
      </c>
      <c r="N168" s="64">
        <f t="shared" si="151"/>
        <v>89784.1</v>
      </c>
      <c r="O168" s="64">
        <f t="shared" si="151"/>
        <v>120366.1</v>
      </c>
      <c r="P168" s="64">
        <f t="shared" si="151"/>
        <v>29757.699999999997</v>
      </c>
      <c r="Q168" s="64">
        <f t="shared" si="151"/>
        <v>115133.70000000001</v>
      </c>
      <c r="R168" s="64">
        <f t="shared" si="151"/>
        <v>38651.1</v>
      </c>
      <c r="S168" s="64">
        <f t="shared" si="151"/>
        <v>172590</v>
      </c>
      <c r="T168" s="64">
        <f t="shared" si="151"/>
        <v>7603.5999999999995</v>
      </c>
      <c r="U168" s="64">
        <f t="shared" si="151"/>
        <v>6617.2000000000007</v>
      </c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81"/>
      <c r="BC168" s="68"/>
    </row>
    <row r="169" spans="1:64" x14ac:dyDescent="0.2">
      <c r="A169" s="47"/>
      <c r="B169" s="47" t="s">
        <v>103</v>
      </c>
      <c r="C169" s="64">
        <f>SUM(C86:C88)</f>
        <v>8862.5</v>
      </c>
      <c r="D169" s="64">
        <f>SUM(D86:D88)</f>
        <v>3001</v>
      </c>
      <c r="E169" s="64">
        <f>SUM(E86:E88)</f>
        <v>2539.4</v>
      </c>
      <c r="F169" s="64">
        <f t="shared" ref="F169" si="152">SUM(F86:F88)</f>
        <v>16531.099999999999</v>
      </c>
      <c r="G169" s="64">
        <f>SUM(G86:G88)</f>
        <v>9914.5</v>
      </c>
      <c r="H169" s="64">
        <f>SUM(H86:H88)</f>
        <v>23154.399999999998</v>
      </c>
      <c r="I169" s="64">
        <f t="shared" ref="I169:J169" si="153">SUM(I86:I88)</f>
        <v>6772.5</v>
      </c>
      <c r="J169" s="64">
        <f t="shared" si="153"/>
        <v>1839.6999999999998</v>
      </c>
      <c r="K169" s="55"/>
      <c r="L169" s="64">
        <f t="shared" ref="L169:U169" si="154">SUM(L86:L88)</f>
        <v>73243.600000000006</v>
      </c>
      <c r="M169" s="64">
        <f t="shared" si="154"/>
        <v>275890.59999999998</v>
      </c>
      <c r="N169" s="64">
        <f t="shared" si="154"/>
        <v>109146.40000000001</v>
      </c>
      <c r="O169" s="64">
        <f t="shared" si="154"/>
        <v>107558.6</v>
      </c>
      <c r="P169" s="64">
        <f t="shared" si="154"/>
        <v>33069.600000000006</v>
      </c>
      <c r="Q169" s="64">
        <f t="shared" si="154"/>
        <v>124404.7</v>
      </c>
      <c r="R169" s="64">
        <f t="shared" si="154"/>
        <v>34732.9</v>
      </c>
      <c r="S169" s="64">
        <f t="shared" si="154"/>
        <v>174284.7</v>
      </c>
      <c r="T169" s="64">
        <f t="shared" si="154"/>
        <v>9106.9</v>
      </c>
      <c r="U169" s="64">
        <f t="shared" si="154"/>
        <v>6629.1</v>
      </c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81"/>
      <c r="BC169" s="68"/>
    </row>
    <row r="170" spans="1:64" x14ac:dyDescent="0.2">
      <c r="A170" s="47"/>
      <c r="B170" s="47" t="s">
        <v>104</v>
      </c>
      <c r="C170" s="64">
        <f>SUM(C89:C91)</f>
        <v>6488.9</v>
      </c>
      <c r="D170" s="64">
        <f>SUM(D89:D91)</f>
        <v>515.20000000000005</v>
      </c>
      <c r="E170" s="64">
        <f>SUM(E89:E91)</f>
        <v>1692.6</v>
      </c>
      <c r="F170" s="64">
        <f t="shared" ref="F170" si="155">SUM(F89:F91)</f>
        <v>14497.699999999999</v>
      </c>
      <c r="G170" s="64">
        <f>SUM(G89:G91)</f>
        <v>11046.5</v>
      </c>
      <c r="H170" s="64">
        <f>SUM(H89:H91)</f>
        <v>21096.6</v>
      </c>
      <c r="I170" s="64">
        <f t="shared" ref="I170:J170" si="156">SUM(I89:I91)</f>
        <v>3119.7</v>
      </c>
      <c r="J170" s="64">
        <f t="shared" si="156"/>
        <v>1017.4</v>
      </c>
      <c r="K170" s="55"/>
      <c r="L170" s="64">
        <f t="shared" ref="L170:U170" si="157">SUM(L89:L91)</f>
        <v>81560.899999999994</v>
      </c>
      <c r="M170" s="64">
        <f t="shared" si="157"/>
        <v>254486.80000000002</v>
      </c>
      <c r="N170" s="64">
        <f t="shared" si="157"/>
        <v>86328.799999999988</v>
      </c>
      <c r="O170" s="64">
        <f t="shared" si="157"/>
        <v>97281.4</v>
      </c>
      <c r="P170" s="64">
        <f t="shared" si="157"/>
        <v>32985.599999999999</v>
      </c>
      <c r="Q170" s="64">
        <f t="shared" si="157"/>
        <v>115059.20000000001</v>
      </c>
      <c r="R170" s="64">
        <f t="shared" si="157"/>
        <v>43900.3</v>
      </c>
      <c r="S170" s="64">
        <f t="shared" si="157"/>
        <v>181687.6</v>
      </c>
      <c r="T170" s="64">
        <f t="shared" si="157"/>
        <v>6752.6</v>
      </c>
      <c r="U170" s="64">
        <f t="shared" si="157"/>
        <v>6580.5999999999995</v>
      </c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81"/>
      <c r="BC170" s="68"/>
      <c r="BD170" s="47"/>
      <c r="BE170" s="47"/>
      <c r="BF170" s="47"/>
      <c r="BG170" s="47"/>
      <c r="BH170" s="47"/>
      <c r="BI170" s="47"/>
      <c r="BJ170" s="47"/>
      <c r="BK170" s="47"/>
      <c r="BL170" s="47"/>
    </row>
    <row r="171" spans="1:64" x14ac:dyDescent="0.2">
      <c r="A171" s="47">
        <v>2011</v>
      </c>
      <c r="B171" s="47" t="s">
        <v>101</v>
      </c>
      <c r="C171" s="64">
        <f>SUM(C92:C94)</f>
        <v>8562.6</v>
      </c>
      <c r="D171" s="64">
        <f>SUM(D92:D94)</f>
        <v>394.4</v>
      </c>
      <c r="E171" s="64">
        <f>SUM(E92:E94)</f>
        <v>1897.6</v>
      </c>
      <c r="F171" s="64">
        <f t="shared" ref="F171" si="158">SUM(F92:F94)</f>
        <v>14394.6</v>
      </c>
      <c r="G171" s="64">
        <f>SUM(G92:G94)</f>
        <v>6602.2</v>
      </c>
      <c r="H171" s="64">
        <f>SUM(H92:H94)</f>
        <v>15182.600000000002</v>
      </c>
      <c r="I171" s="64">
        <f t="shared" ref="I171:J171" si="159">SUM(I92:I94)</f>
        <v>3810.6</v>
      </c>
      <c r="J171" s="64">
        <f t="shared" si="159"/>
        <v>1786.6</v>
      </c>
      <c r="K171" s="55"/>
      <c r="L171" s="64">
        <f t="shared" ref="L171:U171" si="160">SUM(L92:L94)</f>
        <v>85209.900000000009</v>
      </c>
      <c r="M171" s="64">
        <f t="shared" si="160"/>
        <v>289255.09999999998</v>
      </c>
      <c r="N171" s="64">
        <f t="shared" si="160"/>
        <v>118666.8</v>
      </c>
      <c r="O171" s="64">
        <f t="shared" si="160"/>
        <v>108761</v>
      </c>
      <c r="P171" s="64">
        <f t="shared" si="160"/>
        <v>38543.4</v>
      </c>
      <c r="Q171" s="64">
        <f t="shared" si="160"/>
        <v>120943.1</v>
      </c>
      <c r="R171" s="64">
        <f t="shared" si="160"/>
        <v>40697.300000000003</v>
      </c>
      <c r="S171" s="64">
        <f t="shared" si="160"/>
        <v>169268.3</v>
      </c>
      <c r="T171" s="64">
        <f t="shared" si="160"/>
        <v>6921</v>
      </c>
      <c r="U171" s="64">
        <f t="shared" si="160"/>
        <v>11803.099999999999</v>
      </c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81"/>
      <c r="BC171" s="68"/>
      <c r="BD171" s="47"/>
      <c r="BE171" s="47"/>
      <c r="BF171" s="47"/>
      <c r="BG171" s="47"/>
      <c r="BH171" s="47"/>
      <c r="BI171" s="47"/>
      <c r="BJ171" s="47"/>
      <c r="BK171" s="47"/>
      <c r="BL171" s="47"/>
    </row>
    <row r="172" spans="1:64" x14ac:dyDescent="0.2">
      <c r="A172" s="47"/>
      <c r="B172" s="47" t="s">
        <v>102</v>
      </c>
      <c r="C172" s="64">
        <f>SUM(C95:C97)</f>
        <v>11780</v>
      </c>
      <c r="D172" s="64">
        <f>SUM(D95:D97)</f>
        <v>838.69999999999993</v>
      </c>
      <c r="E172" s="64">
        <f>SUM(E95:E97)</f>
        <v>2091.7999999999997</v>
      </c>
      <c r="F172" s="64">
        <f t="shared" ref="F172" si="161">SUM(F95:F97)</f>
        <v>19964.300000000003</v>
      </c>
      <c r="G172" s="64">
        <f>SUM(G95:G97)</f>
        <v>14850.1</v>
      </c>
      <c r="H172" s="64">
        <f>SUM(H95:H97)</f>
        <v>16843.099999999999</v>
      </c>
      <c r="I172" s="64">
        <f t="shared" ref="I172:J172" si="162">SUM(I95:I97)</f>
        <v>5940.2999999999993</v>
      </c>
      <c r="J172" s="64">
        <f t="shared" si="162"/>
        <v>1541.8</v>
      </c>
      <c r="K172" s="55"/>
      <c r="L172" s="64">
        <f>SUM(L95:L97)</f>
        <v>85208.9</v>
      </c>
      <c r="M172" s="64">
        <f t="shared" ref="M172:U172" si="163">SUM(M95:M97)</f>
        <v>291331.09999999998</v>
      </c>
      <c r="N172" s="64">
        <f t="shared" si="163"/>
        <v>124595.3</v>
      </c>
      <c r="O172" s="64">
        <f t="shared" si="163"/>
        <v>105615.1</v>
      </c>
      <c r="P172" s="64">
        <f t="shared" si="163"/>
        <v>42104.800000000003</v>
      </c>
      <c r="Q172" s="64">
        <f t="shared" si="163"/>
        <v>127784.6</v>
      </c>
      <c r="R172" s="64">
        <f t="shared" si="163"/>
        <v>30201.9</v>
      </c>
      <c r="S172" s="64">
        <f t="shared" si="163"/>
        <v>154949.4</v>
      </c>
      <c r="T172" s="64">
        <f t="shared" si="163"/>
        <v>9227.7999999999993</v>
      </c>
      <c r="U172" s="64">
        <f t="shared" si="163"/>
        <v>10120.9</v>
      </c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81"/>
      <c r="BC172" s="68"/>
      <c r="BD172" s="47"/>
      <c r="BE172" s="47"/>
      <c r="BF172" s="47"/>
      <c r="BG172" s="47"/>
      <c r="BH172" s="47"/>
      <c r="BI172" s="47"/>
      <c r="BJ172" s="47"/>
      <c r="BK172" s="47"/>
      <c r="BL172" s="47"/>
    </row>
    <row r="173" spans="1:64" x14ac:dyDescent="0.2">
      <c r="A173" s="47"/>
      <c r="B173" s="47" t="s">
        <v>103</v>
      </c>
      <c r="C173" s="64">
        <f>SUM(C98:C100)</f>
        <v>9661.4</v>
      </c>
      <c r="D173" s="64">
        <f>SUM(D98:D100)</f>
        <v>1115.5999999999999</v>
      </c>
      <c r="E173" s="64">
        <f>SUM(E98:E100)</f>
        <v>1772.1</v>
      </c>
      <c r="F173" s="64">
        <f t="shared" ref="F173" si="164">SUM(F98:F100)</f>
        <v>15005.6</v>
      </c>
      <c r="G173" s="64">
        <f>SUM(G98:G100)</f>
        <v>9014.5</v>
      </c>
      <c r="H173" s="64">
        <f>SUM(H98:H100)</f>
        <v>21835.1</v>
      </c>
      <c r="I173" s="64">
        <f t="shared" ref="I173:J173" si="165">SUM(I98:I100)</f>
        <v>6316.0999999999995</v>
      </c>
      <c r="J173" s="64">
        <f t="shared" si="165"/>
        <v>1520.1</v>
      </c>
      <c r="K173" s="55"/>
      <c r="L173" s="64">
        <f t="shared" ref="L173:U173" si="166">SUM(L98:L100)</f>
        <v>89282.9</v>
      </c>
      <c r="M173" s="64">
        <f t="shared" si="166"/>
        <v>277464</v>
      </c>
      <c r="N173" s="64">
        <f t="shared" si="166"/>
        <v>126559.6</v>
      </c>
      <c r="O173" s="64">
        <f t="shared" si="166"/>
        <v>89806.5</v>
      </c>
      <c r="P173" s="64">
        <f t="shared" si="166"/>
        <v>42692.800000000003</v>
      </c>
      <c r="Q173" s="64">
        <f t="shared" si="166"/>
        <v>132293.5</v>
      </c>
      <c r="R173" s="64">
        <f t="shared" si="166"/>
        <v>23688.1</v>
      </c>
      <c r="S173" s="64">
        <f t="shared" si="166"/>
        <v>166276.70000000001</v>
      </c>
      <c r="T173" s="64">
        <f t="shared" si="166"/>
        <v>10910.099999999999</v>
      </c>
      <c r="U173" s="64">
        <f t="shared" si="166"/>
        <v>10073.9</v>
      </c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81"/>
      <c r="BC173" s="68"/>
      <c r="BD173" s="47"/>
      <c r="BE173" s="47"/>
      <c r="BF173" s="47"/>
      <c r="BG173" s="47"/>
      <c r="BH173" s="47"/>
      <c r="BI173" s="47"/>
      <c r="BJ173" s="47"/>
      <c r="BK173" s="47"/>
      <c r="BL173" s="47"/>
    </row>
    <row r="174" spans="1:64" x14ac:dyDescent="0.2">
      <c r="A174" s="47"/>
      <c r="B174" s="47" t="s">
        <v>104</v>
      </c>
      <c r="C174" s="64">
        <f t="shared" ref="C174:J174" si="167">SUM(C101:C103)</f>
        <v>10543.800000000001</v>
      </c>
      <c r="D174" s="64">
        <f t="shared" si="167"/>
        <v>1117</v>
      </c>
      <c r="E174" s="64">
        <f t="shared" si="167"/>
        <v>1688.3000000000002</v>
      </c>
      <c r="F174" s="64">
        <f t="shared" si="167"/>
        <v>13391.2</v>
      </c>
      <c r="G174" s="64">
        <f t="shared" si="167"/>
        <v>16536.199999999997</v>
      </c>
      <c r="H174" s="64">
        <f t="shared" si="167"/>
        <v>21076.400000000001</v>
      </c>
      <c r="I174" s="64">
        <f t="shared" si="167"/>
        <v>2911.6</v>
      </c>
      <c r="J174" s="64">
        <f t="shared" si="167"/>
        <v>1183</v>
      </c>
      <c r="K174" s="55"/>
      <c r="L174" s="64">
        <f t="shared" ref="L174:U174" si="168">SUM(L101:L103)</f>
        <v>95869.6</v>
      </c>
      <c r="M174" s="64">
        <f t="shared" si="168"/>
        <v>286386.5</v>
      </c>
      <c r="N174" s="64">
        <f t="shared" si="168"/>
        <v>145719.4</v>
      </c>
      <c r="O174" s="64">
        <f t="shared" si="168"/>
        <v>77021</v>
      </c>
      <c r="P174" s="64">
        <f t="shared" si="168"/>
        <v>36951.9</v>
      </c>
      <c r="Q174" s="64">
        <f t="shared" si="168"/>
        <v>144555</v>
      </c>
      <c r="R174" s="64">
        <f t="shared" si="168"/>
        <v>31687.8</v>
      </c>
      <c r="S174" s="64">
        <f t="shared" si="168"/>
        <v>182569</v>
      </c>
      <c r="T174" s="64">
        <f t="shared" si="168"/>
        <v>8926.7000000000007</v>
      </c>
      <c r="U174" s="64">
        <f t="shared" si="168"/>
        <v>10384.9</v>
      </c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81"/>
      <c r="BC174" s="68"/>
      <c r="BD174" s="47"/>
      <c r="BE174" s="47"/>
      <c r="BF174" s="47"/>
      <c r="BG174" s="47"/>
      <c r="BH174" s="47"/>
      <c r="BI174" s="47"/>
      <c r="BJ174" s="47"/>
      <c r="BK174" s="47"/>
      <c r="BL174" s="47"/>
    </row>
    <row r="175" spans="1:64" x14ac:dyDescent="0.2">
      <c r="A175" s="47">
        <v>2012</v>
      </c>
      <c r="B175" s="47" t="s">
        <v>101</v>
      </c>
      <c r="C175" s="64">
        <f t="shared" ref="C175:J175" si="169">SUM(C104:C106)</f>
        <v>10489.5</v>
      </c>
      <c r="D175" s="64">
        <f t="shared" si="169"/>
        <v>1228.7</v>
      </c>
      <c r="E175" s="64">
        <f t="shared" si="169"/>
        <v>2379.6</v>
      </c>
      <c r="F175" s="64">
        <f t="shared" si="169"/>
        <v>15727.8</v>
      </c>
      <c r="G175" s="64">
        <f t="shared" si="169"/>
        <v>35341.5</v>
      </c>
      <c r="H175" s="64">
        <f t="shared" si="169"/>
        <v>21438.1</v>
      </c>
      <c r="I175" s="64">
        <f t="shared" si="169"/>
        <v>4121.2000000000007</v>
      </c>
      <c r="J175" s="64">
        <f t="shared" si="169"/>
        <v>1638.1</v>
      </c>
      <c r="K175" s="55"/>
      <c r="L175" s="64">
        <f t="shared" ref="L175:U175" si="170">SUM(L104:L106)</f>
        <v>105785.20000000001</v>
      </c>
      <c r="M175" s="64">
        <f t="shared" si="170"/>
        <v>300146.69999999995</v>
      </c>
      <c r="N175" s="64">
        <f t="shared" si="170"/>
        <v>142414.79999999999</v>
      </c>
      <c r="O175" s="64">
        <f t="shared" si="170"/>
        <v>93104.1</v>
      </c>
      <c r="P175" s="64">
        <f t="shared" si="170"/>
        <v>39975.799999999996</v>
      </c>
      <c r="Q175" s="64">
        <f t="shared" si="170"/>
        <v>143489.29999999999</v>
      </c>
      <c r="R175" s="64">
        <f t="shared" si="170"/>
        <v>28138.600000000002</v>
      </c>
      <c r="S175" s="64">
        <f t="shared" si="170"/>
        <v>169974</v>
      </c>
      <c r="T175" s="64">
        <f t="shared" si="170"/>
        <v>8875.7999999999993</v>
      </c>
      <c r="U175" s="64">
        <f t="shared" si="170"/>
        <v>11852</v>
      </c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81"/>
      <c r="BC175" s="68"/>
      <c r="BD175" s="47"/>
      <c r="BE175" s="47"/>
      <c r="BF175" s="47"/>
      <c r="BG175" s="47"/>
      <c r="BH175" s="47"/>
      <c r="BI175" s="47"/>
      <c r="BJ175" s="47"/>
      <c r="BK175" s="47"/>
      <c r="BL175" s="47"/>
    </row>
    <row r="176" spans="1:64" x14ac:dyDescent="0.2">
      <c r="A176" s="47"/>
      <c r="B176" s="47" t="s">
        <v>102</v>
      </c>
      <c r="C176" s="64">
        <f t="shared" ref="C176:J176" si="171">SUM(C107:C109)</f>
        <v>10792.9</v>
      </c>
      <c r="D176" s="64">
        <f t="shared" si="171"/>
        <v>848.6</v>
      </c>
      <c r="E176" s="64">
        <f t="shared" si="171"/>
        <v>2895.6000000000004</v>
      </c>
      <c r="F176" s="64">
        <f t="shared" si="171"/>
        <v>19905.599999999999</v>
      </c>
      <c r="G176" s="64">
        <f t="shared" si="171"/>
        <v>9283.8000000000011</v>
      </c>
      <c r="H176" s="64">
        <f t="shared" si="171"/>
        <v>20293.400000000001</v>
      </c>
      <c r="I176" s="64">
        <f t="shared" si="171"/>
        <v>6256.4</v>
      </c>
      <c r="J176" s="64">
        <f t="shared" si="171"/>
        <v>1149.2</v>
      </c>
      <c r="K176" s="55"/>
      <c r="L176" s="64">
        <f t="shared" ref="L176:U176" si="172">SUM(L107:L109)</f>
        <v>119886.1</v>
      </c>
      <c r="M176" s="64">
        <f t="shared" si="172"/>
        <v>336584.80000000005</v>
      </c>
      <c r="N176" s="64">
        <f t="shared" si="172"/>
        <v>151637.9</v>
      </c>
      <c r="O176" s="64">
        <f t="shared" si="172"/>
        <v>114498.5</v>
      </c>
      <c r="P176" s="64">
        <f t="shared" si="172"/>
        <v>42822.1</v>
      </c>
      <c r="Q176" s="64">
        <f t="shared" si="172"/>
        <v>143751.9</v>
      </c>
      <c r="R176" s="64">
        <f t="shared" si="172"/>
        <v>36014.9</v>
      </c>
      <c r="S176" s="64">
        <f t="shared" si="172"/>
        <v>189575.5</v>
      </c>
      <c r="T176" s="64">
        <f t="shared" si="172"/>
        <v>10238.6</v>
      </c>
      <c r="U176" s="64">
        <f t="shared" si="172"/>
        <v>12283.6</v>
      </c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81"/>
      <c r="BC176" s="68"/>
      <c r="BD176" s="47"/>
      <c r="BE176" s="47"/>
      <c r="BF176" s="47"/>
      <c r="BG176" s="47"/>
      <c r="BH176" s="47"/>
      <c r="BI176" s="47"/>
      <c r="BJ176" s="47"/>
      <c r="BK176" s="47"/>
      <c r="BL176" s="47"/>
    </row>
    <row r="177" spans="1:64" x14ac:dyDescent="0.2">
      <c r="A177" s="47"/>
      <c r="B177" s="47" t="s">
        <v>103</v>
      </c>
      <c r="C177" s="64">
        <f t="shared" ref="C177:J177" si="173">SUM(C110:C112)</f>
        <v>10526</v>
      </c>
      <c r="D177" s="64">
        <f t="shared" si="173"/>
        <v>1419.4</v>
      </c>
      <c r="E177" s="64">
        <f t="shared" si="173"/>
        <v>1991</v>
      </c>
      <c r="F177" s="64">
        <f t="shared" si="173"/>
        <v>18837.5</v>
      </c>
      <c r="G177" s="64">
        <f t="shared" si="173"/>
        <v>4570.8</v>
      </c>
      <c r="H177" s="64">
        <f t="shared" si="173"/>
        <v>16292.4</v>
      </c>
      <c r="I177" s="64">
        <f t="shared" si="173"/>
        <v>7110.5</v>
      </c>
      <c r="J177" s="64">
        <f t="shared" si="173"/>
        <v>787.90000000000009</v>
      </c>
      <c r="K177" s="55"/>
      <c r="L177" s="64">
        <f t="shared" ref="L177:U177" si="174">SUM(L110:L112)</f>
        <v>132822</v>
      </c>
      <c r="M177" s="64">
        <f t="shared" si="174"/>
        <v>315378.5</v>
      </c>
      <c r="N177" s="64">
        <f t="shared" si="174"/>
        <v>140596.20000000001</v>
      </c>
      <c r="O177" s="64">
        <f t="shared" si="174"/>
        <v>95595.5</v>
      </c>
      <c r="P177" s="64">
        <f t="shared" si="174"/>
        <v>42538.9</v>
      </c>
      <c r="Q177" s="64">
        <f t="shared" si="174"/>
        <v>128013.2</v>
      </c>
      <c r="R177" s="64">
        <f t="shared" si="174"/>
        <v>33005.5</v>
      </c>
      <c r="S177" s="64">
        <f t="shared" si="174"/>
        <v>198149.4</v>
      </c>
      <c r="T177" s="64">
        <f t="shared" si="174"/>
        <v>8930.5</v>
      </c>
      <c r="U177" s="64">
        <f t="shared" si="174"/>
        <v>11028.1</v>
      </c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81"/>
      <c r="BC177" s="68"/>
      <c r="BD177" s="47"/>
      <c r="BE177" s="47"/>
      <c r="BF177" s="47"/>
      <c r="BG177" s="47"/>
      <c r="BH177" s="47"/>
      <c r="BI177" s="47"/>
      <c r="BJ177" s="47"/>
      <c r="BK177" s="47"/>
      <c r="BL177" s="47"/>
    </row>
    <row r="178" spans="1:64" x14ac:dyDescent="0.2">
      <c r="A178" s="47"/>
      <c r="B178" s="47" t="s">
        <v>104</v>
      </c>
      <c r="C178" s="64">
        <f t="shared" ref="C178:J178" si="175">SUM(C113:C115)</f>
        <v>5090.3999999999996</v>
      </c>
      <c r="D178" s="64">
        <f t="shared" si="175"/>
        <v>1790.1</v>
      </c>
      <c r="E178" s="64">
        <f t="shared" si="175"/>
        <v>1522.7</v>
      </c>
      <c r="F178" s="64">
        <f t="shared" si="175"/>
        <v>16576.900000000001</v>
      </c>
      <c r="G178" s="64">
        <f t="shared" si="175"/>
        <v>5690.1</v>
      </c>
      <c r="H178" s="64">
        <f t="shared" si="175"/>
        <v>20056.599999999999</v>
      </c>
      <c r="I178" s="64">
        <f t="shared" si="175"/>
        <v>5550.6</v>
      </c>
      <c r="J178" s="64">
        <f t="shared" si="175"/>
        <v>832</v>
      </c>
      <c r="K178" s="55"/>
      <c r="L178" s="64">
        <f>SUM(L113:L115)</f>
        <v>128228.4</v>
      </c>
      <c r="M178" s="64">
        <f t="shared" ref="M178:U178" si="176">SUM(M113:M115)</f>
        <v>241779.20000000001</v>
      </c>
      <c r="N178" s="64">
        <f t="shared" si="176"/>
        <v>85786.9</v>
      </c>
      <c r="O178" s="64">
        <f t="shared" si="176"/>
        <v>75999.100000000006</v>
      </c>
      <c r="P178" s="64">
        <f t="shared" si="176"/>
        <v>42562.9</v>
      </c>
      <c r="Q178" s="64">
        <f t="shared" si="176"/>
        <v>128492.40000000001</v>
      </c>
      <c r="R178" s="64">
        <f t="shared" si="176"/>
        <v>29697.7</v>
      </c>
      <c r="S178" s="64">
        <f t="shared" si="176"/>
        <v>209964.79999999999</v>
      </c>
      <c r="T178" s="64">
        <f t="shared" si="176"/>
        <v>7582.8</v>
      </c>
      <c r="U178" s="64">
        <f t="shared" si="176"/>
        <v>9806.9</v>
      </c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81"/>
      <c r="BC178" s="68"/>
      <c r="BD178" s="47"/>
      <c r="BE178" s="47"/>
      <c r="BF178" s="47"/>
      <c r="BG178" s="47"/>
      <c r="BH178" s="47"/>
      <c r="BI178" s="47"/>
      <c r="BJ178" s="47"/>
      <c r="BK178" s="47"/>
      <c r="BL178" s="47"/>
    </row>
    <row r="179" spans="1:64" x14ac:dyDescent="0.2">
      <c r="A179" s="47">
        <v>2013</v>
      </c>
      <c r="B179" s="47" t="s">
        <v>101</v>
      </c>
      <c r="C179" s="64">
        <f>SUM(C116:C118)</f>
        <v>6941</v>
      </c>
      <c r="D179" s="64">
        <f t="shared" ref="D179:J179" si="177">SUM(D116:D118)</f>
        <v>2343</v>
      </c>
      <c r="E179" s="64">
        <f t="shared" si="177"/>
        <v>1599.5</v>
      </c>
      <c r="F179" s="64">
        <f t="shared" si="177"/>
        <v>17721.599999999999</v>
      </c>
      <c r="G179" s="64">
        <f t="shared" si="177"/>
        <v>13873.7</v>
      </c>
      <c r="H179" s="64">
        <f t="shared" si="177"/>
        <v>19703.3</v>
      </c>
      <c r="I179" s="64">
        <f t="shared" si="177"/>
        <v>3431.5</v>
      </c>
      <c r="J179" s="64">
        <f t="shared" si="177"/>
        <v>1170.5</v>
      </c>
      <c r="K179" s="55"/>
      <c r="L179" s="64">
        <f t="shared" ref="L179:U179" si="178">SUM(L116:L118)</f>
        <v>138330.4</v>
      </c>
      <c r="M179" s="64">
        <f t="shared" si="178"/>
        <v>241771.40000000002</v>
      </c>
      <c r="N179" s="64">
        <f t="shared" si="178"/>
        <v>92558.399999999994</v>
      </c>
      <c r="O179" s="64">
        <f t="shared" si="178"/>
        <v>77656.800000000003</v>
      </c>
      <c r="P179" s="64">
        <f t="shared" si="178"/>
        <v>43535.899999999994</v>
      </c>
      <c r="Q179" s="64">
        <f t="shared" si="178"/>
        <v>130952.29999999999</v>
      </c>
      <c r="R179" s="64">
        <f t="shared" si="178"/>
        <v>32750</v>
      </c>
      <c r="S179" s="64">
        <f t="shared" si="178"/>
        <v>189213.2</v>
      </c>
      <c r="T179" s="64">
        <f t="shared" si="178"/>
        <v>5324.2</v>
      </c>
      <c r="U179" s="64">
        <f t="shared" si="178"/>
        <v>8634.7999999999993</v>
      </c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81"/>
      <c r="BC179" s="68"/>
      <c r="BD179" s="47"/>
      <c r="BE179" s="47"/>
      <c r="BF179" s="47"/>
      <c r="BG179" s="47"/>
      <c r="BH179" s="47"/>
      <c r="BI179" s="47"/>
      <c r="BJ179" s="47"/>
      <c r="BK179" s="47"/>
      <c r="BL179" s="47"/>
    </row>
    <row r="180" spans="1:64" x14ac:dyDescent="0.2">
      <c r="A180" s="47"/>
      <c r="B180" s="47" t="s">
        <v>102</v>
      </c>
      <c r="C180" s="64">
        <f>SUM(C119:C121)</f>
        <v>13769.5</v>
      </c>
      <c r="D180" s="64">
        <f t="shared" ref="D180:J180" si="179">SUM(D119:D121)</f>
        <v>2068.8000000000002</v>
      </c>
      <c r="E180" s="64">
        <f t="shared" si="179"/>
        <v>2278.1999999999998</v>
      </c>
      <c r="F180" s="64">
        <f t="shared" si="179"/>
        <v>21873.3</v>
      </c>
      <c r="G180" s="64">
        <f t="shared" si="179"/>
        <v>10994</v>
      </c>
      <c r="H180" s="64">
        <f t="shared" si="179"/>
        <v>17743.3</v>
      </c>
      <c r="I180" s="64">
        <f t="shared" si="179"/>
        <v>3093.3</v>
      </c>
      <c r="J180" s="64">
        <f t="shared" si="179"/>
        <v>1038</v>
      </c>
      <c r="K180" s="55"/>
      <c r="L180" s="64">
        <f t="shared" ref="L180:U180" si="180">SUM(L119:L121)</f>
        <v>139456.90000000002</v>
      </c>
      <c r="M180" s="64">
        <f t="shared" si="180"/>
        <v>271259.2</v>
      </c>
      <c r="N180" s="64">
        <f t="shared" si="180"/>
        <v>110422.09999999999</v>
      </c>
      <c r="O180" s="64">
        <f t="shared" si="180"/>
        <v>99538.4</v>
      </c>
      <c r="P180" s="64">
        <f t="shared" si="180"/>
        <v>49192.3</v>
      </c>
      <c r="Q180" s="64">
        <f t="shared" si="180"/>
        <v>153658.6</v>
      </c>
      <c r="R180" s="64">
        <f t="shared" si="180"/>
        <v>30330.5</v>
      </c>
      <c r="S180" s="64">
        <f t="shared" si="180"/>
        <v>197741.8</v>
      </c>
      <c r="T180" s="64">
        <f t="shared" si="180"/>
        <v>8130.7999999999993</v>
      </c>
      <c r="U180" s="64">
        <f t="shared" si="180"/>
        <v>9825.5</v>
      </c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81"/>
      <c r="BC180" s="68"/>
      <c r="BD180" s="47"/>
      <c r="BE180" s="47"/>
      <c r="BF180" s="47"/>
      <c r="BG180" s="47"/>
      <c r="BH180" s="47"/>
      <c r="BI180" s="47"/>
      <c r="BJ180" s="47"/>
      <c r="BK180" s="47"/>
      <c r="BL180" s="47"/>
    </row>
    <row r="181" spans="1:64" x14ac:dyDescent="0.2">
      <c r="A181" s="47"/>
      <c r="B181" s="47" t="s">
        <v>103</v>
      </c>
      <c r="C181" s="64">
        <f>SUM(C122:C124)</f>
        <v>1830.2</v>
      </c>
      <c r="D181" s="64">
        <f t="shared" ref="D181:J181" si="181">SUM(D122:D124)</f>
        <v>3815.9999999999995</v>
      </c>
      <c r="E181" s="64">
        <f t="shared" si="181"/>
        <v>1811.4</v>
      </c>
      <c r="F181" s="64">
        <f t="shared" si="181"/>
        <v>18023</v>
      </c>
      <c r="G181" s="64">
        <f t="shared" si="181"/>
        <v>11107.7</v>
      </c>
      <c r="H181" s="64">
        <f t="shared" si="181"/>
        <v>17417.8</v>
      </c>
      <c r="I181" s="64">
        <f t="shared" si="181"/>
        <v>4927.2999999999993</v>
      </c>
      <c r="J181" s="64">
        <f t="shared" si="181"/>
        <v>729.09999999999991</v>
      </c>
      <c r="K181" s="55"/>
      <c r="L181" s="64">
        <f t="shared" ref="L181:U181" si="182">SUM(L122:L124)</f>
        <v>121288.09999999999</v>
      </c>
      <c r="M181" s="64">
        <f t="shared" si="182"/>
        <v>261448</v>
      </c>
      <c r="N181" s="64">
        <f t="shared" si="182"/>
        <v>98564</v>
      </c>
      <c r="O181" s="64">
        <f t="shared" si="182"/>
        <v>101337.8</v>
      </c>
      <c r="P181" s="64">
        <f t="shared" si="182"/>
        <v>43315.399999999994</v>
      </c>
      <c r="Q181" s="64">
        <f t="shared" si="182"/>
        <v>150616.20000000001</v>
      </c>
      <c r="R181" s="64">
        <f t="shared" si="182"/>
        <v>29016.9</v>
      </c>
      <c r="S181" s="64">
        <f t="shared" si="182"/>
        <v>199129.5</v>
      </c>
      <c r="T181" s="64">
        <f t="shared" si="182"/>
        <v>7670.9</v>
      </c>
      <c r="U181" s="64">
        <f t="shared" si="182"/>
        <v>9901.5</v>
      </c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81"/>
      <c r="BC181" s="68"/>
      <c r="BD181" s="47"/>
      <c r="BE181" s="47"/>
      <c r="BF181" s="47"/>
      <c r="BG181" s="47"/>
      <c r="BH181" s="47"/>
      <c r="BI181" s="47"/>
      <c r="BJ181" s="47"/>
      <c r="BK181" s="47"/>
      <c r="BL181" s="47"/>
    </row>
    <row r="182" spans="1:64" x14ac:dyDescent="0.2">
      <c r="A182" s="47"/>
      <c r="B182" s="47" t="s">
        <v>104</v>
      </c>
      <c r="C182" s="64">
        <f>SUM(C125:C127)</f>
        <v>3382.5</v>
      </c>
      <c r="D182" s="64">
        <f t="shared" ref="D182:I182" si="183">SUM(D125:D127)</f>
        <v>993.09999999999991</v>
      </c>
      <c r="E182" s="64">
        <f t="shared" si="183"/>
        <v>1882.3</v>
      </c>
      <c r="F182" s="64">
        <f t="shared" si="183"/>
        <v>17869.900000000001</v>
      </c>
      <c r="G182" s="64">
        <f t="shared" si="183"/>
        <v>6018.2</v>
      </c>
      <c r="H182" s="64">
        <f t="shared" si="183"/>
        <v>19808.7</v>
      </c>
      <c r="I182" s="64">
        <f t="shared" si="183"/>
        <v>4043.4999999999995</v>
      </c>
      <c r="J182" s="64">
        <f>SUM(J125:J127)</f>
        <v>1048.8000000000002</v>
      </c>
      <c r="K182" s="55"/>
      <c r="L182" s="64">
        <f>SUM(L125:L127)</f>
        <v>130606.70000000001</v>
      </c>
      <c r="M182" s="64">
        <f t="shared" ref="M182:U182" si="184">SUM(M125:M127)</f>
        <v>257075.1</v>
      </c>
      <c r="N182" s="64">
        <f t="shared" si="184"/>
        <v>105205.20000000001</v>
      </c>
      <c r="O182" s="64">
        <f t="shared" si="184"/>
        <v>87609.3</v>
      </c>
      <c r="P182" s="64">
        <f t="shared" si="184"/>
        <v>38865.4</v>
      </c>
      <c r="Q182" s="64">
        <f t="shared" si="184"/>
        <v>144019.5</v>
      </c>
      <c r="R182" s="64">
        <f t="shared" si="184"/>
        <v>35481.199999999997</v>
      </c>
      <c r="S182" s="64">
        <f t="shared" si="184"/>
        <v>200603.3</v>
      </c>
      <c r="T182" s="64">
        <f t="shared" si="184"/>
        <v>6559.1</v>
      </c>
      <c r="U182" s="64">
        <f t="shared" si="184"/>
        <v>9572.0999999999985</v>
      </c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81"/>
      <c r="BC182" s="68"/>
      <c r="BD182" s="47"/>
      <c r="BE182" s="47"/>
      <c r="BF182" s="47"/>
      <c r="BG182" s="47"/>
      <c r="BH182" s="47"/>
      <c r="BI182" s="47"/>
      <c r="BJ182" s="47"/>
      <c r="BK182" s="47"/>
      <c r="BL182" s="47"/>
    </row>
    <row r="183" spans="1:64" x14ac:dyDescent="0.2">
      <c r="A183" s="47">
        <v>2014</v>
      </c>
      <c r="B183" s="47" t="s">
        <v>101</v>
      </c>
      <c r="C183" s="64">
        <f>SUM(C128:C130)</f>
        <v>4524.8</v>
      </c>
      <c r="D183" s="64">
        <f t="shared" ref="D183:J183" si="185">SUM(D128:D130)</f>
        <v>432.7</v>
      </c>
      <c r="E183" s="64">
        <f t="shared" si="185"/>
        <v>2174.1999999999998</v>
      </c>
      <c r="F183" s="64">
        <f t="shared" si="185"/>
        <v>23366.2</v>
      </c>
      <c r="G183" s="64">
        <f t="shared" si="185"/>
        <v>26604.699999999997</v>
      </c>
      <c r="H183" s="64">
        <f t="shared" si="185"/>
        <v>25405.200000000001</v>
      </c>
      <c r="I183" s="64">
        <f t="shared" si="185"/>
        <v>3816.7000000000003</v>
      </c>
      <c r="J183" s="64">
        <f t="shared" si="185"/>
        <v>1844.1</v>
      </c>
      <c r="K183" s="55"/>
      <c r="L183" s="64">
        <f>SUM(L128:L130)</f>
        <v>161292.5</v>
      </c>
      <c r="M183" s="64">
        <f t="shared" ref="M183:U183" si="186">SUM(M128:M130)</f>
        <v>321702.09999999998</v>
      </c>
      <c r="N183" s="64">
        <f t="shared" si="186"/>
        <v>147275.4</v>
      </c>
      <c r="O183" s="64">
        <f t="shared" si="186"/>
        <v>101742.30000000002</v>
      </c>
      <c r="P183" s="64">
        <f t="shared" si="186"/>
        <v>42279.199999999997</v>
      </c>
      <c r="Q183" s="64">
        <f t="shared" si="186"/>
        <v>142400.70000000001</v>
      </c>
      <c r="R183" s="64">
        <f t="shared" si="186"/>
        <v>38734.400000000001</v>
      </c>
      <c r="S183" s="64">
        <f t="shared" si="186"/>
        <v>187437.7</v>
      </c>
      <c r="T183" s="64">
        <f t="shared" si="186"/>
        <v>7328.4</v>
      </c>
      <c r="U183" s="64">
        <f t="shared" si="186"/>
        <v>9234.2000000000007</v>
      </c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81"/>
      <c r="BC183" s="68"/>
      <c r="BD183" s="47"/>
      <c r="BE183" s="47"/>
      <c r="BF183" s="47"/>
      <c r="BG183" s="47"/>
      <c r="BH183" s="47"/>
      <c r="BI183" s="47"/>
      <c r="BJ183" s="47"/>
      <c r="BK183" s="47"/>
      <c r="BL183" s="47"/>
    </row>
    <row r="184" spans="1:64" x14ac:dyDescent="0.2">
      <c r="A184" s="47"/>
      <c r="B184" s="47" t="s">
        <v>102</v>
      </c>
      <c r="C184" s="64">
        <f>SUM(C131:C133)</f>
        <v>2722.9</v>
      </c>
      <c r="D184" s="64">
        <f t="shared" ref="D184:J184" si="187">SUM(D131:D133)</f>
        <v>646.79999999999995</v>
      </c>
      <c r="E184" s="64">
        <f t="shared" si="187"/>
        <v>1852.4</v>
      </c>
      <c r="F184" s="64">
        <f t="shared" si="187"/>
        <v>26101.1</v>
      </c>
      <c r="G184" s="64">
        <f t="shared" si="187"/>
        <v>8047.0999999999995</v>
      </c>
      <c r="H184" s="64">
        <f t="shared" si="187"/>
        <v>19866</v>
      </c>
      <c r="I184" s="64">
        <f t="shared" si="187"/>
        <v>3878.3999999999996</v>
      </c>
      <c r="J184" s="64">
        <f t="shared" si="187"/>
        <v>1156.5</v>
      </c>
      <c r="K184" s="55"/>
      <c r="L184" s="64">
        <f>SUM(L131:L133)</f>
        <v>168531.4</v>
      </c>
      <c r="M184" s="64">
        <f t="shared" ref="M184:U184" si="188">SUM(M131:M133)</f>
        <v>375953</v>
      </c>
      <c r="N184" s="64">
        <f t="shared" si="188"/>
        <v>182331.8</v>
      </c>
      <c r="O184" s="64">
        <f t="shared" si="188"/>
        <v>110922.40000000001</v>
      </c>
      <c r="P184" s="64">
        <f t="shared" si="188"/>
        <v>43829.4</v>
      </c>
      <c r="Q184" s="64">
        <f t="shared" si="188"/>
        <v>152765.40000000002</v>
      </c>
      <c r="R184" s="64">
        <f t="shared" si="188"/>
        <v>39643.800000000003</v>
      </c>
      <c r="S184" s="64">
        <f t="shared" si="188"/>
        <v>195100.19999999998</v>
      </c>
      <c r="T184" s="64">
        <f t="shared" si="188"/>
        <v>11669.1</v>
      </c>
      <c r="U184" s="64">
        <f t="shared" si="188"/>
        <v>9390.3000000000011</v>
      </c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81"/>
      <c r="BC184" s="68"/>
      <c r="BD184" s="47"/>
      <c r="BE184" s="47"/>
      <c r="BF184" s="47"/>
      <c r="BG184" s="47"/>
      <c r="BH184" s="47"/>
      <c r="BI184" s="47"/>
      <c r="BJ184" s="47"/>
      <c r="BK184" s="47"/>
      <c r="BL184" s="47"/>
    </row>
    <row r="185" spans="1:64" x14ac:dyDescent="0.2">
      <c r="A185" s="47"/>
      <c r="B185" s="47" t="s">
        <v>103</v>
      </c>
      <c r="C185" s="64">
        <f>SUM(C134:C136)</f>
        <v>3498.2</v>
      </c>
      <c r="D185" s="64">
        <f t="shared" ref="D185:J185" si="189">SUM(D134:D136)</f>
        <v>2115.5</v>
      </c>
      <c r="E185" s="64">
        <f t="shared" si="189"/>
        <v>1426.2</v>
      </c>
      <c r="F185" s="64">
        <f t="shared" si="189"/>
        <v>21353.8</v>
      </c>
      <c r="G185" s="64">
        <f t="shared" si="189"/>
        <v>6463</v>
      </c>
      <c r="H185" s="64">
        <f t="shared" si="189"/>
        <v>14285</v>
      </c>
      <c r="I185" s="64">
        <f t="shared" si="189"/>
        <v>4867.3999999999996</v>
      </c>
      <c r="J185" s="64">
        <f t="shared" si="189"/>
        <v>766.40000000000009</v>
      </c>
      <c r="K185" s="55"/>
      <c r="L185" s="64">
        <f>SUM(L134:L136)</f>
        <v>178194.3</v>
      </c>
      <c r="M185" s="64">
        <f t="shared" ref="M185:U185" si="190">SUM(M134:M136)</f>
        <v>294037.90000000002</v>
      </c>
      <c r="N185" s="64">
        <f t="shared" si="190"/>
        <v>147989.70000000001</v>
      </c>
      <c r="O185" s="64">
        <f t="shared" si="190"/>
        <v>82041.899999999994</v>
      </c>
      <c r="P185" s="64">
        <f t="shared" si="190"/>
        <v>39164.9</v>
      </c>
      <c r="Q185" s="64">
        <f t="shared" si="190"/>
        <v>139206.40000000002</v>
      </c>
      <c r="R185" s="64">
        <f t="shared" si="190"/>
        <v>34313.700000000004</v>
      </c>
      <c r="S185" s="64">
        <f t="shared" si="190"/>
        <v>168387.5</v>
      </c>
      <c r="T185" s="64">
        <f t="shared" si="190"/>
        <v>10567.599999999999</v>
      </c>
      <c r="U185" s="64">
        <f t="shared" si="190"/>
        <v>10743.9</v>
      </c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81"/>
      <c r="BC185" s="68"/>
      <c r="BD185" s="47"/>
      <c r="BE185" s="47"/>
      <c r="BF185" s="47"/>
      <c r="BG185" s="47"/>
      <c r="BH185" s="47"/>
      <c r="BI185" s="47"/>
      <c r="BJ185" s="47"/>
      <c r="BK185" s="47"/>
      <c r="BL185" s="47"/>
    </row>
    <row r="186" spans="1:64" x14ac:dyDescent="0.2">
      <c r="A186" s="47"/>
      <c r="B186" s="47" t="s">
        <v>104</v>
      </c>
      <c r="C186" s="64"/>
      <c r="D186" s="64"/>
      <c r="E186" s="64"/>
      <c r="F186" s="64"/>
      <c r="G186" s="64"/>
      <c r="H186" s="64"/>
      <c r="I186" s="64"/>
      <c r="J186" s="64"/>
      <c r="K186" s="55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81"/>
      <c r="BC186" s="68"/>
      <c r="BD186" s="47"/>
      <c r="BE186" s="47"/>
      <c r="BF186" s="47"/>
      <c r="BG186" s="47"/>
      <c r="BH186" s="47"/>
      <c r="BI186" s="47"/>
      <c r="BJ186" s="47"/>
      <c r="BK186" s="47"/>
      <c r="BL186" s="47"/>
    </row>
    <row r="187" spans="1:64" x14ac:dyDescent="0.2">
      <c r="A187" s="47"/>
      <c r="B187" s="47"/>
      <c r="C187" s="64"/>
      <c r="D187" s="64"/>
      <c r="E187" s="64"/>
      <c r="F187" s="64"/>
      <c r="G187" s="64"/>
      <c r="H187" s="64"/>
      <c r="I187" s="64"/>
      <c r="J187" s="64"/>
      <c r="K187" s="55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81"/>
      <c r="BC187" s="68"/>
      <c r="BD187" s="47"/>
      <c r="BE187" s="47"/>
      <c r="BF187" s="47"/>
      <c r="BG187" s="47"/>
      <c r="BH187" s="47"/>
      <c r="BI187" s="47"/>
      <c r="BJ187" s="47"/>
      <c r="BK187" s="47"/>
      <c r="BL187" s="47"/>
    </row>
    <row r="188" spans="1:64" x14ac:dyDescent="0.2">
      <c r="A188" s="47"/>
      <c r="B188" s="47"/>
      <c r="C188" s="78">
        <f>C185/C181-1</f>
        <v>0.91137580592284984</v>
      </c>
      <c r="D188" s="78">
        <f t="shared" ref="D188:J188" si="191">D185/D181-1</f>
        <v>-0.44562368972746325</v>
      </c>
      <c r="E188" s="78">
        <f t="shared" si="191"/>
        <v>-0.21265319642265657</v>
      </c>
      <c r="F188" s="78">
        <f t="shared" si="191"/>
        <v>0.18480830050491037</v>
      </c>
      <c r="G188" s="78">
        <f t="shared" si="191"/>
        <v>-0.4181513724713487</v>
      </c>
      <c r="H188" s="78">
        <f t="shared" si="191"/>
        <v>-0.179861980273054</v>
      </c>
      <c r="I188" s="78">
        <f t="shared" si="191"/>
        <v>-1.2156759279930096E-2</v>
      </c>
      <c r="J188" s="78">
        <f t="shared" si="191"/>
        <v>5.1158963105198518E-2</v>
      </c>
      <c r="K188" s="55"/>
      <c r="L188" s="78">
        <f>L185/L181-1</f>
        <v>0.46918205495840071</v>
      </c>
      <c r="M188" s="78">
        <f t="shared" ref="M188:U188" si="192">M185/M181-1</f>
        <v>0.12465155594994037</v>
      </c>
      <c r="N188" s="78">
        <f t="shared" si="192"/>
        <v>0.50145793596039123</v>
      </c>
      <c r="O188" s="78">
        <f t="shared" si="192"/>
        <v>-0.19041167264337699</v>
      </c>
      <c r="P188" s="78">
        <f t="shared" si="192"/>
        <v>-9.5820424144761329E-2</v>
      </c>
      <c r="Q188" s="78">
        <f t="shared" si="192"/>
        <v>-7.5754135345334594E-2</v>
      </c>
      <c r="R188" s="78">
        <f t="shared" si="192"/>
        <v>0.18254189799737408</v>
      </c>
      <c r="S188" s="78">
        <f t="shared" si="192"/>
        <v>-0.15438194742617239</v>
      </c>
      <c r="T188" s="78">
        <f t="shared" si="192"/>
        <v>0.37762192180839271</v>
      </c>
      <c r="U188" s="78">
        <f t="shared" si="192"/>
        <v>8.5078018482048101E-2</v>
      </c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81"/>
      <c r="BC188" s="68"/>
      <c r="BD188" s="47"/>
      <c r="BE188" s="47"/>
      <c r="BF188" s="47"/>
      <c r="BG188" s="47"/>
      <c r="BH188" s="47"/>
      <c r="BI188" s="47"/>
      <c r="BJ188" s="47"/>
      <c r="BK188" s="47"/>
      <c r="BL188" s="47"/>
    </row>
    <row r="189" spans="1:64" x14ac:dyDescent="0.2">
      <c r="A189" s="47"/>
      <c r="B189" s="47"/>
      <c r="C189" s="48"/>
      <c r="D189" s="48"/>
      <c r="E189" s="48"/>
      <c r="F189" s="48"/>
      <c r="G189" s="64"/>
      <c r="H189" s="64"/>
      <c r="I189" s="64"/>
      <c r="J189" s="64"/>
      <c r="K189" s="55"/>
      <c r="L189" s="55"/>
      <c r="M189" s="82"/>
      <c r="N189" s="82"/>
      <c r="O189" s="82"/>
      <c r="P189" s="82"/>
      <c r="Q189" s="82"/>
      <c r="R189" s="82"/>
      <c r="S189" s="82"/>
      <c r="T189" s="82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</row>
    <row r="190" spans="1:64" x14ac:dyDescent="0.2">
      <c r="A190" s="47">
        <v>1999</v>
      </c>
      <c r="B190" s="47"/>
      <c r="C190" s="64">
        <v>2956</v>
      </c>
      <c r="D190" s="64">
        <v>27608.6</v>
      </c>
      <c r="E190" s="64">
        <v>2610.1</v>
      </c>
      <c r="F190" s="64">
        <v>16579.099999999999</v>
      </c>
      <c r="G190" s="64">
        <v>98464.8</v>
      </c>
      <c r="H190" s="64">
        <v>138497</v>
      </c>
      <c r="I190" s="64">
        <v>46900.5</v>
      </c>
      <c r="J190" s="64">
        <v>3914.9</v>
      </c>
      <c r="K190" s="80"/>
      <c r="L190" s="64">
        <v>219345.9</v>
      </c>
      <c r="M190" s="64">
        <v>1289601.7</v>
      </c>
      <c r="N190" s="64">
        <v>368819.8</v>
      </c>
      <c r="O190" s="64">
        <v>593479.4</v>
      </c>
      <c r="P190" s="64">
        <v>112913.5</v>
      </c>
      <c r="Q190" s="64">
        <v>186889.8</v>
      </c>
      <c r="R190" s="64">
        <v>193119.9</v>
      </c>
      <c r="S190" s="64">
        <v>453832.9</v>
      </c>
      <c r="T190" s="64">
        <v>47252.7</v>
      </c>
      <c r="U190" s="64">
        <v>19057.3</v>
      </c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67"/>
      <c r="BJ190" s="67"/>
      <c r="BK190" s="67"/>
      <c r="BL190" s="67"/>
    </row>
    <row r="191" spans="1:64" x14ac:dyDescent="0.2">
      <c r="A191" s="47">
        <v>2000</v>
      </c>
      <c r="B191" s="47"/>
      <c r="C191" s="64">
        <v>5498.3</v>
      </c>
      <c r="D191" s="64">
        <v>83855</v>
      </c>
      <c r="E191" s="64">
        <v>3742.1</v>
      </c>
      <c r="F191" s="64">
        <v>31918.400000000001</v>
      </c>
      <c r="G191" s="64">
        <v>94377.9</v>
      </c>
      <c r="H191" s="64">
        <v>141746.70000000001</v>
      </c>
      <c r="I191" s="64">
        <v>57899.8</v>
      </c>
      <c r="J191" s="64">
        <v>4715.8999999999996</v>
      </c>
      <c r="K191" s="55"/>
      <c r="L191" s="64">
        <v>276144.09999999998</v>
      </c>
      <c r="M191" s="64">
        <v>1326998.5</v>
      </c>
      <c r="N191" s="64">
        <v>449903.4</v>
      </c>
      <c r="O191" s="64">
        <v>587593.80000000005</v>
      </c>
      <c r="P191" s="64">
        <v>158511.5</v>
      </c>
      <c r="Q191" s="64">
        <v>248918.8</v>
      </c>
      <c r="R191" s="64">
        <v>184781.8</v>
      </c>
      <c r="S191" s="64">
        <v>524583.5</v>
      </c>
      <c r="T191" s="64">
        <v>49959.7</v>
      </c>
      <c r="U191" s="64">
        <v>25278.799999999999</v>
      </c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67"/>
      <c r="BJ191" s="67"/>
      <c r="BK191" s="67"/>
      <c r="BL191" s="67"/>
    </row>
    <row r="192" spans="1:64" x14ac:dyDescent="0.2">
      <c r="A192" s="47">
        <v>2001</v>
      </c>
      <c r="B192" s="47"/>
      <c r="C192" s="64">
        <v>5544.8</v>
      </c>
      <c r="D192" s="64">
        <v>75276.399999999994</v>
      </c>
      <c r="E192" s="64">
        <v>7195.8</v>
      </c>
      <c r="F192" s="64">
        <v>45069.3</v>
      </c>
      <c r="G192" s="64">
        <v>88118.7</v>
      </c>
      <c r="H192" s="64">
        <v>143028.6</v>
      </c>
      <c r="I192" s="64">
        <v>65005.3</v>
      </c>
      <c r="J192" s="64">
        <v>3372.6</v>
      </c>
      <c r="K192" s="55"/>
      <c r="L192" s="64">
        <v>286981.8</v>
      </c>
      <c r="M192" s="64">
        <v>1113115.2</v>
      </c>
      <c r="N192" s="64">
        <v>277801.5</v>
      </c>
      <c r="O192" s="64">
        <v>498463.8</v>
      </c>
      <c r="P192" s="64">
        <v>127285.3</v>
      </c>
      <c r="Q192" s="64">
        <v>267265.3</v>
      </c>
      <c r="R192" s="64">
        <v>197620.5</v>
      </c>
      <c r="S192" s="64">
        <v>527025</v>
      </c>
      <c r="T192" s="64">
        <v>46262.3</v>
      </c>
      <c r="U192" s="64">
        <v>30275.9</v>
      </c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67"/>
      <c r="BC192" s="67"/>
      <c r="BD192" s="47"/>
      <c r="BE192" s="67"/>
      <c r="BF192" s="67"/>
      <c r="BG192" s="47"/>
      <c r="BH192" s="47"/>
      <c r="BI192" s="67"/>
      <c r="BJ192" s="67"/>
      <c r="BK192" s="67"/>
      <c r="BL192" s="67"/>
    </row>
    <row r="193" spans="1:68" x14ac:dyDescent="0.2">
      <c r="A193" s="47">
        <v>2002</v>
      </c>
      <c r="B193" s="47"/>
      <c r="C193" s="64">
        <v>5863.1</v>
      </c>
      <c r="D193" s="64">
        <v>59656</v>
      </c>
      <c r="E193" s="64">
        <v>8681.2000000000007</v>
      </c>
      <c r="F193" s="64">
        <v>48210.9</v>
      </c>
      <c r="G193" s="64">
        <v>91695.1</v>
      </c>
      <c r="H193" s="64">
        <v>123920</v>
      </c>
      <c r="I193" s="64">
        <v>60881.4</v>
      </c>
      <c r="J193" s="64">
        <v>6011.6</v>
      </c>
      <c r="K193" s="55"/>
      <c r="L193" s="64">
        <v>261448</v>
      </c>
      <c r="M193" s="64">
        <v>1047827.7</v>
      </c>
      <c r="N193" s="64">
        <v>262438.3</v>
      </c>
      <c r="O193" s="64">
        <v>509539</v>
      </c>
      <c r="P193" s="64">
        <v>103790.9</v>
      </c>
      <c r="Q193" s="64">
        <v>277145.2</v>
      </c>
      <c r="R193" s="64">
        <v>217274</v>
      </c>
      <c r="S193" s="64">
        <v>547258.6</v>
      </c>
      <c r="T193" s="64">
        <v>47992.2</v>
      </c>
      <c r="U193" s="64">
        <v>29974.6</v>
      </c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67"/>
      <c r="BC193" s="67"/>
      <c r="BD193" s="47"/>
      <c r="BE193" s="67"/>
      <c r="BF193" s="67"/>
      <c r="BG193" s="47"/>
      <c r="BH193" s="47"/>
      <c r="BI193" s="67"/>
      <c r="BJ193" s="67"/>
      <c r="BK193" s="67"/>
      <c r="BL193" s="67"/>
    </row>
    <row r="194" spans="1:68" x14ac:dyDescent="0.2">
      <c r="A194" s="47">
        <v>2003</v>
      </c>
      <c r="B194" s="47"/>
      <c r="C194" s="64">
        <v>8414.5</v>
      </c>
      <c r="D194" s="64">
        <v>76053.100000000006</v>
      </c>
      <c r="E194" s="64">
        <v>8779</v>
      </c>
      <c r="F194" s="64">
        <v>44986.400000000001</v>
      </c>
      <c r="G194" s="64">
        <v>92266.5</v>
      </c>
      <c r="H194" s="64">
        <v>132089.9</v>
      </c>
      <c r="I194" s="64">
        <v>50778.6</v>
      </c>
      <c r="J194" s="64">
        <v>7437.6</v>
      </c>
      <c r="K194" s="55"/>
      <c r="L194" s="64">
        <v>249951.1</v>
      </c>
      <c r="M194" s="64">
        <v>1086501</v>
      </c>
      <c r="N194" s="64">
        <v>337160.4</v>
      </c>
      <c r="O194" s="64">
        <v>498091.1</v>
      </c>
      <c r="P194" s="64">
        <v>95548.2</v>
      </c>
      <c r="Q194" s="64">
        <v>285474</v>
      </c>
      <c r="R194" s="64">
        <v>303395.8</v>
      </c>
      <c r="S194" s="64">
        <v>578013</v>
      </c>
      <c r="T194" s="64">
        <v>48465.4</v>
      </c>
      <c r="U194" s="64">
        <v>36085</v>
      </c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67"/>
      <c r="BC194" s="67"/>
      <c r="BD194" s="47"/>
      <c r="BE194" s="67"/>
      <c r="BF194" s="67"/>
      <c r="BG194" s="47"/>
      <c r="BH194" s="47"/>
      <c r="BI194" s="67"/>
      <c r="BJ194" s="67"/>
      <c r="BK194" s="67"/>
      <c r="BL194" s="67"/>
    </row>
    <row r="195" spans="1:68" x14ac:dyDescent="0.2">
      <c r="A195" s="47">
        <v>2004</v>
      </c>
      <c r="B195" s="47"/>
      <c r="C195" s="64">
        <f>SUM(C143:C146)</f>
        <v>8769.3000000000011</v>
      </c>
      <c r="D195" s="64">
        <f t="shared" ref="D195:J195" si="193">SUM(D143:D146)</f>
        <v>35789</v>
      </c>
      <c r="E195" s="64">
        <f t="shared" si="193"/>
        <v>13468.7</v>
      </c>
      <c r="F195" s="64">
        <f t="shared" si="193"/>
        <v>48331.200000000004</v>
      </c>
      <c r="G195" s="64">
        <f t="shared" si="193"/>
        <v>91581.299999999988</v>
      </c>
      <c r="H195" s="64">
        <f t="shared" si="193"/>
        <v>105964.9</v>
      </c>
      <c r="I195" s="64">
        <f t="shared" si="193"/>
        <v>44274.3</v>
      </c>
      <c r="J195" s="64">
        <f t="shared" si="193"/>
        <v>6488.8</v>
      </c>
      <c r="K195" s="55"/>
      <c r="L195" s="64">
        <f t="shared" ref="L195:U195" si="194">SUM(L143:L146)</f>
        <v>232880.19999999998</v>
      </c>
      <c r="M195" s="64">
        <f t="shared" si="194"/>
        <v>988683.39999999991</v>
      </c>
      <c r="N195" s="64">
        <f t="shared" si="194"/>
        <v>276741</v>
      </c>
      <c r="O195" s="64">
        <f t="shared" si="194"/>
        <v>510807.3</v>
      </c>
      <c r="P195" s="64">
        <f t="shared" si="194"/>
        <v>97645.9</v>
      </c>
      <c r="Q195" s="64">
        <f t="shared" si="194"/>
        <v>344939.60000000003</v>
      </c>
      <c r="R195" s="64">
        <f t="shared" si="194"/>
        <v>327570.59999999998</v>
      </c>
      <c r="S195" s="64">
        <f t="shared" si="194"/>
        <v>582360.79999999993</v>
      </c>
      <c r="T195" s="64">
        <f t="shared" si="194"/>
        <v>50120.3</v>
      </c>
      <c r="U195" s="64">
        <f t="shared" si="194"/>
        <v>39361.199999999997</v>
      </c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67"/>
      <c r="BC195" s="67"/>
      <c r="BD195" s="47"/>
      <c r="BE195" s="67"/>
      <c r="BF195" s="67"/>
      <c r="BG195" s="47"/>
      <c r="BH195" s="47"/>
      <c r="BI195" s="67"/>
      <c r="BJ195" s="67"/>
      <c r="BK195" s="67"/>
      <c r="BL195" s="67"/>
    </row>
    <row r="196" spans="1:68" x14ac:dyDescent="0.2">
      <c r="A196" s="47">
        <v>2005</v>
      </c>
      <c r="B196" s="47"/>
      <c r="C196" s="64">
        <f>SUM(C147:C150)</f>
        <v>15297.499999999998</v>
      </c>
      <c r="D196" s="64">
        <f t="shared" ref="D196:J196" si="195">SUM(D147:D150)</f>
        <v>14151.1</v>
      </c>
      <c r="E196" s="64">
        <f t="shared" si="195"/>
        <v>9851.1</v>
      </c>
      <c r="F196" s="64">
        <f t="shared" si="195"/>
        <v>41891.199999999997</v>
      </c>
      <c r="G196" s="64">
        <f t="shared" si="195"/>
        <v>79830.7</v>
      </c>
      <c r="H196" s="64">
        <f t="shared" si="195"/>
        <v>93977.4</v>
      </c>
      <c r="I196" s="64">
        <f t="shared" si="195"/>
        <v>35858.6</v>
      </c>
      <c r="J196" s="64">
        <f t="shared" si="195"/>
        <v>4948.5999999999995</v>
      </c>
      <c r="K196" s="80"/>
      <c r="L196" s="64">
        <f t="shared" ref="L196:U196" si="196">SUM(L147:L150)</f>
        <v>190601.5</v>
      </c>
      <c r="M196" s="64">
        <f t="shared" si="196"/>
        <v>882161.5</v>
      </c>
      <c r="N196" s="64">
        <f t="shared" si="196"/>
        <v>189915</v>
      </c>
      <c r="O196" s="64">
        <f t="shared" si="196"/>
        <v>490539.5</v>
      </c>
      <c r="P196" s="64">
        <f t="shared" si="196"/>
        <v>92173</v>
      </c>
      <c r="Q196" s="64">
        <f t="shared" si="196"/>
        <v>348799.4</v>
      </c>
      <c r="R196" s="64">
        <f t="shared" si="196"/>
        <v>316923.19999999995</v>
      </c>
      <c r="S196" s="64">
        <f t="shared" si="196"/>
        <v>551154.30000000005</v>
      </c>
      <c r="T196" s="64">
        <f t="shared" si="196"/>
        <v>46564.299999999996</v>
      </c>
      <c r="U196" s="64">
        <f t="shared" si="196"/>
        <v>44193.899999999994</v>
      </c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67"/>
      <c r="BC196" s="67"/>
      <c r="BD196" s="47"/>
      <c r="BE196" s="67"/>
      <c r="BF196" s="67"/>
      <c r="BG196" s="47"/>
      <c r="BH196" s="47"/>
      <c r="BI196" s="67"/>
      <c r="BJ196" s="67"/>
      <c r="BK196" s="67"/>
      <c r="BL196" s="67"/>
    </row>
    <row r="197" spans="1:68" x14ac:dyDescent="0.2">
      <c r="A197" s="47">
        <v>2006</v>
      </c>
      <c r="B197" s="47"/>
      <c r="C197" s="64">
        <f>SUM(C151:C154)</f>
        <v>14701.300000000001</v>
      </c>
      <c r="D197" s="64">
        <f t="shared" ref="D197:J197" si="197">SUM(D151:D154)</f>
        <v>24410.2</v>
      </c>
      <c r="E197" s="64">
        <f t="shared" si="197"/>
        <v>8591.9</v>
      </c>
      <c r="F197" s="64">
        <f t="shared" si="197"/>
        <v>48320.900000000009</v>
      </c>
      <c r="G197" s="64">
        <f t="shared" si="197"/>
        <v>90396.5</v>
      </c>
      <c r="H197" s="64">
        <f t="shared" si="197"/>
        <v>100656</v>
      </c>
      <c r="I197" s="64">
        <f t="shared" si="197"/>
        <v>39742.400000000001</v>
      </c>
      <c r="J197" s="64">
        <f t="shared" si="197"/>
        <v>5299.6</v>
      </c>
      <c r="K197" s="80"/>
      <c r="L197" s="64">
        <f t="shared" ref="L197:U197" si="198">SUM(L151:L154)</f>
        <v>202199.10000000003</v>
      </c>
      <c r="M197" s="64">
        <f t="shared" si="198"/>
        <v>731044</v>
      </c>
      <c r="N197" s="64">
        <f t="shared" si="198"/>
        <v>84675.099999999991</v>
      </c>
      <c r="O197" s="64">
        <f t="shared" si="198"/>
        <v>433753.69999999995</v>
      </c>
      <c r="P197" s="64">
        <f t="shared" si="198"/>
        <v>91529.400000000009</v>
      </c>
      <c r="Q197" s="64">
        <f t="shared" si="198"/>
        <v>358402.3</v>
      </c>
      <c r="R197" s="64">
        <f t="shared" si="198"/>
        <v>241309.09999999998</v>
      </c>
      <c r="S197" s="64">
        <f t="shared" si="198"/>
        <v>586580.9</v>
      </c>
      <c r="T197" s="64">
        <f t="shared" si="198"/>
        <v>31515.9</v>
      </c>
      <c r="U197" s="64">
        <f t="shared" si="198"/>
        <v>43568.100000000006</v>
      </c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67"/>
      <c r="BC197" s="67"/>
      <c r="BD197" s="47"/>
      <c r="BE197" s="67"/>
      <c r="BF197" s="67"/>
      <c r="BG197" s="47"/>
      <c r="BH197" s="47"/>
      <c r="BI197" s="67"/>
      <c r="BJ197" s="67"/>
      <c r="BK197" s="67"/>
      <c r="BL197" s="67"/>
    </row>
    <row r="198" spans="1:68" x14ac:dyDescent="0.2">
      <c r="A198" s="47">
        <v>2007</v>
      </c>
      <c r="B198" s="47"/>
      <c r="C198" s="64">
        <f>SUM(C155:C158)</f>
        <v>19252.900000000001</v>
      </c>
      <c r="D198" s="64">
        <f t="shared" ref="D198:J198" si="199">SUM(D155:D158)</f>
        <v>13363.9</v>
      </c>
      <c r="E198" s="64">
        <f t="shared" si="199"/>
        <v>11272.6</v>
      </c>
      <c r="F198" s="64">
        <f t="shared" si="199"/>
        <v>65084.399999999994</v>
      </c>
      <c r="G198" s="64">
        <f t="shared" si="199"/>
        <v>91483.799999999988</v>
      </c>
      <c r="H198" s="64">
        <f t="shared" si="199"/>
        <v>94292.700000000012</v>
      </c>
      <c r="I198" s="64">
        <f t="shared" si="199"/>
        <v>36561.300000000003</v>
      </c>
      <c r="J198" s="64">
        <f t="shared" si="199"/>
        <v>6148</v>
      </c>
      <c r="K198" s="55"/>
      <c r="L198" s="64">
        <f t="shared" ref="L198:U198" si="200">SUM(L155:L158)</f>
        <v>223013.6</v>
      </c>
      <c r="M198" s="64">
        <f t="shared" si="200"/>
        <v>798473.10000000009</v>
      </c>
      <c r="N198" s="64">
        <f t="shared" si="200"/>
        <v>202860</v>
      </c>
      <c r="O198" s="64">
        <f t="shared" si="200"/>
        <v>365781.70000000007</v>
      </c>
      <c r="P198" s="64">
        <f t="shared" si="200"/>
        <v>115311.29999999999</v>
      </c>
      <c r="Q198" s="64">
        <f t="shared" si="200"/>
        <v>398657.3</v>
      </c>
      <c r="R198" s="64">
        <f t="shared" si="200"/>
        <v>212316</v>
      </c>
      <c r="S198" s="64">
        <f t="shared" si="200"/>
        <v>595561.30000000005</v>
      </c>
      <c r="T198" s="64">
        <f t="shared" si="200"/>
        <v>23667</v>
      </c>
      <c r="U198" s="64">
        <f t="shared" si="200"/>
        <v>39127.300000000003</v>
      </c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67"/>
      <c r="BC198" s="67"/>
      <c r="BD198" s="47"/>
      <c r="BE198" s="67"/>
      <c r="BF198" s="67"/>
      <c r="BG198" s="47"/>
      <c r="BH198" s="47"/>
      <c r="BI198" s="67"/>
      <c r="BJ198" s="67"/>
      <c r="BK198" s="67"/>
      <c r="BL198" s="67"/>
    </row>
    <row r="199" spans="1:68" x14ac:dyDescent="0.2">
      <c r="A199" s="47">
        <v>2008</v>
      </c>
      <c r="B199" s="47"/>
      <c r="C199" s="64">
        <f>SUM(C159:C162)</f>
        <v>30241.600000000002</v>
      </c>
      <c r="D199" s="64">
        <f t="shared" ref="D199:J199" si="201">SUM(D159:D162)</f>
        <v>16790.5</v>
      </c>
      <c r="E199" s="64">
        <f t="shared" si="201"/>
        <v>10523.9</v>
      </c>
      <c r="F199" s="64">
        <f t="shared" si="201"/>
        <v>76285.600000000006</v>
      </c>
      <c r="G199" s="64">
        <f t="shared" si="201"/>
        <v>63694.899999999994</v>
      </c>
      <c r="H199" s="64">
        <f t="shared" si="201"/>
        <v>84461.1</v>
      </c>
      <c r="I199" s="64">
        <f t="shared" si="201"/>
        <v>28126.699999999997</v>
      </c>
      <c r="J199" s="64">
        <f t="shared" si="201"/>
        <v>6385.7</v>
      </c>
      <c r="K199" s="55"/>
      <c r="L199" s="64">
        <f t="shared" ref="L199:U199" si="202">SUM(L159:L162)</f>
        <v>224483.09999999998</v>
      </c>
      <c r="M199" s="64">
        <f t="shared" si="202"/>
        <v>888993.29999999993</v>
      </c>
      <c r="N199" s="64">
        <f t="shared" si="202"/>
        <v>179072.19999999998</v>
      </c>
      <c r="O199" s="64">
        <f t="shared" si="202"/>
        <v>481696.5</v>
      </c>
      <c r="P199" s="64">
        <f t="shared" si="202"/>
        <v>106238.79999999999</v>
      </c>
      <c r="Q199" s="64">
        <f t="shared" si="202"/>
        <v>376885.1</v>
      </c>
      <c r="R199" s="64">
        <f t="shared" si="202"/>
        <v>154219.20000000001</v>
      </c>
      <c r="S199" s="64">
        <f t="shared" si="202"/>
        <v>554576.19999999995</v>
      </c>
      <c r="T199" s="64">
        <f t="shared" si="202"/>
        <v>26806</v>
      </c>
      <c r="U199" s="64">
        <f t="shared" si="202"/>
        <v>38671.300000000003</v>
      </c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67"/>
      <c r="BC199" s="67"/>
      <c r="BD199" s="47"/>
      <c r="BE199" s="67"/>
      <c r="BF199" s="67"/>
      <c r="BG199" s="47"/>
      <c r="BH199" s="47"/>
      <c r="BI199" s="67"/>
      <c r="BJ199" s="67"/>
      <c r="BK199" s="67"/>
      <c r="BL199" s="67"/>
    </row>
    <row r="200" spans="1:68" x14ac:dyDescent="0.2">
      <c r="A200" s="47">
        <v>2009</v>
      </c>
      <c r="B200" s="47"/>
      <c r="C200" s="64">
        <f>SUM(C163:C166)</f>
        <v>33672.600000000006</v>
      </c>
      <c r="D200" s="64">
        <f t="shared" ref="D200:J200" si="203">SUM(D163:D166)</f>
        <v>14964.8</v>
      </c>
      <c r="E200" s="64">
        <f t="shared" si="203"/>
        <v>9112.3000000000011</v>
      </c>
      <c r="F200" s="64">
        <f t="shared" si="203"/>
        <v>65336.3</v>
      </c>
      <c r="G200" s="64">
        <f t="shared" si="203"/>
        <v>62159.200000000004</v>
      </c>
      <c r="H200" s="64">
        <f t="shared" si="203"/>
        <v>83676.800000000003</v>
      </c>
      <c r="I200" s="64">
        <f t="shared" si="203"/>
        <v>30053.599999999999</v>
      </c>
      <c r="J200" s="64">
        <f t="shared" si="203"/>
        <v>6326.8</v>
      </c>
      <c r="K200" s="55"/>
      <c r="L200" s="64">
        <f t="shared" ref="L200:U200" si="204">SUM(L163:L166)</f>
        <v>230716.19999999998</v>
      </c>
      <c r="M200" s="64">
        <f t="shared" si="204"/>
        <v>920061.2</v>
      </c>
      <c r="N200" s="64">
        <f t="shared" si="204"/>
        <v>230922.4</v>
      </c>
      <c r="O200" s="64">
        <f t="shared" si="204"/>
        <v>455503.8</v>
      </c>
      <c r="P200" s="64">
        <f t="shared" si="204"/>
        <v>103432</v>
      </c>
      <c r="Q200" s="64">
        <f t="shared" si="204"/>
        <v>449887.69999999995</v>
      </c>
      <c r="R200" s="64">
        <f t="shared" si="204"/>
        <v>149387.40000000002</v>
      </c>
      <c r="S200" s="64">
        <f t="shared" si="204"/>
        <v>577901.6</v>
      </c>
      <c r="T200" s="64">
        <f t="shared" si="204"/>
        <v>26531.5</v>
      </c>
      <c r="U200" s="64">
        <f t="shared" si="204"/>
        <v>38757.800000000003</v>
      </c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67"/>
      <c r="BC200" s="67"/>
      <c r="BD200" s="47"/>
      <c r="BE200" s="67"/>
      <c r="BF200" s="67"/>
      <c r="BG200" s="47"/>
      <c r="BH200" s="47"/>
      <c r="BI200" s="67"/>
      <c r="BJ200" s="67"/>
      <c r="BK200" s="67"/>
      <c r="BL200" s="67"/>
    </row>
    <row r="201" spans="1:68" x14ac:dyDescent="0.2">
      <c r="A201" s="47">
        <v>2010</v>
      </c>
      <c r="B201" s="47"/>
      <c r="C201" s="64">
        <f>SUM(C167:C170)</f>
        <v>32682</v>
      </c>
      <c r="D201" s="64">
        <f t="shared" ref="D201:J201" si="205">SUM(D167:D170)</f>
        <v>9276.6</v>
      </c>
      <c r="E201" s="64">
        <f t="shared" si="205"/>
        <v>9238.1</v>
      </c>
      <c r="F201" s="64">
        <f t="shared" si="205"/>
        <v>68481.100000000006</v>
      </c>
      <c r="G201" s="64">
        <f t="shared" si="205"/>
        <v>39933.9</v>
      </c>
      <c r="H201" s="64">
        <f t="shared" si="205"/>
        <v>82165.699999999983</v>
      </c>
      <c r="I201" s="64">
        <f t="shared" si="205"/>
        <v>20260.100000000002</v>
      </c>
      <c r="J201" s="64">
        <f t="shared" si="205"/>
        <v>6731.0999999999995</v>
      </c>
      <c r="K201" s="55"/>
      <c r="L201" s="64">
        <f t="shared" ref="L201:U201" si="206">SUM(L167:L170)</f>
        <v>297556.90000000002</v>
      </c>
      <c r="M201" s="64">
        <f t="shared" si="206"/>
        <v>1069551.3999999999</v>
      </c>
      <c r="N201" s="64">
        <f t="shared" si="206"/>
        <v>378826.1</v>
      </c>
      <c r="O201" s="64">
        <f t="shared" si="206"/>
        <v>441567.1</v>
      </c>
      <c r="P201" s="64">
        <f t="shared" si="206"/>
        <v>124605.70000000001</v>
      </c>
      <c r="Q201" s="64">
        <f t="shared" si="206"/>
        <v>450622.2</v>
      </c>
      <c r="R201" s="64">
        <f t="shared" si="206"/>
        <v>156113.90000000002</v>
      </c>
      <c r="S201" s="64">
        <f t="shared" si="206"/>
        <v>676081.4</v>
      </c>
      <c r="T201" s="64">
        <f t="shared" si="206"/>
        <v>29658.9</v>
      </c>
      <c r="U201" s="64">
        <f t="shared" si="206"/>
        <v>25980</v>
      </c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67"/>
      <c r="BC201" s="67"/>
      <c r="BD201" s="47"/>
      <c r="BE201" s="47"/>
      <c r="BF201" s="67"/>
      <c r="BG201" s="47"/>
      <c r="BH201" s="47"/>
      <c r="BI201" s="67"/>
      <c r="BJ201" s="67"/>
      <c r="BK201" s="67"/>
      <c r="BL201" s="67"/>
    </row>
    <row r="202" spans="1:68" x14ac:dyDescent="0.2">
      <c r="A202" s="47">
        <v>2011</v>
      </c>
      <c r="B202" s="47"/>
      <c r="C202" s="64">
        <f>SUM(C171:C174)</f>
        <v>40547.800000000003</v>
      </c>
      <c r="D202" s="64">
        <f t="shared" ref="D202:J202" si="207">SUM(D171:D174)</f>
        <v>3465.7</v>
      </c>
      <c r="E202" s="64">
        <f t="shared" si="207"/>
        <v>7449.8</v>
      </c>
      <c r="F202" s="64">
        <f t="shared" si="207"/>
        <v>62755.7</v>
      </c>
      <c r="G202" s="64">
        <f t="shared" si="207"/>
        <v>47003</v>
      </c>
      <c r="H202" s="64">
        <f t="shared" si="207"/>
        <v>74937.200000000012</v>
      </c>
      <c r="I202" s="64">
        <f t="shared" si="207"/>
        <v>18978.599999999999</v>
      </c>
      <c r="J202" s="64">
        <f t="shared" si="207"/>
        <v>6031.5</v>
      </c>
      <c r="K202" s="55"/>
      <c r="L202" s="64">
        <f t="shared" ref="L202:U202" si="208">SUM(L171:L174)</f>
        <v>355571.3</v>
      </c>
      <c r="M202" s="64">
        <f t="shared" si="208"/>
        <v>1144436.7</v>
      </c>
      <c r="N202" s="64">
        <f t="shared" si="208"/>
        <v>515541.1</v>
      </c>
      <c r="O202" s="64">
        <f t="shared" si="208"/>
        <v>381203.6</v>
      </c>
      <c r="P202" s="64">
        <f t="shared" si="208"/>
        <v>160292.90000000002</v>
      </c>
      <c r="Q202" s="64">
        <f t="shared" si="208"/>
        <v>525576.19999999995</v>
      </c>
      <c r="R202" s="64">
        <f t="shared" si="208"/>
        <v>126275.10000000002</v>
      </c>
      <c r="S202" s="64">
        <f t="shared" si="208"/>
        <v>673063.39999999991</v>
      </c>
      <c r="T202" s="64">
        <f t="shared" si="208"/>
        <v>35985.599999999999</v>
      </c>
      <c r="U202" s="64">
        <f t="shared" si="208"/>
        <v>42382.8</v>
      </c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  <c r="BO202" s="47"/>
      <c r="BP202" s="47"/>
    </row>
    <row r="203" spans="1:68" x14ac:dyDescent="0.2">
      <c r="A203" s="47">
        <v>2012</v>
      </c>
      <c r="B203" s="47"/>
      <c r="C203" s="64">
        <f>SUM(C175:C178)</f>
        <v>36898.800000000003</v>
      </c>
      <c r="D203" s="64">
        <f t="shared" ref="D203:J203" si="209">SUM(D175:D178)</f>
        <v>5286.8</v>
      </c>
      <c r="E203" s="64">
        <f t="shared" si="209"/>
        <v>8788.9000000000015</v>
      </c>
      <c r="F203" s="64">
        <f t="shared" si="209"/>
        <v>71047.799999999988</v>
      </c>
      <c r="G203" s="64">
        <f t="shared" si="209"/>
        <v>54886.200000000004</v>
      </c>
      <c r="H203" s="64">
        <f t="shared" si="209"/>
        <v>78080.5</v>
      </c>
      <c r="I203" s="64">
        <f t="shared" si="209"/>
        <v>23038.699999999997</v>
      </c>
      <c r="J203" s="64">
        <f t="shared" si="209"/>
        <v>4407.2000000000007</v>
      </c>
      <c r="K203" s="55"/>
      <c r="L203" s="64">
        <f>SUM(L175:L178)</f>
        <v>486721.70000000007</v>
      </c>
      <c r="M203" s="64">
        <f t="shared" ref="M203:U203" si="210">SUM(M175:M178)</f>
        <v>1193889.2</v>
      </c>
      <c r="N203" s="64">
        <f t="shared" si="210"/>
        <v>520435.79999999993</v>
      </c>
      <c r="O203" s="64">
        <f t="shared" si="210"/>
        <v>379197.19999999995</v>
      </c>
      <c r="P203" s="64">
        <f t="shared" si="210"/>
        <v>167899.69999999998</v>
      </c>
      <c r="Q203" s="64">
        <f t="shared" si="210"/>
        <v>543746.79999999993</v>
      </c>
      <c r="R203" s="64">
        <f t="shared" si="210"/>
        <v>126856.7</v>
      </c>
      <c r="S203" s="64">
        <f t="shared" si="210"/>
        <v>767663.7</v>
      </c>
      <c r="T203" s="64">
        <f t="shared" si="210"/>
        <v>35627.700000000004</v>
      </c>
      <c r="U203" s="64">
        <f t="shared" si="210"/>
        <v>44970.6</v>
      </c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  <c r="BO203" s="47"/>
      <c r="BP203" s="47"/>
    </row>
    <row r="204" spans="1:68" x14ac:dyDescent="0.2">
      <c r="A204" s="47">
        <v>2013</v>
      </c>
      <c r="B204" s="47"/>
      <c r="C204" s="64">
        <f>SUM(C179:C182)</f>
        <v>25923.200000000001</v>
      </c>
      <c r="D204" s="64">
        <f t="shared" ref="D204:I204" si="211">SUM(D179:D182)</f>
        <v>9220.9</v>
      </c>
      <c r="E204" s="64">
        <f t="shared" si="211"/>
        <v>7571.4000000000005</v>
      </c>
      <c r="F204" s="64">
        <f t="shared" si="211"/>
        <v>75487.799999999988</v>
      </c>
      <c r="G204" s="64">
        <f t="shared" si="211"/>
        <v>41993.599999999999</v>
      </c>
      <c r="H204" s="64">
        <f t="shared" si="211"/>
        <v>74673.099999999991</v>
      </c>
      <c r="I204" s="64">
        <f t="shared" si="211"/>
        <v>15495.599999999999</v>
      </c>
      <c r="J204" s="64">
        <f>SUM(J179:J182)</f>
        <v>3986.4</v>
      </c>
      <c r="K204" s="55"/>
      <c r="L204" s="64">
        <f>SUM(L179:L182)</f>
        <v>529682.10000000009</v>
      </c>
      <c r="M204" s="64">
        <f t="shared" ref="M204:U204" si="212">SUM(M179:M182)</f>
        <v>1031553.7000000001</v>
      </c>
      <c r="N204" s="64">
        <f t="shared" si="212"/>
        <v>406749.7</v>
      </c>
      <c r="O204" s="64">
        <f t="shared" si="212"/>
        <v>366142.3</v>
      </c>
      <c r="P204" s="64">
        <f t="shared" si="212"/>
        <v>174908.99999999997</v>
      </c>
      <c r="Q204" s="64">
        <f t="shared" si="212"/>
        <v>579246.60000000009</v>
      </c>
      <c r="R204" s="64">
        <f t="shared" si="212"/>
        <v>127578.59999999999</v>
      </c>
      <c r="S204" s="64">
        <f t="shared" si="212"/>
        <v>786687.8</v>
      </c>
      <c r="T204" s="64">
        <f t="shared" si="212"/>
        <v>27685</v>
      </c>
      <c r="U204" s="64">
        <f t="shared" si="212"/>
        <v>37933.899999999994</v>
      </c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  <c r="BN204" s="47"/>
      <c r="BO204" s="47"/>
      <c r="BP204" s="47"/>
    </row>
    <row r="205" spans="1:68" x14ac:dyDescent="0.2">
      <c r="A205" s="47">
        <v>2014</v>
      </c>
      <c r="B205" s="47"/>
      <c r="C205" s="64"/>
      <c r="D205" s="64"/>
      <c r="E205" s="64"/>
      <c r="F205" s="64"/>
      <c r="G205" s="64"/>
      <c r="H205" s="64"/>
      <c r="I205" s="64"/>
      <c r="J205" s="64"/>
      <c r="K205" s="55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  <c r="BO205" s="47"/>
      <c r="BP205" s="47"/>
    </row>
    <row r="206" spans="1:68" x14ac:dyDescent="0.2">
      <c r="A206" s="47"/>
      <c r="B206" s="47"/>
      <c r="C206" s="64"/>
      <c r="D206" s="64"/>
      <c r="E206" s="64"/>
      <c r="F206" s="64"/>
      <c r="G206" s="64"/>
      <c r="H206" s="64"/>
      <c r="I206" s="64"/>
      <c r="J206" s="64"/>
      <c r="K206" s="55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  <c r="BN206" s="47"/>
      <c r="BO206" s="47"/>
      <c r="BP206" s="47"/>
    </row>
    <row r="207" spans="1:68" x14ac:dyDescent="0.2">
      <c r="A207" s="47"/>
      <c r="B207" s="47"/>
      <c r="C207" s="222">
        <f>C204/C203-1</f>
        <v>-0.29745140763385258</v>
      </c>
      <c r="D207" s="222">
        <f t="shared" ref="D207:J207" si="213">D204/D203-1</f>
        <v>0.74413633956268432</v>
      </c>
      <c r="E207" s="222">
        <f t="shared" si="213"/>
        <v>-0.1385270056548602</v>
      </c>
      <c r="F207" s="222">
        <f t="shared" si="213"/>
        <v>6.2493138422301531E-2</v>
      </c>
      <c r="G207" s="222">
        <f t="shared" si="213"/>
        <v>-0.2348969321978932</v>
      </c>
      <c r="H207" s="222">
        <f t="shared" si="213"/>
        <v>-4.3639577103118055E-2</v>
      </c>
      <c r="I207" s="222">
        <f t="shared" si="213"/>
        <v>-0.327409966708191</v>
      </c>
      <c r="J207" s="222">
        <f t="shared" si="213"/>
        <v>-9.5480123434380282E-2</v>
      </c>
      <c r="K207" s="223"/>
      <c r="L207" s="222">
        <f>L204/L203-1</f>
        <v>8.8264813341998094E-2</v>
      </c>
      <c r="M207" s="222">
        <f t="shared" ref="M207:U207" si="214">M204/M203-1</f>
        <v>-0.13597199807151272</v>
      </c>
      <c r="N207" s="222">
        <f t="shared" si="214"/>
        <v>-0.21844404247363447</v>
      </c>
      <c r="O207" s="222">
        <f t="shared" si="214"/>
        <v>-3.4427733116172754E-2</v>
      </c>
      <c r="P207" s="222">
        <f t="shared" si="214"/>
        <v>4.1746947731294171E-2</v>
      </c>
      <c r="Q207" s="222">
        <f t="shared" si="214"/>
        <v>6.5287372725687964E-2</v>
      </c>
      <c r="R207" s="222">
        <f t="shared" si="214"/>
        <v>5.6906730192414212E-3</v>
      </c>
      <c r="S207" s="222">
        <f t="shared" si="214"/>
        <v>2.4781815266242457E-2</v>
      </c>
      <c r="T207" s="222">
        <f t="shared" si="214"/>
        <v>-0.2229360862474985</v>
      </c>
      <c r="U207" s="222">
        <f t="shared" si="214"/>
        <v>-0.15647334036014648</v>
      </c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  <c r="BO207" s="47"/>
      <c r="BP207" s="47"/>
    </row>
    <row r="208" spans="1:68" x14ac:dyDescent="0.2">
      <c r="A208" s="47"/>
      <c r="B208" s="47"/>
      <c r="C208" s="48"/>
      <c r="D208" s="48"/>
      <c r="E208" s="48"/>
      <c r="F208" s="48"/>
      <c r="G208" s="64"/>
      <c r="H208" s="64"/>
      <c r="I208" s="64"/>
      <c r="J208" s="64"/>
      <c r="K208" s="55"/>
      <c r="L208" s="55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  <c r="BO208" s="47"/>
      <c r="BP208" s="47"/>
    </row>
    <row r="209" spans="1:68" x14ac:dyDescent="0.2">
      <c r="A209" s="47"/>
      <c r="B209" s="47"/>
      <c r="C209" s="48"/>
      <c r="D209" s="48"/>
      <c r="E209" s="48"/>
      <c r="F209" s="48"/>
      <c r="G209" s="64"/>
      <c r="H209" s="64"/>
      <c r="I209" s="64"/>
      <c r="J209" s="64"/>
      <c r="K209" s="55"/>
      <c r="L209" s="55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  <c r="BO209" s="47"/>
      <c r="BP209" s="47"/>
    </row>
    <row r="210" spans="1:68" x14ac:dyDescent="0.2">
      <c r="A210" s="47"/>
      <c r="B210" s="47"/>
      <c r="C210" s="48"/>
      <c r="D210" s="48"/>
      <c r="E210" s="48"/>
      <c r="F210" s="48"/>
      <c r="G210" s="64"/>
      <c r="H210" s="64"/>
      <c r="I210" s="64"/>
      <c r="J210" s="64"/>
      <c r="K210" s="55"/>
      <c r="L210" s="55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  <c r="BN210" s="47"/>
      <c r="BO210" s="47"/>
      <c r="BP210" s="47"/>
    </row>
    <row r="211" spans="1:68" x14ac:dyDescent="0.2">
      <c r="A211" s="47"/>
      <c r="B211" s="47"/>
      <c r="C211" s="48"/>
      <c r="D211" s="48"/>
      <c r="E211" s="48"/>
      <c r="F211" s="48"/>
      <c r="G211" s="64"/>
      <c r="H211" s="64"/>
      <c r="I211" s="64"/>
      <c r="J211" s="64"/>
      <c r="K211" s="55"/>
      <c r="L211" s="55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  <c r="BO211" s="47"/>
      <c r="BP211" s="47"/>
    </row>
    <row r="212" spans="1:68" x14ac:dyDescent="0.2">
      <c r="A212" s="47"/>
      <c r="B212" s="47"/>
      <c r="C212" s="48"/>
      <c r="D212" s="48"/>
      <c r="E212" s="48"/>
      <c r="F212" s="48"/>
      <c r="G212" s="64"/>
      <c r="H212" s="64"/>
      <c r="I212" s="64"/>
      <c r="J212" s="64"/>
      <c r="K212" s="55"/>
      <c r="L212" s="55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  <c r="BO212" s="47"/>
      <c r="BP212" s="47"/>
    </row>
    <row r="213" spans="1:68" x14ac:dyDescent="0.2">
      <c r="A213" s="47"/>
      <c r="B213" s="47"/>
      <c r="C213" s="48"/>
      <c r="D213" s="48"/>
      <c r="E213" s="48"/>
      <c r="F213" s="48"/>
      <c r="G213" s="64"/>
      <c r="H213" s="64"/>
      <c r="I213" s="64"/>
      <c r="J213" s="64"/>
      <c r="K213" s="55"/>
      <c r="L213" s="55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</row>
    <row r="214" spans="1:68" x14ac:dyDescent="0.2">
      <c r="A214" s="47"/>
      <c r="B214" s="47"/>
      <c r="C214" s="48"/>
      <c r="D214" s="48"/>
      <c r="E214" s="48"/>
      <c r="F214" s="48"/>
      <c r="G214" s="64"/>
      <c r="H214" s="64"/>
      <c r="I214" s="64"/>
      <c r="J214" s="64"/>
      <c r="K214" s="55"/>
      <c r="L214" s="55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</row>
    <row r="215" spans="1:68" x14ac:dyDescent="0.2">
      <c r="A215" s="47"/>
      <c r="B215" s="47"/>
      <c r="C215" s="48"/>
      <c r="D215" s="48"/>
      <c r="E215" s="48"/>
      <c r="F215" s="48"/>
      <c r="G215" s="64"/>
      <c r="H215" s="64"/>
      <c r="I215" s="64"/>
      <c r="J215" s="64"/>
      <c r="K215" s="55"/>
      <c r="L215" s="55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</row>
    <row r="216" spans="1:68" x14ac:dyDescent="0.2">
      <c r="A216" s="47"/>
      <c r="B216" s="47"/>
      <c r="C216" s="48"/>
      <c r="D216" s="48"/>
      <c r="E216" s="48"/>
      <c r="F216" s="48"/>
      <c r="G216" s="64"/>
      <c r="H216" s="64"/>
      <c r="I216" s="64"/>
      <c r="J216" s="64"/>
      <c r="K216" s="55"/>
      <c r="L216" s="55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  <c r="BO216" s="47"/>
      <c r="BP216" s="47"/>
    </row>
    <row r="217" spans="1:68" x14ac:dyDescent="0.2">
      <c r="A217" s="47"/>
      <c r="B217" s="47"/>
      <c r="C217" s="48"/>
      <c r="D217" s="48"/>
      <c r="E217" s="48"/>
      <c r="F217" s="48"/>
      <c r="G217" s="64"/>
      <c r="H217" s="64"/>
      <c r="I217" s="64"/>
      <c r="J217" s="64"/>
      <c r="K217" s="55"/>
      <c r="L217" s="55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  <c r="BO217" s="47"/>
      <c r="BP217" s="47"/>
    </row>
    <row r="218" spans="1:68" x14ac:dyDescent="0.2">
      <c r="A218" s="47"/>
      <c r="B218" s="47"/>
      <c r="C218" s="48"/>
      <c r="D218" s="48"/>
      <c r="E218" s="48"/>
      <c r="F218" s="48"/>
      <c r="G218" s="64"/>
      <c r="H218" s="64"/>
      <c r="I218" s="64"/>
      <c r="J218" s="64"/>
      <c r="K218" s="55"/>
      <c r="L218" s="55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  <c r="BP218" s="47"/>
    </row>
    <row r="219" spans="1:68" x14ac:dyDescent="0.2">
      <c r="A219" s="47"/>
      <c r="B219" s="47"/>
      <c r="C219" s="48"/>
      <c r="D219" s="48"/>
      <c r="E219" s="48"/>
      <c r="F219" s="48"/>
      <c r="G219" s="64"/>
      <c r="H219" s="64"/>
      <c r="I219" s="64"/>
      <c r="J219" s="64"/>
      <c r="K219" s="55"/>
      <c r="L219" s="55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7"/>
    </row>
    <row r="220" spans="1:68" x14ac:dyDescent="0.2">
      <c r="A220" s="47"/>
      <c r="B220" s="47"/>
      <c r="C220" s="48"/>
      <c r="D220" s="48"/>
      <c r="E220" s="48"/>
      <c r="F220" s="48"/>
      <c r="G220" s="64"/>
      <c r="H220" s="64"/>
      <c r="I220" s="64"/>
      <c r="J220" s="64"/>
      <c r="K220" s="55"/>
      <c r="L220" s="55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  <c r="BO220" s="47"/>
      <c r="BP220" s="47"/>
    </row>
    <row r="221" spans="1:68" x14ac:dyDescent="0.2">
      <c r="A221" s="47"/>
      <c r="B221" s="47"/>
      <c r="C221" s="48"/>
      <c r="D221" s="48"/>
      <c r="E221" s="48"/>
      <c r="F221" s="48"/>
      <c r="G221" s="64"/>
      <c r="H221" s="64"/>
      <c r="I221" s="64"/>
      <c r="J221" s="64"/>
      <c r="K221" s="55"/>
      <c r="L221" s="55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  <c r="BP221" s="47"/>
    </row>
    <row r="222" spans="1:68" x14ac:dyDescent="0.2">
      <c r="A222" s="47"/>
      <c r="B222" s="47"/>
      <c r="C222" s="48"/>
      <c r="D222" s="48"/>
      <c r="E222" s="48"/>
      <c r="F222" s="48"/>
      <c r="G222" s="64"/>
      <c r="H222" s="64"/>
      <c r="I222" s="64"/>
      <c r="J222" s="64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  <c r="BO222" s="47"/>
      <c r="BP222" s="47"/>
    </row>
    <row r="223" spans="1:68" x14ac:dyDescent="0.2">
      <c r="A223" s="47"/>
      <c r="B223" s="47"/>
      <c r="C223" s="48"/>
      <c r="D223" s="48"/>
      <c r="E223" s="48"/>
      <c r="F223" s="48"/>
      <c r="G223" s="64"/>
      <c r="H223" s="64"/>
      <c r="I223" s="64"/>
      <c r="J223" s="64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  <c r="BO223" s="47"/>
      <c r="BP223" s="47"/>
    </row>
    <row r="224" spans="1:68" x14ac:dyDescent="0.2">
      <c r="A224" s="47"/>
      <c r="B224" s="47"/>
      <c r="C224" s="48"/>
      <c r="D224" s="48"/>
      <c r="E224" s="48"/>
      <c r="F224" s="48"/>
      <c r="G224" s="64"/>
      <c r="H224" s="64"/>
      <c r="I224" s="64"/>
      <c r="J224" s="64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  <c r="BO224" s="47"/>
      <c r="BP224" s="47"/>
    </row>
    <row r="225" spans="1:68" x14ac:dyDescent="0.2">
      <c r="A225" s="47"/>
      <c r="B225" s="47"/>
      <c r="C225" s="48"/>
      <c r="D225" s="48"/>
      <c r="E225" s="48"/>
      <c r="F225" s="48"/>
      <c r="G225" s="64"/>
      <c r="H225" s="64"/>
      <c r="I225" s="64"/>
      <c r="J225" s="64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  <c r="BO225" s="47"/>
      <c r="BP225" s="47"/>
    </row>
    <row r="226" spans="1:68" x14ac:dyDescent="0.2">
      <c r="A226" s="47"/>
      <c r="B226" s="47"/>
      <c r="C226" s="48"/>
      <c r="D226" s="48"/>
      <c r="E226" s="48"/>
      <c r="F226" s="48"/>
      <c r="G226" s="64"/>
      <c r="H226" s="64"/>
      <c r="I226" s="64"/>
      <c r="J226" s="64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  <c r="BN226" s="47"/>
      <c r="BO226" s="47"/>
      <c r="BP226" s="47"/>
    </row>
    <row r="227" spans="1:68" x14ac:dyDescent="0.2">
      <c r="A227" s="47"/>
      <c r="B227" s="47"/>
      <c r="C227" s="48"/>
      <c r="D227" s="48"/>
      <c r="E227" s="48"/>
      <c r="F227" s="48"/>
      <c r="G227" s="64"/>
      <c r="H227" s="64"/>
      <c r="I227" s="64"/>
      <c r="J227" s="64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  <c r="BN227" s="47"/>
      <c r="BO227" s="47"/>
      <c r="BP227" s="47"/>
    </row>
    <row r="228" spans="1:68" x14ac:dyDescent="0.2">
      <c r="A228" s="47"/>
      <c r="B228" s="47"/>
      <c r="C228" s="48"/>
      <c r="D228" s="48"/>
      <c r="E228" s="48"/>
      <c r="F228" s="48"/>
      <c r="G228" s="64"/>
      <c r="H228" s="64"/>
      <c r="I228" s="64"/>
      <c r="J228" s="64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  <c r="BO228" s="47"/>
      <c r="BP228" s="47"/>
    </row>
    <row r="229" spans="1:68" x14ac:dyDescent="0.2">
      <c r="A229" s="47"/>
      <c r="B229" s="47"/>
      <c r="C229" s="48"/>
      <c r="D229" s="48"/>
      <c r="E229" s="48"/>
      <c r="F229" s="48"/>
      <c r="G229" s="64"/>
      <c r="H229" s="64"/>
      <c r="I229" s="64"/>
      <c r="J229" s="64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  <c r="BO229" s="47"/>
      <c r="BP229" s="47"/>
    </row>
    <row r="230" spans="1:68" x14ac:dyDescent="0.2">
      <c r="A230" s="47"/>
      <c r="B230" s="47"/>
      <c r="C230" s="48"/>
      <c r="D230" s="48"/>
      <c r="E230" s="48"/>
      <c r="F230" s="48"/>
      <c r="G230" s="64"/>
      <c r="H230" s="64"/>
      <c r="I230" s="64"/>
      <c r="J230" s="64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  <c r="BN230" s="47"/>
      <c r="BO230" s="47"/>
      <c r="BP230" s="47"/>
    </row>
    <row r="231" spans="1:68" x14ac:dyDescent="0.2">
      <c r="A231" s="47"/>
      <c r="B231" s="47"/>
      <c r="C231" s="48"/>
      <c r="D231" s="48"/>
      <c r="E231" s="48"/>
      <c r="F231" s="48"/>
      <c r="G231" s="64"/>
      <c r="H231" s="64"/>
      <c r="I231" s="64"/>
      <c r="J231" s="64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  <c r="BO231" s="47"/>
      <c r="BP231" s="47"/>
    </row>
    <row r="232" spans="1:68" x14ac:dyDescent="0.2">
      <c r="A232" s="47"/>
      <c r="B232" s="47"/>
      <c r="C232" s="48"/>
      <c r="D232" s="48"/>
      <c r="E232" s="48"/>
      <c r="F232" s="48"/>
      <c r="G232" s="64"/>
      <c r="H232" s="64"/>
      <c r="I232" s="64"/>
      <c r="J232" s="64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  <c r="BN232" s="47"/>
      <c r="BO232" s="47"/>
      <c r="BP232" s="47"/>
    </row>
    <row r="233" spans="1:68" x14ac:dyDescent="0.2">
      <c r="A233" s="47"/>
      <c r="B233" s="47"/>
      <c r="C233" s="48"/>
      <c r="D233" s="48"/>
      <c r="E233" s="48"/>
      <c r="F233" s="48"/>
      <c r="G233" s="64"/>
      <c r="H233" s="64"/>
      <c r="I233" s="64"/>
      <c r="J233" s="64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  <c r="BO233" s="47"/>
      <c r="BP233" s="47"/>
    </row>
    <row r="234" spans="1:68" x14ac:dyDescent="0.2">
      <c r="A234" s="47"/>
      <c r="B234" s="47"/>
      <c r="C234" s="48"/>
      <c r="D234" s="48"/>
      <c r="E234" s="48"/>
      <c r="F234" s="48"/>
      <c r="G234" s="64"/>
      <c r="H234" s="64"/>
      <c r="I234" s="64"/>
      <c r="J234" s="64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  <c r="BN234" s="47"/>
      <c r="BO234" s="47"/>
      <c r="BP234" s="47"/>
    </row>
    <row r="235" spans="1:68" x14ac:dyDescent="0.2">
      <c r="A235" s="47"/>
      <c r="B235" s="47"/>
      <c r="C235" s="48"/>
      <c r="D235" s="48"/>
      <c r="E235" s="48"/>
      <c r="F235" s="48"/>
      <c r="G235" s="64"/>
      <c r="H235" s="64"/>
      <c r="I235" s="64"/>
      <c r="J235" s="64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  <c r="BN235" s="47"/>
      <c r="BO235" s="47"/>
      <c r="BP235" s="47"/>
    </row>
    <row r="236" spans="1:68" x14ac:dyDescent="0.2">
      <c r="A236" s="47"/>
      <c r="B236" s="47"/>
      <c r="C236" s="48"/>
      <c r="D236" s="48"/>
      <c r="E236" s="48"/>
      <c r="F236" s="48"/>
      <c r="G236" s="64"/>
      <c r="H236" s="64"/>
      <c r="I236" s="64"/>
      <c r="J236" s="64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  <c r="BN236" s="47"/>
      <c r="BO236" s="47"/>
      <c r="BP236" s="47"/>
    </row>
    <row r="237" spans="1:68" x14ac:dyDescent="0.2">
      <c r="A237" s="47"/>
      <c r="B237" s="47"/>
      <c r="C237" s="48"/>
      <c r="D237" s="48"/>
      <c r="E237" s="48"/>
      <c r="F237" s="48"/>
      <c r="G237" s="64"/>
      <c r="H237" s="64"/>
      <c r="I237" s="64"/>
      <c r="J237" s="64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  <c r="BO237" s="47"/>
      <c r="BP237" s="47"/>
    </row>
    <row r="238" spans="1:68" x14ac:dyDescent="0.2">
      <c r="A238" s="47"/>
      <c r="B238" s="47"/>
      <c r="C238" s="48"/>
      <c r="D238" s="48"/>
      <c r="E238" s="48"/>
      <c r="F238" s="48"/>
      <c r="G238" s="64"/>
      <c r="H238" s="64"/>
      <c r="I238" s="64"/>
      <c r="J238" s="64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  <c r="BN238" s="47"/>
      <c r="BO238" s="47"/>
      <c r="BP238" s="47"/>
    </row>
    <row r="239" spans="1:68" x14ac:dyDescent="0.2">
      <c r="A239" s="47"/>
      <c r="B239" s="47"/>
      <c r="C239" s="48"/>
      <c r="D239" s="48"/>
      <c r="E239" s="48"/>
      <c r="F239" s="48"/>
      <c r="G239" s="64"/>
      <c r="H239" s="64"/>
      <c r="I239" s="64"/>
      <c r="J239" s="64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  <c r="BO239" s="47"/>
      <c r="BP239" s="47"/>
    </row>
    <row r="240" spans="1:68" x14ac:dyDescent="0.2">
      <c r="A240" s="47"/>
      <c r="B240" s="47"/>
      <c r="C240" s="48"/>
      <c r="D240" s="48"/>
      <c r="E240" s="48"/>
      <c r="F240" s="48"/>
      <c r="G240" s="64"/>
      <c r="H240" s="64"/>
      <c r="I240" s="64"/>
      <c r="J240" s="64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  <c r="BN240" s="47"/>
      <c r="BO240" s="47"/>
      <c r="BP240" s="47"/>
    </row>
    <row r="241" spans="1:68" x14ac:dyDescent="0.2">
      <c r="A241" s="47"/>
      <c r="B241" s="47"/>
      <c r="C241" s="48"/>
      <c r="D241" s="48"/>
      <c r="E241" s="48"/>
      <c r="F241" s="48"/>
      <c r="G241" s="64"/>
      <c r="H241" s="64"/>
      <c r="I241" s="64"/>
      <c r="J241" s="64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  <c r="BO241" s="47"/>
      <c r="BP241" s="47"/>
    </row>
    <row r="242" spans="1:68" x14ac:dyDescent="0.2">
      <c r="A242" s="47"/>
      <c r="B242" s="47"/>
      <c r="C242" s="48"/>
      <c r="D242" s="48"/>
      <c r="E242" s="48"/>
      <c r="F242" s="48"/>
      <c r="G242" s="64"/>
      <c r="H242" s="64"/>
      <c r="I242" s="64"/>
      <c r="J242" s="64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  <c r="BN242" s="47"/>
      <c r="BO242" s="47"/>
      <c r="BP242" s="47"/>
    </row>
    <row r="243" spans="1:68" x14ac:dyDescent="0.2">
      <c r="A243" s="47"/>
      <c r="B243" s="47"/>
      <c r="C243" s="48"/>
      <c r="D243" s="48"/>
      <c r="E243" s="48"/>
      <c r="F243" s="48"/>
      <c r="G243" s="64"/>
      <c r="H243" s="64"/>
      <c r="I243" s="64"/>
      <c r="J243" s="64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  <c r="BN243" s="47"/>
      <c r="BO243" s="47"/>
      <c r="BP243" s="47"/>
    </row>
    <row r="244" spans="1:68" x14ac:dyDescent="0.2">
      <c r="A244" s="47"/>
      <c r="B244" s="47"/>
      <c r="C244" s="48"/>
      <c r="D244" s="48"/>
      <c r="E244" s="48"/>
      <c r="F244" s="48"/>
      <c r="G244" s="64"/>
      <c r="H244" s="64"/>
      <c r="I244" s="64"/>
      <c r="J244" s="64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  <c r="BN244" s="47"/>
      <c r="BO244" s="47"/>
      <c r="BP244" s="47"/>
    </row>
    <row r="245" spans="1:68" x14ac:dyDescent="0.2">
      <c r="A245" s="47"/>
      <c r="B245" s="47"/>
      <c r="C245" s="48"/>
      <c r="D245" s="48"/>
      <c r="E245" s="48"/>
      <c r="F245" s="48"/>
      <c r="G245" s="64"/>
      <c r="H245" s="64"/>
      <c r="I245" s="64"/>
      <c r="J245" s="64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  <c r="BN245" s="47"/>
      <c r="BO245" s="47"/>
      <c r="BP245" s="47"/>
    </row>
    <row r="246" spans="1:68" x14ac:dyDescent="0.2">
      <c r="A246" s="47"/>
      <c r="B246" s="47"/>
      <c r="C246" s="48"/>
      <c r="D246" s="48"/>
      <c r="E246" s="48"/>
      <c r="F246" s="48"/>
      <c r="G246" s="64"/>
      <c r="H246" s="64"/>
      <c r="I246" s="64"/>
      <c r="J246" s="64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  <c r="BN246" s="47"/>
      <c r="BO246" s="47"/>
      <c r="BP246" s="47"/>
    </row>
    <row r="247" spans="1:68" x14ac:dyDescent="0.2">
      <c r="A247" s="47"/>
      <c r="B247" s="47"/>
      <c r="C247" s="48"/>
      <c r="D247" s="48"/>
      <c r="E247" s="48"/>
      <c r="F247" s="48"/>
      <c r="G247" s="64"/>
      <c r="H247" s="64"/>
      <c r="I247" s="64"/>
      <c r="J247" s="64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  <c r="BN247" s="47"/>
      <c r="BO247" s="47"/>
      <c r="BP247" s="47"/>
    </row>
    <row r="248" spans="1:68" x14ac:dyDescent="0.2">
      <c r="A248" s="47"/>
      <c r="B248" s="47"/>
      <c r="C248" s="48"/>
      <c r="D248" s="48"/>
      <c r="E248" s="48"/>
      <c r="F248" s="48"/>
      <c r="G248" s="64"/>
      <c r="H248" s="64"/>
      <c r="I248" s="64"/>
      <c r="J248" s="64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  <c r="BN248" s="47"/>
      <c r="BO248" s="47"/>
      <c r="BP248" s="47"/>
    </row>
    <row r="249" spans="1:68" x14ac:dyDescent="0.2">
      <c r="A249" s="47"/>
      <c r="B249" s="47"/>
      <c r="C249" s="48"/>
      <c r="D249" s="48"/>
      <c r="E249" s="48"/>
      <c r="F249" s="48"/>
      <c r="G249" s="64"/>
      <c r="H249" s="64"/>
      <c r="I249" s="64"/>
      <c r="J249" s="64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  <c r="BN249" s="47"/>
      <c r="BO249" s="47"/>
      <c r="BP249" s="47"/>
    </row>
    <row r="250" spans="1:68" x14ac:dyDescent="0.2">
      <c r="A250" s="47"/>
      <c r="B250" s="47"/>
      <c r="C250" s="48"/>
      <c r="D250" s="48"/>
      <c r="E250" s="48"/>
      <c r="F250" s="48"/>
      <c r="G250" s="64"/>
      <c r="H250" s="64"/>
      <c r="I250" s="64"/>
      <c r="J250" s="64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  <c r="BN250" s="47"/>
      <c r="BO250" s="47"/>
      <c r="BP250" s="47"/>
    </row>
    <row r="251" spans="1:68" x14ac:dyDescent="0.2">
      <c r="A251" s="47"/>
      <c r="B251" s="47"/>
      <c r="C251" s="48"/>
      <c r="D251" s="48"/>
      <c r="E251" s="48"/>
      <c r="F251" s="48"/>
      <c r="G251" s="64"/>
      <c r="H251" s="64"/>
      <c r="I251" s="64"/>
      <c r="J251" s="64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  <c r="BN251" s="47"/>
      <c r="BO251" s="47"/>
      <c r="BP251" s="47"/>
    </row>
    <row r="252" spans="1:68" x14ac:dyDescent="0.2">
      <c r="A252" s="47"/>
      <c r="B252" s="47"/>
      <c r="C252" s="48"/>
      <c r="D252" s="48"/>
      <c r="E252" s="48"/>
      <c r="F252" s="48"/>
      <c r="G252" s="64"/>
      <c r="H252" s="64"/>
      <c r="I252" s="64"/>
      <c r="J252" s="64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  <c r="BN252" s="47"/>
      <c r="BO252" s="47"/>
      <c r="BP252" s="47"/>
    </row>
    <row r="253" spans="1:68" x14ac:dyDescent="0.2">
      <c r="A253" s="47"/>
      <c r="B253" s="47"/>
      <c r="C253" s="48"/>
      <c r="D253" s="48"/>
      <c r="E253" s="48"/>
      <c r="F253" s="48"/>
      <c r="G253" s="64"/>
      <c r="H253" s="64"/>
      <c r="I253" s="64"/>
      <c r="J253" s="64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  <c r="BN253" s="47"/>
      <c r="BO253" s="47"/>
      <c r="BP253" s="47"/>
    </row>
    <row r="254" spans="1:68" x14ac:dyDescent="0.2">
      <c r="A254" s="47"/>
      <c r="B254" s="47"/>
      <c r="C254" s="48"/>
      <c r="D254" s="48"/>
      <c r="E254" s="48"/>
      <c r="F254" s="48"/>
      <c r="G254" s="64"/>
      <c r="H254" s="64"/>
      <c r="I254" s="64"/>
      <c r="J254" s="64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  <c r="BN254" s="47"/>
      <c r="BO254" s="47"/>
      <c r="BP254" s="47"/>
    </row>
    <row r="255" spans="1:68" x14ac:dyDescent="0.2">
      <c r="A255" s="47"/>
      <c r="B255" s="47"/>
      <c r="C255" s="48"/>
      <c r="D255" s="48"/>
      <c r="E255" s="48"/>
      <c r="F255" s="48"/>
      <c r="G255" s="64"/>
      <c r="H255" s="64"/>
      <c r="I255" s="64"/>
      <c r="J255" s="64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  <c r="BN255" s="47"/>
      <c r="BO255" s="47"/>
      <c r="BP255" s="47"/>
    </row>
    <row r="256" spans="1:68" x14ac:dyDescent="0.2">
      <c r="A256" s="47"/>
      <c r="B256" s="47"/>
      <c r="C256" s="48"/>
      <c r="D256" s="48"/>
      <c r="E256" s="48"/>
      <c r="F256" s="48"/>
      <c r="G256" s="64"/>
      <c r="H256" s="64"/>
      <c r="I256" s="64"/>
      <c r="J256" s="64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  <c r="BN256" s="47"/>
      <c r="BO256" s="47"/>
      <c r="BP256" s="47"/>
    </row>
    <row r="257" spans="1:68" x14ac:dyDescent="0.2">
      <c r="A257" s="47"/>
      <c r="B257" s="47"/>
      <c r="C257" s="48"/>
      <c r="D257" s="48"/>
      <c r="E257" s="48"/>
      <c r="F257" s="48"/>
      <c r="G257" s="64"/>
      <c r="H257" s="64"/>
      <c r="I257" s="64"/>
      <c r="J257" s="64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  <c r="BN257" s="47"/>
      <c r="BO257" s="47"/>
      <c r="BP257" s="47"/>
    </row>
    <row r="258" spans="1:68" x14ac:dyDescent="0.2">
      <c r="A258" s="47"/>
      <c r="B258" s="47"/>
      <c r="C258" s="48"/>
      <c r="D258" s="48"/>
      <c r="E258" s="48"/>
      <c r="F258" s="48"/>
      <c r="G258" s="64"/>
      <c r="H258" s="64"/>
      <c r="I258" s="64"/>
      <c r="J258" s="64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  <c r="BN258" s="47"/>
      <c r="BO258" s="47"/>
      <c r="BP258" s="47"/>
    </row>
    <row r="259" spans="1:68" x14ac:dyDescent="0.2">
      <c r="A259" s="47"/>
      <c r="B259" s="47"/>
      <c r="C259" s="48"/>
      <c r="D259" s="48"/>
      <c r="E259" s="48"/>
      <c r="F259" s="48"/>
      <c r="G259" s="64"/>
      <c r="H259" s="64"/>
      <c r="I259" s="64"/>
      <c r="J259" s="64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  <c r="BN259" s="47"/>
      <c r="BO259" s="47"/>
      <c r="BP259" s="47"/>
    </row>
    <row r="260" spans="1:68" x14ac:dyDescent="0.2">
      <c r="A260" s="47"/>
      <c r="B260" s="47"/>
      <c r="C260" s="48"/>
      <c r="D260" s="48"/>
      <c r="E260" s="48"/>
      <c r="F260" s="48"/>
      <c r="G260" s="64"/>
      <c r="H260" s="64"/>
      <c r="I260" s="64"/>
      <c r="J260" s="64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  <c r="BN260" s="47"/>
      <c r="BO260" s="47"/>
      <c r="BP260" s="47"/>
    </row>
    <row r="261" spans="1:68" x14ac:dyDescent="0.2">
      <c r="A261" s="47"/>
      <c r="B261" s="47"/>
      <c r="C261" s="48"/>
      <c r="D261" s="48"/>
      <c r="E261" s="48"/>
      <c r="F261" s="48"/>
      <c r="G261" s="64"/>
      <c r="H261" s="64"/>
      <c r="I261" s="64"/>
      <c r="J261" s="64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  <c r="BN261" s="47"/>
      <c r="BO261" s="47"/>
      <c r="BP261" s="47"/>
    </row>
    <row r="262" spans="1:68" x14ac:dyDescent="0.2">
      <c r="A262" s="47"/>
      <c r="B262" s="47"/>
      <c r="C262" s="48"/>
      <c r="D262" s="48"/>
      <c r="E262" s="48"/>
      <c r="F262" s="48"/>
      <c r="G262" s="64"/>
      <c r="H262" s="64"/>
      <c r="I262" s="64"/>
      <c r="J262" s="64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  <c r="BN262" s="47"/>
      <c r="BO262" s="47"/>
      <c r="BP262" s="47"/>
    </row>
    <row r="263" spans="1:68" x14ac:dyDescent="0.2">
      <c r="A263" s="47"/>
      <c r="B263" s="47"/>
      <c r="C263" s="48"/>
      <c r="D263" s="48"/>
      <c r="E263" s="48"/>
      <c r="F263" s="48"/>
      <c r="G263" s="64"/>
      <c r="H263" s="64"/>
      <c r="I263" s="64"/>
      <c r="J263" s="64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  <c r="BN263" s="47"/>
      <c r="BO263" s="47"/>
      <c r="BP263" s="47"/>
    </row>
    <row r="264" spans="1:68" x14ac:dyDescent="0.2">
      <c r="A264" s="47"/>
      <c r="B264" s="47"/>
      <c r="C264" s="48"/>
      <c r="D264" s="48"/>
      <c r="E264" s="48"/>
      <c r="F264" s="48"/>
      <c r="G264" s="64"/>
      <c r="H264" s="64"/>
      <c r="I264" s="64"/>
      <c r="J264" s="64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  <c r="BN264" s="47"/>
      <c r="BO264" s="47"/>
      <c r="BP264" s="47"/>
    </row>
    <row r="265" spans="1:68" x14ac:dyDescent="0.2">
      <c r="A265" s="47"/>
      <c r="B265" s="47"/>
      <c r="C265" s="48"/>
      <c r="D265" s="48"/>
      <c r="E265" s="48"/>
      <c r="F265" s="48"/>
      <c r="G265" s="64"/>
      <c r="H265" s="64"/>
      <c r="I265" s="64"/>
      <c r="J265" s="64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  <c r="BN265" s="47"/>
      <c r="BO265" s="47"/>
      <c r="BP265" s="47"/>
    </row>
    <row r="266" spans="1:68" x14ac:dyDescent="0.2">
      <c r="A266" s="47"/>
      <c r="B266" s="47"/>
      <c r="C266" s="48"/>
      <c r="D266" s="48"/>
      <c r="E266" s="48"/>
      <c r="F266" s="48"/>
      <c r="G266" s="64"/>
      <c r="H266" s="64"/>
      <c r="I266" s="64"/>
      <c r="J266" s="64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  <c r="BN266" s="47"/>
      <c r="BO266" s="47"/>
      <c r="BP266" s="47"/>
    </row>
    <row r="267" spans="1:68" x14ac:dyDescent="0.2">
      <c r="A267" s="47"/>
      <c r="B267" s="47"/>
      <c r="C267" s="48"/>
      <c r="D267" s="48"/>
      <c r="E267" s="48"/>
      <c r="F267" s="48"/>
      <c r="G267" s="64"/>
      <c r="H267" s="64"/>
      <c r="I267" s="64"/>
      <c r="J267" s="64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  <c r="BN267" s="47"/>
      <c r="BO267" s="47"/>
      <c r="BP267" s="47"/>
    </row>
    <row r="268" spans="1:68" x14ac:dyDescent="0.2">
      <c r="A268" s="47"/>
      <c r="B268" s="47"/>
      <c r="C268" s="48"/>
      <c r="D268" s="48"/>
      <c r="E268" s="48"/>
      <c r="F268" s="48"/>
      <c r="G268" s="64"/>
      <c r="H268" s="64"/>
      <c r="I268" s="64"/>
      <c r="J268" s="64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  <c r="BN268" s="47"/>
      <c r="BO268" s="47"/>
      <c r="BP268" s="47"/>
    </row>
    <row r="269" spans="1:68" x14ac:dyDescent="0.2">
      <c r="A269" s="47"/>
      <c r="B269" s="47"/>
      <c r="C269" s="48"/>
      <c r="D269" s="48"/>
      <c r="E269" s="48"/>
      <c r="F269" s="48"/>
      <c r="G269" s="64"/>
      <c r="H269" s="64"/>
      <c r="I269" s="64"/>
      <c r="J269" s="64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  <c r="BN269" s="47"/>
      <c r="BO269" s="47"/>
      <c r="BP269" s="47"/>
    </row>
    <row r="270" spans="1:68" x14ac:dyDescent="0.2">
      <c r="A270" s="47"/>
      <c r="B270" s="47"/>
      <c r="C270" s="48"/>
      <c r="D270" s="48"/>
      <c r="E270" s="48"/>
      <c r="F270" s="48"/>
      <c r="G270" s="64"/>
      <c r="H270" s="64"/>
      <c r="I270" s="64"/>
      <c r="J270" s="64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  <c r="BN270" s="47"/>
      <c r="BO270" s="47"/>
      <c r="BP270" s="47"/>
    </row>
    <row r="271" spans="1:68" x14ac:dyDescent="0.2">
      <c r="A271" s="47"/>
      <c r="B271" s="47"/>
      <c r="C271" s="48"/>
      <c r="D271" s="48"/>
      <c r="E271" s="48"/>
      <c r="F271" s="48"/>
      <c r="G271" s="64"/>
      <c r="H271" s="64"/>
      <c r="I271" s="64"/>
      <c r="J271" s="64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  <c r="BN271" s="47"/>
      <c r="BO271" s="47"/>
      <c r="BP271" s="47"/>
    </row>
    <row r="272" spans="1:68" x14ac:dyDescent="0.2">
      <c r="A272" s="47"/>
      <c r="B272" s="47"/>
      <c r="C272" s="48"/>
      <c r="D272" s="48"/>
      <c r="E272" s="48"/>
      <c r="F272" s="48"/>
      <c r="G272" s="64"/>
      <c r="H272" s="64"/>
      <c r="I272" s="64"/>
      <c r="J272" s="64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  <c r="BN272" s="47"/>
      <c r="BO272" s="47"/>
      <c r="BP272" s="47"/>
    </row>
    <row r="273" spans="1:68" x14ac:dyDescent="0.2">
      <c r="A273" s="47"/>
      <c r="B273" s="47"/>
      <c r="C273" s="48"/>
      <c r="D273" s="48"/>
      <c r="E273" s="48"/>
      <c r="F273" s="48"/>
      <c r="G273" s="64"/>
      <c r="H273" s="64"/>
      <c r="I273" s="64"/>
      <c r="J273" s="64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  <c r="BN273" s="47"/>
      <c r="BO273" s="47"/>
      <c r="BP273" s="47"/>
    </row>
    <row r="274" spans="1:68" x14ac:dyDescent="0.2">
      <c r="A274" s="47"/>
      <c r="B274" s="47"/>
      <c r="C274" s="48"/>
      <c r="D274" s="48"/>
      <c r="E274" s="48"/>
      <c r="F274" s="48"/>
      <c r="G274" s="64"/>
      <c r="H274" s="64"/>
      <c r="I274" s="64"/>
      <c r="J274" s="64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  <c r="BN274" s="47"/>
      <c r="BO274" s="47"/>
      <c r="BP274" s="47"/>
    </row>
    <row r="275" spans="1:68" x14ac:dyDescent="0.2">
      <c r="A275" s="47"/>
      <c r="B275" s="47"/>
      <c r="C275" s="48"/>
      <c r="D275" s="48"/>
      <c r="E275" s="48"/>
      <c r="F275" s="48"/>
      <c r="G275" s="64"/>
      <c r="H275" s="64"/>
      <c r="I275" s="64"/>
      <c r="J275" s="64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  <c r="BO275" s="47"/>
      <c r="BP275" s="47"/>
    </row>
    <row r="276" spans="1:68" x14ac:dyDescent="0.2">
      <c r="A276" s="47"/>
      <c r="B276" s="47"/>
      <c r="C276" s="48"/>
      <c r="D276" s="48"/>
      <c r="E276" s="48"/>
      <c r="F276" s="48"/>
      <c r="G276" s="48"/>
      <c r="H276" s="48"/>
      <c r="I276" s="48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  <c r="BN276" s="47"/>
      <c r="BO276" s="47"/>
      <c r="BP276" s="47"/>
    </row>
    <row r="277" spans="1:68" x14ac:dyDescent="0.2">
      <c r="A277" s="47"/>
      <c r="B277" s="47"/>
      <c r="C277" s="48"/>
      <c r="D277" s="48"/>
      <c r="E277" s="48"/>
      <c r="F277" s="48"/>
      <c r="G277" s="48"/>
      <c r="H277" s="48"/>
      <c r="I277" s="48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  <c r="BN277" s="47"/>
      <c r="BO277" s="47"/>
      <c r="BP277" s="47"/>
    </row>
    <row r="278" spans="1:68" x14ac:dyDescent="0.2">
      <c r="A278" s="47"/>
      <c r="B278" s="47"/>
      <c r="C278" s="48"/>
      <c r="D278" s="48"/>
      <c r="E278" s="48"/>
      <c r="F278" s="48"/>
      <c r="G278" s="48"/>
      <c r="H278" s="48"/>
      <c r="I278" s="48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  <c r="BN278" s="47"/>
      <c r="BO278" s="47"/>
      <c r="BP278" s="47"/>
    </row>
    <row r="279" spans="1:68" x14ac:dyDescent="0.2">
      <c r="A279" s="47"/>
      <c r="B279" s="47"/>
      <c r="C279" s="48"/>
      <c r="D279" s="48"/>
      <c r="E279" s="48"/>
      <c r="F279" s="48"/>
      <c r="G279" s="48"/>
      <c r="H279" s="48"/>
      <c r="I279" s="48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  <c r="BN279" s="47"/>
      <c r="BO279" s="47"/>
      <c r="BP279" s="47"/>
    </row>
    <row r="280" spans="1:68" x14ac:dyDescent="0.2">
      <c r="A280" s="47"/>
      <c r="B280" s="47"/>
      <c r="C280" s="48"/>
      <c r="D280" s="48"/>
      <c r="E280" s="48"/>
      <c r="F280" s="48"/>
      <c r="G280" s="48"/>
      <c r="H280" s="48"/>
      <c r="I280" s="48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  <c r="BN280" s="47"/>
      <c r="BO280" s="47"/>
      <c r="BP280" s="47"/>
    </row>
    <row r="281" spans="1:68" x14ac:dyDescent="0.2">
      <c r="A281" s="47"/>
      <c r="B281" s="47"/>
      <c r="C281" s="48"/>
      <c r="D281" s="48"/>
      <c r="E281" s="48"/>
      <c r="F281" s="48"/>
      <c r="G281" s="48"/>
      <c r="H281" s="48"/>
      <c r="I281" s="48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  <c r="BN281" s="47"/>
      <c r="BO281" s="47"/>
      <c r="BP281" s="47"/>
    </row>
    <row r="282" spans="1:68" x14ac:dyDescent="0.2">
      <c r="A282" s="47"/>
      <c r="B282" s="47"/>
      <c r="C282" s="48"/>
      <c r="D282" s="48"/>
      <c r="E282" s="48"/>
      <c r="F282" s="48"/>
      <c r="G282" s="48"/>
      <c r="H282" s="48"/>
      <c r="I282" s="48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  <c r="BN282" s="47"/>
      <c r="BO282" s="47"/>
      <c r="BP282" s="47"/>
    </row>
    <row r="283" spans="1:68" x14ac:dyDescent="0.2">
      <c r="A283" s="47"/>
      <c r="B283" s="47"/>
      <c r="C283" s="48"/>
      <c r="D283" s="48"/>
      <c r="E283" s="48"/>
      <c r="F283" s="48"/>
      <c r="G283" s="48"/>
      <c r="H283" s="48"/>
      <c r="I283" s="48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  <c r="BN283" s="47"/>
      <c r="BO283" s="47"/>
      <c r="BP283" s="47"/>
    </row>
    <row r="284" spans="1:68" x14ac:dyDescent="0.2">
      <c r="A284" s="47"/>
      <c r="B284" s="47"/>
      <c r="C284" s="48"/>
      <c r="D284" s="48"/>
      <c r="E284" s="48"/>
      <c r="F284" s="48"/>
      <c r="G284" s="48"/>
      <c r="H284" s="48"/>
      <c r="I284" s="48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  <c r="BN284" s="47"/>
      <c r="BO284" s="47"/>
      <c r="BP284" s="47"/>
    </row>
    <row r="285" spans="1:68" x14ac:dyDescent="0.2">
      <c r="A285" s="47"/>
      <c r="B285" s="47"/>
      <c r="C285" s="48"/>
      <c r="D285" s="48"/>
      <c r="E285" s="48"/>
      <c r="F285" s="48"/>
      <c r="G285" s="48"/>
      <c r="H285" s="48"/>
      <c r="I285" s="48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  <c r="BN285" s="47"/>
      <c r="BO285" s="47"/>
      <c r="BP285" s="47"/>
    </row>
    <row r="286" spans="1:68" x14ac:dyDescent="0.2">
      <c r="A286" s="47"/>
      <c r="B286" s="47"/>
      <c r="C286" s="48"/>
      <c r="D286" s="48"/>
      <c r="E286" s="48"/>
      <c r="F286" s="48"/>
      <c r="G286" s="48"/>
      <c r="H286" s="48"/>
      <c r="I286" s="48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  <c r="BN286" s="47"/>
      <c r="BO286" s="47"/>
      <c r="BP286" s="47"/>
    </row>
    <row r="287" spans="1:68" x14ac:dyDescent="0.2">
      <c r="A287" s="47"/>
      <c r="B287" s="47"/>
      <c r="C287" s="48"/>
      <c r="D287" s="48"/>
      <c r="E287" s="48"/>
      <c r="F287" s="48"/>
      <c r="G287" s="48"/>
      <c r="H287" s="48"/>
      <c r="I287" s="48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  <c r="BO287" s="47"/>
      <c r="BP287" s="47"/>
    </row>
    <row r="288" spans="1:68" x14ac:dyDescent="0.2">
      <c r="A288" s="47"/>
      <c r="B288" s="47"/>
      <c r="C288" s="48"/>
      <c r="D288" s="48"/>
      <c r="E288" s="48"/>
      <c r="F288" s="48"/>
      <c r="G288" s="48"/>
      <c r="H288" s="48"/>
      <c r="I288" s="48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  <c r="BN288" s="47"/>
      <c r="BO288" s="47"/>
      <c r="BP288" s="47"/>
    </row>
    <row r="289" spans="1:68" x14ac:dyDescent="0.2">
      <c r="A289" s="47"/>
      <c r="B289" s="47"/>
      <c r="C289" s="48"/>
      <c r="D289" s="48"/>
      <c r="E289" s="48"/>
      <c r="F289" s="48"/>
      <c r="G289" s="48"/>
      <c r="H289" s="48"/>
      <c r="I289" s="48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  <c r="BO289" s="47"/>
      <c r="BP289" s="47"/>
    </row>
    <row r="290" spans="1:68" x14ac:dyDescent="0.2">
      <c r="A290" s="47"/>
      <c r="B290" s="47"/>
      <c r="C290" s="48"/>
      <c r="D290" s="48"/>
      <c r="E290" s="48"/>
      <c r="F290" s="48"/>
      <c r="G290" s="48"/>
      <c r="H290" s="48"/>
      <c r="I290" s="48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  <c r="BP290" s="47"/>
    </row>
    <row r="291" spans="1:68" x14ac:dyDescent="0.2">
      <c r="A291" s="47"/>
      <c r="B291" s="47"/>
      <c r="C291" s="48"/>
      <c r="D291" s="48"/>
      <c r="E291" s="48"/>
      <c r="F291" s="48"/>
      <c r="G291" s="48"/>
      <c r="H291" s="48"/>
      <c r="I291" s="48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  <c r="BP291" s="47"/>
    </row>
    <row r="292" spans="1:68" x14ac:dyDescent="0.2">
      <c r="A292" s="47"/>
      <c r="B292" s="47"/>
      <c r="C292" s="48"/>
      <c r="D292" s="48"/>
      <c r="E292" s="48"/>
      <c r="F292" s="48"/>
      <c r="G292" s="48"/>
      <c r="H292" s="48"/>
      <c r="I292" s="48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  <c r="BO292" s="47"/>
      <c r="BP292" s="47"/>
    </row>
    <row r="293" spans="1:68" x14ac:dyDescent="0.2">
      <c r="A293" s="47"/>
      <c r="B293" s="47"/>
      <c r="C293" s="48"/>
      <c r="D293" s="48"/>
      <c r="E293" s="48"/>
      <c r="F293" s="48"/>
      <c r="G293" s="48"/>
      <c r="H293" s="48"/>
      <c r="I293" s="48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  <c r="BO293" s="47"/>
      <c r="BP293" s="47"/>
    </row>
    <row r="294" spans="1:68" x14ac:dyDescent="0.2">
      <c r="A294" s="47"/>
      <c r="B294" s="47"/>
      <c r="C294" s="48"/>
      <c r="D294" s="48"/>
      <c r="E294" s="48"/>
      <c r="F294" s="48"/>
      <c r="G294" s="48"/>
      <c r="H294" s="48"/>
      <c r="I294" s="48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  <c r="BO294" s="47"/>
      <c r="BP294" s="47"/>
    </row>
    <row r="295" spans="1:68" x14ac:dyDescent="0.2">
      <c r="A295" s="47"/>
      <c r="B295" s="47"/>
      <c r="C295" s="48"/>
      <c r="D295" s="48"/>
      <c r="E295" s="48"/>
      <c r="F295" s="48"/>
      <c r="G295" s="48"/>
      <c r="H295" s="48"/>
      <c r="I295" s="48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  <c r="BO295" s="47"/>
      <c r="BP295" s="47"/>
    </row>
    <row r="296" spans="1:68" x14ac:dyDescent="0.2">
      <c r="A296" s="47"/>
      <c r="B296" s="47"/>
      <c r="C296" s="48"/>
      <c r="D296" s="48"/>
      <c r="E296" s="48"/>
      <c r="F296" s="48"/>
      <c r="G296" s="48"/>
      <c r="H296" s="48"/>
      <c r="I296" s="48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  <c r="BO296" s="47"/>
      <c r="BP296" s="47"/>
    </row>
    <row r="297" spans="1:68" x14ac:dyDescent="0.2">
      <c r="A297" s="47"/>
      <c r="B297" s="47"/>
      <c r="C297" s="48"/>
      <c r="D297" s="48"/>
      <c r="E297" s="48"/>
      <c r="F297" s="48"/>
      <c r="G297" s="48"/>
      <c r="H297" s="48"/>
      <c r="I297" s="48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7"/>
    </row>
    <row r="298" spans="1:68" x14ac:dyDescent="0.2">
      <c r="A298" s="47"/>
      <c r="B298" s="47"/>
      <c r="C298" s="48"/>
      <c r="D298" s="48"/>
      <c r="E298" s="48"/>
      <c r="F298" s="48"/>
      <c r="G298" s="48"/>
      <c r="H298" s="48"/>
      <c r="I298" s="48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7"/>
    </row>
    <row r="299" spans="1:68" x14ac:dyDescent="0.2">
      <c r="A299" s="47"/>
      <c r="B299" s="47"/>
      <c r="C299" s="48"/>
      <c r="D299" s="48"/>
      <c r="E299" s="48"/>
      <c r="F299" s="48"/>
      <c r="G299" s="48"/>
      <c r="H299" s="48"/>
      <c r="I299" s="48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  <c r="BO299" s="47"/>
      <c r="BP299" s="47"/>
    </row>
    <row r="300" spans="1:68" x14ac:dyDescent="0.2">
      <c r="A300" s="47"/>
      <c r="B300" s="47"/>
      <c r="C300" s="48"/>
      <c r="D300" s="48"/>
      <c r="E300" s="48"/>
      <c r="F300" s="48"/>
      <c r="G300" s="48"/>
      <c r="H300" s="48"/>
      <c r="I300" s="48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  <c r="BO300" s="47"/>
      <c r="BP300" s="47"/>
    </row>
    <row r="301" spans="1:68" x14ac:dyDescent="0.2">
      <c r="A301" s="47"/>
      <c r="B301" s="47"/>
      <c r="C301" s="48"/>
      <c r="D301" s="48"/>
      <c r="E301" s="48"/>
      <c r="F301" s="48"/>
      <c r="G301" s="48"/>
      <c r="H301" s="48"/>
      <c r="I301" s="48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  <c r="BO301" s="47"/>
      <c r="BP301" s="47"/>
    </row>
    <row r="302" spans="1:68" x14ac:dyDescent="0.2">
      <c r="A302" s="47"/>
      <c r="B302" s="47"/>
      <c r="C302" s="48"/>
      <c r="D302" s="48"/>
      <c r="E302" s="48"/>
      <c r="F302" s="48"/>
      <c r="G302" s="48"/>
      <c r="H302" s="48"/>
      <c r="I302" s="48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  <c r="BO302" s="47"/>
      <c r="BP302" s="47"/>
    </row>
    <row r="303" spans="1:68" x14ac:dyDescent="0.2">
      <c r="A303" s="47"/>
      <c r="B303" s="47"/>
      <c r="C303" s="48"/>
      <c r="D303" s="48"/>
      <c r="E303" s="48"/>
      <c r="F303" s="48"/>
      <c r="G303" s="48"/>
      <c r="H303" s="48"/>
      <c r="I303" s="48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  <c r="BO303" s="47"/>
      <c r="BP303" s="47"/>
    </row>
    <row r="304" spans="1:68" x14ac:dyDescent="0.2">
      <c r="A304" s="47"/>
      <c r="B304" s="47"/>
      <c r="C304" s="48"/>
      <c r="D304" s="48"/>
      <c r="E304" s="48"/>
      <c r="F304" s="48"/>
      <c r="G304" s="48"/>
      <c r="H304" s="48"/>
      <c r="I304" s="48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  <c r="BO304" s="47"/>
      <c r="BP304" s="47"/>
    </row>
    <row r="305" spans="1:68" x14ac:dyDescent="0.2">
      <c r="A305" s="47"/>
      <c r="B305" s="47"/>
      <c r="C305" s="48"/>
      <c r="D305" s="48"/>
      <c r="E305" s="48"/>
      <c r="F305" s="48"/>
      <c r="G305" s="48"/>
      <c r="H305" s="48"/>
      <c r="I305" s="48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  <c r="BO305" s="47"/>
      <c r="BP305" s="47"/>
    </row>
    <row r="306" spans="1:68" x14ac:dyDescent="0.2">
      <c r="A306" s="47"/>
      <c r="B306" s="47"/>
      <c r="C306" s="48"/>
      <c r="D306" s="48"/>
      <c r="E306" s="48"/>
      <c r="F306" s="48"/>
      <c r="G306" s="48"/>
      <c r="H306" s="48"/>
      <c r="I306" s="48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  <c r="BO306" s="47"/>
      <c r="BP306" s="47"/>
    </row>
    <row r="307" spans="1:68" x14ac:dyDescent="0.2">
      <c r="A307" s="47"/>
      <c r="B307" s="47"/>
      <c r="C307" s="48"/>
      <c r="D307" s="48"/>
      <c r="E307" s="48"/>
      <c r="F307" s="48"/>
      <c r="G307" s="48"/>
      <c r="H307" s="48"/>
      <c r="I307" s="48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  <c r="BO307" s="47"/>
      <c r="BP307" s="47"/>
    </row>
    <row r="308" spans="1:68" x14ac:dyDescent="0.2">
      <c r="A308" s="47"/>
      <c r="B308" s="47"/>
      <c r="C308" s="48"/>
      <c r="D308" s="48"/>
      <c r="E308" s="48"/>
      <c r="F308" s="48"/>
      <c r="G308" s="48"/>
      <c r="H308" s="48"/>
      <c r="I308" s="48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  <c r="BO308" s="47"/>
      <c r="BP308" s="47"/>
    </row>
    <row r="309" spans="1:68" x14ac:dyDescent="0.2">
      <c r="A309" s="47"/>
      <c r="B309" s="47"/>
      <c r="C309" s="48"/>
      <c r="D309" s="48"/>
      <c r="E309" s="48"/>
      <c r="F309" s="48"/>
      <c r="G309" s="48"/>
      <c r="H309" s="48"/>
      <c r="I309" s="48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  <c r="BO309" s="47"/>
      <c r="BP309" s="47"/>
    </row>
    <row r="310" spans="1:68" x14ac:dyDescent="0.2">
      <c r="A310" s="47"/>
      <c r="B310" s="47"/>
      <c r="C310" s="48"/>
      <c r="D310" s="48"/>
      <c r="E310" s="48"/>
      <c r="F310" s="48"/>
      <c r="G310" s="48"/>
      <c r="H310" s="48"/>
      <c r="I310" s="48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  <c r="BO310" s="47"/>
      <c r="BP310" s="47"/>
    </row>
    <row r="311" spans="1:68" x14ac:dyDescent="0.2">
      <c r="A311" s="47"/>
      <c r="B311" s="47"/>
      <c r="C311" s="48"/>
      <c r="D311" s="48"/>
      <c r="E311" s="48"/>
      <c r="F311" s="48"/>
      <c r="G311" s="48"/>
      <c r="H311" s="48"/>
      <c r="I311" s="48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  <c r="BO311" s="47"/>
      <c r="BP311" s="47"/>
    </row>
    <row r="312" spans="1:68" x14ac:dyDescent="0.2">
      <c r="A312" s="47"/>
      <c r="B312" s="47"/>
      <c r="C312" s="48"/>
      <c r="D312" s="48"/>
      <c r="E312" s="48"/>
      <c r="F312" s="48"/>
      <c r="G312" s="48"/>
      <c r="H312" s="48"/>
      <c r="I312" s="48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  <c r="BO312" s="47"/>
      <c r="BP312" s="47"/>
    </row>
    <row r="313" spans="1:68" x14ac:dyDescent="0.2">
      <c r="A313" s="47"/>
      <c r="B313" s="47"/>
      <c r="C313" s="48"/>
      <c r="D313" s="48"/>
      <c r="E313" s="48"/>
      <c r="F313" s="48"/>
      <c r="G313" s="48"/>
      <c r="H313" s="48"/>
      <c r="I313" s="48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  <c r="BO313" s="47"/>
      <c r="BP313" s="47"/>
    </row>
    <row r="314" spans="1:68" x14ac:dyDescent="0.2">
      <c r="A314" s="47"/>
      <c r="B314" s="47"/>
      <c r="C314" s="48"/>
      <c r="D314" s="48"/>
      <c r="E314" s="48"/>
      <c r="F314" s="48"/>
      <c r="G314" s="48"/>
      <c r="H314" s="48"/>
      <c r="I314" s="48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  <c r="BO314" s="47"/>
      <c r="BP314" s="47"/>
    </row>
    <row r="315" spans="1:68" x14ac:dyDescent="0.2">
      <c r="A315" s="47"/>
      <c r="B315" s="47"/>
      <c r="C315" s="48"/>
      <c r="D315" s="48"/>
      <c r="E315" s="48"/>
      <c r="F315" s="48"/>
      <c r="G315" s="48"/>
      <c r="H315" s="48"/>
      <c r="I315" s="48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  <c r="BO315" s="47"/>
      <c r="BP315" s="47"/>
    </row>
    <row r="316" spans="1:68" x14ac:dyDescent="0.2">
      <c r="A316" s="47"/>
      <c r="B316" s="47"/>
      <c r="C316" s="48"/>
      <c r="D316" s="48"/>
      <c r="E316" s="48"/>
      <c r="F316" s="48"/>
      <c r="G316" s="48"/>
      <c r="H316" s="48"/>
      <c r="I316" s="48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  <c r="BO316" s="47"/>
      <c r="BP316" s="47"/>
    </row>
    <row r="317" spans="1:68" x14ac:dyDescent="0.2">
      <c r="A317" s="47"/>
      <c r="B317" s="47"/>
      <c r="C317" s="48"/>
      <c r="D317" s="48"/>
      <c r="E317" s="48"/>
      <c r="F317" s="48"/>
      <c r="G317" s="48"/>
      <c r="H317" s="48"/>
      <c r="I317" s="48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  <c r="BO317" s="47"/>
      <c r="BP317" s="47"/>
    </row>
    <row r="318" spans="1:68" x14ac:dyDescent="0.2">
      <c r="A318" s="47"/>
      <c r="B318" s="47"/>
      <c r="C318" s="48"/>
      <c r="D318" s="48"/>
      <c r="E318" s="48"/>
      <c r="F318" s="48"/>
      <c r="G318" s="48"/>
      <c r="H318" s="48"/>
      <c r="I318" s="48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  <c r="BO318" s="47"/>
      <c r="BP318" s="47"/>
    </row>
    <row r="319" spans="1:68" x14ac:dyDescent="0.2">
      <c r="A319" s="47"/>
      <c r="B319" s="47"/>
      <c r="C319" s="48"/>
      <c r="D319" s="48"/>
      <c r="E319" s="48"/>
      <c r="F319" s="48"/>
      <c r="G319" s="48"/>
      <c r="H319" s="48"/>
      <c r="I319" s="48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  <c r="BO319" s="47"/>
      <c r="BP319" s="47"/>
    </row>
    <row r="320" spans="1:68" x14ac:dyDescent="0.2">
      <c r="A320" s="47"/>
      <c r="B320" s="47"/>
      <c r="C320" s="48"/>
      <c r="D320" s="48"/>
      <c r="E320" s="48"/>
      <c r="F320" s="48"/>
      <c r="G320" s="48"/>
      <c r="H320" s="48"/>
      <c r="I320" s="48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  <c r="BN320" s="47"/>
      <c r="BO320" s="47"/>
      <c r="BP320" s="47"/>
    </row>
    <row r="321" spans="1:68" x14ac:dyDescent="0.2">
      <c r="A321" s="47"/>
      <c r="B321" s="47"/>
      <c r="C321" s="48"/>
      <c r="D321" s="48"/>
      <c r="E321" s="48"/>
      <c r="F321" s="48"/>
      <c r="G321" s="48"/>
      <c r="H321" s="48"/>
      <c r="I321" s="48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  <c r="BN321" s="47"/>
      <c r="BO321" s="47"/>
      <c r="BP321" s="47"/>
    </row>
    <row r="322" spans="1:68" x14ac:dyDescent="0.2">
      <c r="A322" s="47"/>
      <c r="B322" s="47"/>
      <c r="C322" s="48"/>
      <c r="D322" s="48"/>
      <c r="E322" s="48"/>
      <c r="F322" s="48"/>
      <c r="G322" s="48"/>
      <c r="H322" s="48"/>
      <c r="I322" s="48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  <c r="BO322" s="47"/>
      <c r="BP322" s="47"/>
    </row>
    <row r="323" spans="1:68" x14ac:dyDescent="0.2">
      <c r="A323" s="47"/>
      <c r="B323" s="47"/>
      <c r="C323" s="48"/>
      <c r="D323" s="48"/>
      <c r="E323" s="48"/>
      <c r="F323" s="48"/>
      <c r="G323" s="48"/>
      <c r="H323" s="48"/>
      <c r="I323" s="48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  <c r="BO323" s="47"/>
      <c r="BP323" s="47"/>
    </row>
    <row r="324" spans="1:68" x14ac:dyDescent="0.2">
      <c r="A324" s="47"/>
      <c r="B324" s="47"/>
      <c r="C324" s="48"/>
      <c r="D324" s="48"/>
      <c r="E324" s="48"/>
      <c r="F324" s="48"/>
      <c r="G324" s="48"/>
      <c r="H324" s="48"/>
      <c r="I324" s="48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  <c r="BO324" s="47"/>
      <c r="BP324" s="47"/>
    </row>
    <row r="325" spans="1:68" x14ac:dyDescent="0.2">
      <c r="A325" s="47"/>
      <c r="B325" s="47"/>
      <c r="C325" s="48"/>
      <c r="D325" s="48"/>
      <c r="E325" s="48"/>
      <c r="F325" s="48"/>
      <c r="G325" s="48"/>
      <c r="H325" s="48"/>
      <c r="I325" s="48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  <c r="BN325" s="47"/>
      <c r="BO325" s="47"/>
      <c r="BP325" s="47"/>
    </row>
    <row r="326" spans="1:68" x14ac:dyDescent="0.2">
      <c r="A326" s="47"/>
      <c r="B326" s="47"/>
      <c r="C326" s="48"/>
      <c r="D326" s="48"/>
      <c r="E326" s="48"/>
      <c r="F326" s="48"/>
      <c r="G326" s="48"/>
      <c r="H326" s="48"/>
      <c r="I326" s="48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  <c r="BN326" s="47"/>
      <c r="BO326" s="47"/>
      <c r="BP326" s="47"/>
    </row>
    <row r="327" spans="1:68" x14ac:dyDescent="0.2">
      <c r="A327" s="47"/>
      <c r="B327" s="47"/>
      <c r="C327" s="48"/>
      <c r="D327" s="48"/>
      <c r="E327" s="48"/>
      <c r="F327" s="48"/>
      <c r="G327" s="48"/>
      <c r="H327" s="48"/>
      <c r="I327" s="48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  <c r="BN327" s="47"/>
      <c r="BO327" s="47"/>
      <c r="BP327" s="47"/>
    </row>
    <row r="328" spans="1:68" x14ac:dyDescent="0.2">
      <c r="A328" s="47"/>
      <c r="B328" s="47"/>
      <c r="C328" s="48"/>
      <c r="D328" s="48"/>
      <c r="E328" s="48"/>
      <c r="F328" s="48"/>
      <c r="G328" s="48"/>
      <c r="H328" s="48"/>
      <c r="I328" s="48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  <c r="BN328" s="47"/>
      <c r="BO328" s="47"/>
      <c r="BP328" s="47"/>
    </row>
    <row r="329" spans="1:68" x14ac:dyDescent="0.2">
      <c r="A329" s="47"/>
      <c r="B329" s="47"/>
      <c r="C329" s="48"/>
      <c r="D329" s="48"/>
      <c r="E329" s="48"/>
      <c r="F329" s="48"/>
      <c r="G329" s="48"/>
      <c r="H329" s="48"/>
      <c r="I329" s="48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  <c r="BN329" s="47"/>
      <c r="BO329" s="47"/>
      <c r="BP329" s="47"/>
    </row>
    <row r="330" spans="1:68" x14ac:dyDescent="0.2">
      <c r="A330" s="47"/>
      <c r="B330" s="47"/>
      <c r="C330" s="48"/>
      <c r="D330" s="48"/>
      <c r="E330" s="48"/>
      <c r="F330" s="48"/>
      <c r="G330" s="48"/>
      <c r="H330" s="48"/>
      <c r="I330" s="48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  <c r="BN330" s="47"/>
      <c r="BO330" s="47"/>
      <c r="BP330" s="47"/>
    </row>
    <row r="331" spans="1:68" x14ac:dyDescent="0.2">
      <c r="A331" s="47"/>
      <c r="B331" s="47"/>
      <c r="C331" s="48"/>
      <c r="D331" s="48"/>
      <c r="E331" s="48"/>
      <c r="F331" s="48"/>
      <c r="G331" s="48"/>
      <c r="H331" s="48"/>
      <c r="I331" s="48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  <c r="BN331" s="47"/>
      <c r="BO331" s="47"/>
      <c r="BP331" s="47"/>
    </row>
    <row r="332" spans="1:68" x14ac:dyDescent="0.2">
      <c r="A332" s="47"/>
      <c r="B332" s="47"/>
      <c r="C332" s="48"/>
      <c r="D332" s="48"/>
      <c r="E332" s="48"/>
      <c r="F332" s="48"/>
      <c r="G332" s="48"/>
      <c r="H332" s="48"/>
      <c r="I332" s="48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  <c r="BN332" s="47"/>
      <c r="BO332" s="47"/>
      <c r="BP332" s="47"/>
    </row>
    <row r="333" spans="1:68" x14ac:dyDescent="0.2">
      <c r="A333" s="47"/>
      <c r="B333" s="47"/>
      <c r="C333" s="48"/>
      <c r="D333" s="48"/>
      <c r="E333" s="48"/>
      <c r="F333" s="48"/>
      <c r="G333" s="48"/>
      <c r="H333" s="48"/>
      <c r="I333" s="48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  <c r="BN333" s="47"/>
      <c r="BO333" s="47"/>
      <c r="BP333" s="47"/>
    </row>
    <row r="334" spans="1:68" x14ac:dyDescent="0.2">
      <c r="A334" s="47"/>
      <c r="B334" s="47"/>
      <c r="C334" s="48"/>
      <c r="D334" s="48"/>
      <c r="E334" s="48"/>
      <c r="F334" s="48"/>
      <c r="G334" s="48"/>
      <c r="H334" s="48"/>
      <c r="I334" s="48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  <c r="BN334" s="47"/>
      <c r="BO334" s="47"/>
      <c r="BP334" s="47"/>
    </row>
    <row r="335" spans="1:68" x14ac:dyDescent="0.2">
      <c r="A335" s="47"/>
      <c r="B335" s="47"/>
      <c r="C335" s="48"/>
      <c r="D335" s="48"/>
      <c r="E335" s="48"/>
      <c r="F335" s="48"/>
      <c r="G335" s="48"/>
      <c r="H335" s="48"/>
      <c r="I335" s="48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  <c r="BN335" s="47"/>
      <c r="BO335" s="47"/>
      <c r="BP335" s="47"/>
    </row>
    <row r="336" spans="1:68" x14ac:dyDescent="0.2">
      <c r="A336" s="47"/>
      <c r="B336" s="47"/>
      <c r="C336" s="48"/>
      <c r="D336" s="48"/>
      <c r="E336" s="48"/>
      <c r="F336" s="48"/>
      <c r="G336" s="48"/>
      <c r="H336" s="48"/>
      <c r="I336" s="48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  <c r="BN336" s="47"/>
      <c r="BO336" s="47"/>
      <c r="BP336" s="47"/>
    </row>
    <row r="337" spans="1:68" x14ac:dyDescent="0.2">
      <c r="A337" s="47"/>
      <c r="B337" s="47"/>
      <c r="C337" s="48"/>
      <c r="D337" s="48"/>
      <c r="E337" s="48"/>
      <c r="F337" s="48"/>
      <c r="G337" s="48"/>
      <c r="H337" s="48"/>
      <c r="I337" s="48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  <c r="BN337" s="47"/>
      <c r="BO337" s="47"/>
      <c r="BP337" s="47"/>
    </row>
    <row r="338" spans="1:68" x14ac:dyDescent="0.2">
      <c r="A338" s="47"/>
      <c r="B338" s="47"/>
      <c r="C338" s="48"/>
      <c r="D338" s="48"/>
      <c r="E338" s="48"/>
      <c r="F338" s="48"/>
      <c r="G338" s="48"/>
      <c r="H338" s="48"/>
      <c r="I338" s="48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  <c r="BN338" s="47"/>
      <c r="BO338" s="47"/>
      <c r="BP338" s="47"/>
    </row>
    <row r="339" spans="1:68" x14ac:dyDescent="0.2">
      <c r="A339" s="47"/>
      <c r="B339" s="47"/>
      <c r="C339" s="48"/>
      <c r="D339" s="48"/>
      <c r="E339" s="48"/>
      <c r="F339" s="48"/>
      <c r="G339" s="48"/>
      <c r="H339" s="48"/>
      <c r="I339" s="48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  <c r="BN339" s="47"/>
      <c r="BO339" s="47"/>
      <c r="BP339" s="47"/>
    </row>
    <row r="340" spans="1:68" x14ac:dyDescent="0.2">
      <c r="A340" s="47"/>
      <c r="B340" s="47"/>
      <c r="C340" s="48"/>
      <c r="D340" s="48"/>
      <c r="E340" s="48"/>
      <c r="F340" s="48"/>
      <c r="G340" s="48"/>
      <c r="H340" s="48"/>
      <c r="I340" s="48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  <c r="BN340" s="47"/>
      <c r="BO340" s="47"/>
      <c r="BP340" s="47"/>
    </row>
    <row r="341" spans="1:68" x14ac:dyDescent="0.2">
      <c r="A341" s="47"/>
      <c r="B341" s="47"/>
      <c r="C341" s="48"/>
      <c r="D341" s="48"/>
      <c r="E341" s="48"/>
      <c r="F341" s="48"/>
      <c r="G341" s="48"/>
      <c r="H341" s="48"/>
      <c r="I341" s="48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  <c r="BN341" s="47"/>
      <c r="BO341" s="47"/>
      <c r="BP341" s="47"/>
    </row>
    <row r="342" spans="1:68" x14ac:dyDescent="0.2">
      <c r="A342" s="47"/>
      <c r="B342" s="47"/>
      <c r="C342" s="48"/>
      <c r="D342" s="48"/>
      <c r="E342" s="48"/>
      <c r="F342" s="48"/>
      <c r="G342" s="48"/>
      <c r="H342" s="48"/>
      <c r="I342" s="48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  <c r="BN342" s="47"/>
      <c r="BO342" s="47"/>
      <c r="BP342" s="47"/>
    </row>
    <row r="343" spans="1:68" x14ac:dyDescent="0.2">
      <c r="A343" s="47"/>
      <c r="B343" s="47"/>
      <c r="C343" s="48"/>
      <c r="D343" s="48"/>
      <c r="E343" s="48"/>
      <c r="F343" s="48"/>
      <c r="G343" s="48"/>
      <c r="H343" s="48"/>
      <c r="I343" s="48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  <c r="BN343" s="47"/>
      <c r="BO343" s="47"/>
      <c r="BP343" s="47"/>
    </row>
    <row r="344" spans="1:68" x14ac:dyDescent="0.2">
      <c r="A344" s="47"/>
      <c r="B344" s="47"/>
      <c r="C344" s="48"/>
      <c r="D344" s="48"/>
      <c r="E344" s="48"/>
      <c r="F344" s="48"/>
      <c r="G344" s="48"/>
      <c r="H344" s="48"/>
      <c r="I344" s="48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  <c r="BN344" s="47"/>
      <c r="BO344" s="47"/>
      <c r="BP344" s="47"/>
    </row>
    <row r="345" spans="1:68" x14ac:dyDescent="0.2">
      <c r="A345" s="47"/>
      <c r="B345" s="47"/>
      <c r="C345" s="48"/>
      <c r="D345" s="48"/>
      <c r="E345" s="48"/>
      <c r="F345" s="48"/>
      <c r="G345" s="48"/>
      <c r="H345" s="48"/>
      <c r="I345" s="48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  <c r="BN345" s="47"/>
      <c r="BO345" s="47"/>
      <c r="BP345" s="47"/>
    </row>
    <row r="346" spans="1:68" x14ac:dyDescent="0.2">
      <c r="A346" s="47"/>
      <c r="B346" s="47"/>
      <c r="C346" s="48"/>
      <c r="D346" s="48"/>
      <c r="E346" s="48"/>
      <c r="F346" s="48"/>
      <c r="G346" s="48"/>
      <c r="H346" s="48"/>
      <c r="I346" s="48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  <c r="BN346" s="47"/>
      <c r="BO346" s="47"/>
      <c r="BP346" s="47"/>
    </row>
    <row r="347" spans="1:68" x14ac:dyDescent="0.2">
      <c r="A347" s="47"/>
      <c r="B347" s="47"/>
      <c r="C347" s="48"/>
      <c r="D347" s="48"/>
      <c r="E347" s="48"/>
      <c r="F347" s="48"/>
      <c r="G347" s="48"/>
      <c r="H347" s="48"/>
      <c r="I347" s="48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  <c r="BN347" s="47"/>
      <c r="BO347" s="47"/>
      <c r="BP347" s="47"/>
    </row>
    <row r="348" spans="1:68" x14ac:dyDescent="0.2">
      <c r="A348" s="47"/>
      <c r="B348" s="47"/>
      <c r="C348" s="48"/>
      <c r="D348" s="48"/>
      <c r="E348" s="48"/>
      <c r="F348" s="48"/>
      <c r="G348" s="48"/>
      <c r="H348" s="48"/>
      <c r="I348" s="48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  <c r="BN348" s="47"/>
      <c r="BO348" s="47"/>
      <c r="BP348" s="47"/>
    </row>
    <row r="349" spans="1:68" x14ac:dyDescent="0.2">
      <c r="A349" s="47"/>
      <c r="B349" s="47"/>
      <c r="C349" s="48"/>
      <c r="D349" s="48"/>
      <c r="E349" s="48"/>
      <c r="F349" s="48"/>
      <c r="G349" s="48"/>
      <c r="H349" s="48"/>
      <c r="I349" s="48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  <c r="BN349" s="47"/>
      <c r="BO349" s="47"/>
      <c r="BP349" s="47"/>
    </row>
    <row r="350" spans="1:68" x14ac:dyDescent="0.2">
      <c r="A350" s="47"/>
      <c r="B350" s="47"/>
      <c r="C350" s="48"/>
      <c r="D350" s="48"/>
      <c r="E350" s="48"/>
      <c r="F350" s="48"/>
      <c r="G350" s="48"/>
      <c r="H350" s="48"/>
      <c r="I350" s="48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  <c r="BN350" s="47"/>
      <c r="BO350" s="47"/>
      <c r="BP350" s="47"/>
    </row>
    <row r="351" spans="1:68" x14ac:dyDescent="0.2">
      <c r="A351" s="47"/>
      <c r="B351" s="47"/>
      <c r="C351" s="48"/>
      <c r="D351" s="48"/>
      <c r="E351" s="48"/>
      <c r="F351" s="48"/>
      <c r="G351" s="48"/>
      <c r="H351" s="48"/>
      <c r="I351" s="48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  <c r="BN351" s="47"/>
      <c r="BO351" s="47"/>
      <c r="BP351" s="47"/>
    </row>
    <row r="352" spans="1:68" x14ac:dyDescent="0.2">
      <c r="A352" s="47"/>
      <c r="B352" s="47"/>
      <c r="C352" s="48"/>
      <c r="D352" s="48"/>
      <c r="E352" s="48"/>
      <c r="F352" s="48"/>
      <c r="G352" s="48"/>
      <c r="H352" s="48"/>
      <c r="I352" s="48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  <c r="BN352" s="47"/>
      <c r="BO352" s="47"/>
      <c r="BP352" s="47"/>
    </row>
    <row r="353" spans="1:68" x14ac:dyDescent="0.2">
      <c r="A353" s="47"/>
      <c r="B353" s="47"/>
      <c r="C353" s="48"/>
      <c r="D353" s="48"/>
      <c r="E353" s="48"/>
      <c r="F353" s="48"/>
      <c r="G353" s="48"/>
      <c r="H353" s="48"/>
      <c r="I353" s="48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  <c r="BN353" s="47"/>
      <c r="BO353" s="47"/>
      <c r="BP353" s="47"/>
    </row>
    <row r="354" spans="1:68" x14ac:dyDescent="0.2">
      <c r="A354" s="47"/>
      <c r="B354" s="47"/>
      <c r="C354" s="48"/>
      <c r="D354" s="48"/>
      <c r="E354" s="48"/>
      <c r="F354" s="48"/>
      <c r="G354" s="48"/>
      <c r="H354" s="48"/>
      <c r="I354" s="48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  <c r="BN354" s="47"/>
      <c r="BO354" s="47"/>
      <c r="BP354" s="47"/>
    </row>
    <row r="355" spans="1:68" x14ac:dyDescent="0.2">
      <c r="A355" s="47"/>
      <c r="B355" s="47"/>
      <c r="C355" s="48"/>
      <c r="D355" s="48"/>
      <c r="E355" s="48"/>
      <c r="F355" s="48"/>
      <c r="G355" s="48"/>
      <c r="H355" s="48"/>
      <c r="I355" s="48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  <c r="BN355" s="47"/>
      <c r="BO355" s="47"/>
      <c r="BP355" s="47"/>
    </row>
    <row r="356" spans="1:68" x14ac:dyDescent="0.2">
      <c r="A356" s="47"/>
      <c r="B356" s="47"/>
      <c r="C356" s="48"/>
      <c r="D356" s="48"/>
      <c r="E356" s="48"/>
      <c r="F356" s="48"/>
      <c r="G356" s="48"/>
      <c r="H356" s="48"/>
      <c r="I356" s="48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  <c r="BN356" s="47"/>
      <c r="BO356" s="47"/>
      <c r="BP356" s="47"/>
    </row>
    <row r="357" spans="1:68" x14ac:dyDescent="0.2">
      <c r="A357" s="47"/>
      <c r="B357" s="47"/>
      <c r="C357" s="48"/>
      <c r="D357" s="48"/>
      <c r="E357" s="48"/>
      <c r="F357" s="48"/>
      <c r="G357" s="48"/>
      <c r="H357" s="48"/>
      <c r="I357" s="48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  <c r="BN357" s="47"/>
      <c r="BO357" s="47"/>
      <c r="BP357" s="47"/>
    </row>
    <row r="358" spans="1:68" x14ac:dyDescent="0.2">
      <c r="A358" s="47"/>
      <c r="B358" s="47"/>
      <c r="C358" s="48"/>
      <c r="D358" s="48"/>
      <c r="E358" s="48"/>
      <c r="F358" s="48"/>
      <c r="G358" s="48"/>
      <c r="H358" s="48"/>
      <c r="I358" s="48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  <c r="BN358" s="47"/>
      <c r="BO358" s="47"/>
      <c r="BP358" s="47"/>
    </row>
    <row r="359" spans="1:68" x14ac:dyDescent="0.2">
      <c r="A359" s="47"/>
      <c r="B359" s="47"/>
      <c r="C359" s="48"/>
      <c r="D359" s="48"/>
      <c r="E359" s="48"/>
      <c r="F359" s="48"/>
      <c r="G359" s="48"/>
      <c r="H359" s="48"/>
      <c r="I359" s="48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  <c r="BN359" s="47"/>
      <c r="BO359" s="47"/>
      <c r="BP359" s="47"/>
    </row>
    <row r="360" spans="1:68" x14ac:dyDescent="0.2">
      <c r="A360" s="47"/>
      <c r="B360" s="47"/>
      <c r="C360" s="48"/>
      <c r="D360" s="48"/>
      <c r="E360" s="48"/>
      <c r="F360" s="48"/>
      <c r="G360" s="48"/>
      <c r="H360" s="48"/>
      <c r="I360" s="48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  <c r="BN360" s="47"/>
      <c r="BO360" s="47"/>
      <c r="BP360" s="47"/>
    </row>
    <row r="361" spans="1:68" x14ac:dyDescent="0.2">
      <c r="A361" s="47"/>
      <c r="B361" s="47"/>
      <c r="C361" s="48"/>
      <c r="D361" s="48"/>
      <c r="E361" s="48"/>
      <c r="F361" s="48"/>
      <c r="G361" s="48"/>
      <c r="H361" s="48"/>
      <c r="I361" s="48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  <c r="BN361" s="47"/>
      <c r="BO361" s="47"/>
      <c r="BP361" s="47"/>
    </row>
    <row r="362" spans="1:68" x14ac:dyDescent="0.2">
      <c r="A362" s="47"/>
      <c r="B362" s="47"/>
      <c r="C362" s="48"/>
      <c r="D362" s="48"/>
      <c r="E362" s="48"/>
      <c r="F362" s="48"/>
      <c r="G362" s="48"/>
      <c r="H362" s="48"/>
      <c r="I362" s="48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  <c r="BN362" s="47"/>
      <c r="BO362" s="47"/>
      <c r="BP362" s="47"/>
    </row>
    <row r="363" spans="1:68" x14ac:dyDescent="0.2">
      <c r="A363" s="47"/>
      <c r="B363" s="47"/>
      <c r="C363" s="48"/>
      <c r="D363" s="48"/>
      <c r="E363" s="48"/>
      <c r="F363" s="48"/>
      <c r="G363" s="48"/>
      <c r="H363" s="48"/>
      <c r="I363" s="48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  <c r="BN363" s="47"/>
      <c r="BO363" s="47"/>
      <c r="BP363" s="47"/>
    </row>
    <row r="364" spans="1:68" x14ac:dyDescent="0.2">
      <c r="A364" s="47"/>
      <c r="B364" s="47"/>
      <c r="C364" s="48"/>
      <c r="D364" s="48"/>
      <c r="E364" s="48"/>
      <c r="F364" s="48"/>
      <c r="G364" s="48"/>
      <c r="H364" s="48"/>
      <c r="I364" s="48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  <c r="BN364" s="47"/>
      <c r="BO364" s="47"/>
      <c r="BP364" s="47"/>
    </row>
    <row r="365" spans="1:68" x14ac:dyDescent="0.2">
      <c r="A365" s="47"/>
      <c r="B365" s="47"/>
      <c r="C365" s="48"/>
      <c r="D365" s="48"/>
      <c r="E365" s="48"/>
      <c r="F365" s="48"/>
      <c r="G365" s="48"/>
      <c r="H365" s="48"/>
      <c r="I365" s="48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  <c r="BN365" s="47"/>
      <c r="BO365" s="47"/>
      <c r="BP365" s="47"/>
    </row>
    <row r="366" spans="1:68" x14ac:dyDescent="0.2">
      <c r="A366" s="47"/>
      <c r="B366" s="47"/>
      <c r="C366" s="48"/>
      <c r="D366" s="48"/>
      <c r="E366" s="48"/>
      <c r="F366" s="48"/>
      <c r="G366" s="48"/>
      <c r="H366" s="48"/>
      <c r="I366" s="48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  <c r="BN366" s="47"/>
      <c r="BO366" s="47"/>
      <c r="BP366" s="47"/>
    </row>
    <row r="367" spans="1:68" x14ac:dyDescent="0.2">
      <c r="A367" s="47"/>
      <c r="B367" s="47"/>
      <c r="C367" s="48"/>
      <c r="D367" s="48"/>
      <c r="E367" s="48"/>
      <c r="F367" s="48"/>
      <c r="G367" s="48"/>
      <c r="H367" s="48"/>
      <c r="I367" s="48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7"/>
      <c r="BE367" s="47"/>
      <c r="BF367" s="47"/>
      <c r="BG367" s="47"/>
      <c r="BH367" s="47"/>
      <c r="BI367" s="47"/>
      <c r="BJ367" s="47"/>
      <c r="BK367" s="47"/>
      <c r="BL367" s="47"/>
      <c r="BM367" s="47"/>
      <c r="BN367" s="47"/>
      <c r="BO367" s="47"/>
      <c r="BP367" s="47"/>
    </row>
    <row r="368" spans="1:68" x14ac:dyDescent="0.2">
      <c r="A368" s="47"/>
      <c r="B368" s="47"/>
      <c r="C368" s="48"/>
      <c r="D368" s="48"/>
      <c r="E368" s="48"/>
      <c r="F368" s="48"/>
      <c r="G368" s="48"/>
      <c r="H368" s="48"/>
      <c r="I368" s="48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  <c r="BO368" s="47"/>
      <c r="BP368" s="47"/>
    </row>
    <row r="369" spans="1:68" x14ac:dyDescent="0.2">
      <c r="A369" s="47"/>
      <c r="B369" s="47"/>
      <c r="C369" s="48"/>
      <c r="D369" s="48"/>
      <c r="E369" s="48"/>
      <c r="F369" s="48"/>
      <c r="G369" s="48"/>
      <c r="H369" s="48"/>
      <c r="I369" s="48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47"/>
      <c r="BE369" s="47"/>
      <c r="BF369" s="47"/>
      <c r="BG369" s="47"/>
      <c r="BH369" s="47"/>
      <c r="BI369" s="47"/>
      <c r="BJ369" s="47"/>
      <c r="BK369" s="47"/>
      <c r="BL369" s="47"/>
      <c r="BM369" s="47"/>
      <c r="BN369" s="47"/>
      <c r="BO369" s="47"/>
      <c r="BP369" s="47"/>
    </row>
    <row r="370" spans="1:68" x14ac:dyDescent="0.2">
      <c r="A370" s="47"/>
      <c r="B370" s="47"/>
      <c r="C370" s="48"/>
      <c r="D370" s="48"/>
      <c r="E370" s="48"/>
      <c r="F370" s="48"/>
      <c r="G370" s="48"/>
      <c r="H370" s="48"/>
      <c r="I370" s="48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7"/>
      <c r="BE370" s="47"/>
      <c r="BF370" s="47"/>
      <c r="BG370" s="47"/>
      <c r="BH370" s="47"/>
      <c r="BI370" s="47"/>
      <c r="BJ370" s="47"/>
      <c r="BK370" s="47"/>
      <c r="BL370" s="47"/>
      <c r="BM370" s="47"/>
      <c r="BN370" s="47"/>
      <c r="BO370" s="47"/>
      <c r="BP370" s="47"/>
    </row>
    <row r="371" spans="1:68" x14ac:dyDescent="0.2">
      <c r="A371" s="47"/>
      <c r="B371" s="47"/>
      <c r="C371" s="48"/>
      <c r="D371" s="48"/>
      <c r="E371" s="48"/>
      <c r="F371" s="48"/>
      <c r="G371" s="48"/>
      <c r="H371" s="48"/>
      <c r="I371" s="48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47"/>
      <c r="BE371" s="47"/>
      <c r="BF371" s="47"/>
      <c r="BG371" s="47"/>
      <c r="BH371" s="47"/>
      <c r="BI371" s="47"/>
      <c r="BJ371" s="47"/>
      <c r="BK371" s="47"/>
      <c r="BL371" s="47"/>
      <c r="BM371" s="47"/>
      <c r="BN371" s="47"/>
      <c r="BO371" s="47"/>
      <c r="BP371" s="47"/>
    </row>
    <row r="372" spans="1:68" x14ac:dyDescent="0.2">
      <c r="A372" s="47"/>
      <c r="B372" s="47"/>
      <c r="C372" s="48"/>
      <c r="D372" s="48"/>
      <c r="E372" s="48"/>
      <c r="F372" s="48"/>
      <c r="G372" s="48"/>
      <c r="H372" s="48"/>
      <c r="I372" s="48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47"/>
      <c r="AZ372" s="47"/>
      <c r="BA372" s="47"/>
      <c r="BB372" s="47"/>
      <c r="BC372" s="47"/>
      <c r="BD372" s="47"/>
      <c r="BE372" s="47"/>
      <c r="BF372" s="47"/>
      <c r="BG372" s="47"/>
      <c r="BH372" s="47"/>
      <c r="BI372" s="47"/>
      <c r="BJ372" s="47"/>
      <c r="BK372" s="47"/>
      <c r="BL372" s="47"/>
      <c r="BM372" s="47"/>
      <c r="BN372" s="47"/>
      <c r="BO372" s="47"/>
      <c r="BP372" s="47"/>
    </row>
    <row r="373" spans="1:68" x14ac:dyDescent="0.2">
      <c r="A373" s="47"/>
      <c r="B373" s="47"/>
      <c r="C373" s="48"/>
      <c r="D373" s="48"/>
      <c r="E373" s="48"/>
      <c r="F373" s="48"/>
      <c r="G373" s="48"/>
      <c r="H373" s="48"/>
      <c r="I373" s="48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47"/>
      <c r="AZ373" s="47"/>
      <c r="BA373" s="47"/>
      <c r="BB373" s="47"/>
      <c r="BC373" s="47"/>
      <c r="BD373" s="47"/>
      <c r="BE373" s="47"/>
      <c r="BF373" s="47"/>
      <c r="BG373" s="47"/>
      <c r="BH373" s="47"/>
      <c r="BI373" s="47"/>
      <c r="BJ373" s="47"/>
      <c r="BK373" s="47"/>
      <c r="BL373" s="47"/>
      <c r="BM373" s="47"/>
      <c r="BN373" s="47"/>
      <c r="BO373" s="47"/>
      <c r="BP373" s="47"/>
    </row>
    <row r="374" spans="1:68" x14ac:dyDescent="0.2">
      <c r="A374" s="47"/>
      <c r="B374" s="47"/>
      <c r="C374" s="48"/>
      <c r="D374" s="48"/>
      <c r="E374" s="48"/>
      <c r="F374" s="48"/>
      <c r="G374" s="48"/>
      <c r="H374" s="48"/>
      <c r="I374" s="48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47"/>
      <c r="AZ374" s="47"/>
      <c r="BA374" s="47"/>
      <c r="BB374" s="47"/>
      <c r="BC374" s="47"/>
      <c r="BD374" s="47"/>
      <c r="BE374" s="47"/>
      <c r="BF374" s="47"/>
      <c r="BG374" s="47"/>
      <c r="BH374" s="47"/>
      <c r="BI374" s="47"/>
      <c r="BJ374" s="47"/>
      <c r="BK374" s="47"/>
      <c r="BL374" s="47"/>
      <c r="BM374" s="47"/>
      <c r="BN374" s="47"/>
      <c r="BO374" s="47"/>
      <c r="BP374" s="47"/>
    </row>
    <row r="375" spans="1:68" x14ac:dyDescent="0.2">
      <c r="A375" s="47"/>
      <c r="B375" s="47"/>
      <c r="C375" s="48"/>
      <c r="D375" s="48"/>
      <c r="E375" s="48"/>
      <c r="F375" s="48"/>
      <c r="G375" s="48"/>
      <c r="H375" s="48"/>
      <c r="I375" s="48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47"/>
      <c r="AZ375" s="47"/>
      <c r="BA375" s="47"/>
      <c r="BB375" s="47"/>
      <c r="BC375" s="47"/>
      <c r="BD375" s="47"/>
      <c r="BE375" s="47"/>
      <c r="BF375" s="47"/>
      <c r="BG375" s="47"/>
      <c r="BH375" s="47"/>
      <c r="BI375" s="47"/>
      <c r="BJ375" s="47"/>
      <c r="BK375" s="47"/>
      <c r="BL375" s="47"/>
      <c r="BM375" s="47"/>
      <c r="BN375" s="47"/>
      <c r="BO375" s="47"/>
      <c r="BP375" s="47"/>
    </row>
    <row r="376" spans="1:68" x14ac:dyDescent="0.2">
      <c r="A376" s="47"/>
      <c r="B376" s="47"/>
      <c r="C376" s="48"/>
      <c r="D376" s="48"/>
      <c r="E376" s="48"/>
      <c r="F376" s="48"/>
      <c r="G376" s="48"/>
      <c r="H376" s="48"/>
      <c r="I376" s="48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47"/>
      <c r="AZ376" s="47"/>
      <c r="BA376" s="47"/>
      <c r="BB376" s="47"/>
      <c r="BC376" s="47"/>
      <c r="BD376" s="47"/>
      <c r="BE376" s="47"/>
      <c r="BF376" s="47"/>
      <c r="BG376" s="47"/>
      <c r="BH376" s="47"/>
      <c r="BI376" s="47"/>
      <c r="BJ376" s="47"/>
      <c r="BK376" s="47"/>
      <c r="BL376" s="47"/>
      <c r="BM376" s="47"/>
      <c r="BN376" s="47"/>
      <c r="BO376" s="47"/>
      <c r="BP376" s="47"/>
    </row>
    <row r="377" spans="1:68" x14ac:dyDescent="0.2">
      <c r="A377" s="47"/>
      <c r="B377" s="47"/>
      <c r="C377" s="48"/>
      <c r="D377" s="48"/>
      <c r="E377" s="48"/>
      <c r="F377" s="48"/>
      <c r="G377" s="48"/>
      <c r="H377" s="48"/>
      <c r="I377" s="48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47"/>
      <c r="AZ377" s="47"/>
      <c r="BA377" s="47"/>
      <c r="BB377" s="47"/>
      <c r="BC377" s="47"/>
      <c r="BD377" s="47"/>
      <c r="BE377" s="47"/>
      <c r="BF377" s="47"/>
      <c r="BG377" s="47"/>
      <c r="BH377" s="47"/>
      <c r="BI377" s="47"/>
      <c r="BJ377" s="47"/>
      <c r="BK377" s="47"/>
      <c r="BL377" s="47"/>
      <c r="BM377" s="47"/>
      <c r="BN377" s="47"/>
      <c r="BO377" s="47"/>
      <c r="BP377" s="47"/>
    </row>
    <row r="378" spans="1:68" x14ac:dyDescent="0.2">
      <c r="A378" s="47"/>
      <c r="B378" s="47"/>
      <c r="C378" s="48"/>
      <c r="D378" s="48"/>
      <c r="E378" s="48"/>
      <c r="F378" s="48"/>
      <c r="G378" s="48"/>
      <c r="H378" s="48"/>
      <c r="I378" s="48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47"/>
      <c r="AZ378" s="47"/>
      <c r="BA378" s="47"/>
      <c r="BB378" s="47"/>
      <c r="BC378" s="47"/>
      <c r="BD378" s="47"/>
      <c r="BE378" s="47"/>
      <c r="BF378" s="47"/>
      <c r="BG378" s="47"/>
      <c r="BH378" s="47"/>
      <c r="BI378" s="47"/>
      <c r="BJ378" s="47"/>
      <c r="BK378" s="47"/>
      <c r="BL378" s="47"/>
      <c r="BM378" s="47"/>
      <c r="BN378" s="47"/>
      <c r="BO378" s="47"/>
      <c r="BP378" s="47"/>
    </row>
    <row r="379" spans="1:68" x14ac:dyDescent="0.2">
      <c r="A379" s="47"/>
      <c r="B379" s="47"/>
      <c r="C379" s="48"/>
      <c r="D379" s="48"/>
      <c r="E379" s="48"/>
      <c r="F379" s="48"/>
      <c r="G379" s="48"/>
      <c r="H379" s="48"/>
      <c r="I379" s="48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47"/>
      <c r="AZ379" s="47"/>
      <c r="BA379" s="47"/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  <c r="BN379" s="47"/>
      <c r="BO379" s="47"/>
      <c r="BP379" s="47"/>
    </row>
    <row r="380" spans="1:68" x14ac:dyDescent="0.2">
      <c r="A380" s="47"/>
      <c r="B380" s="47"/>
      <c r="C380" s="48"/>
      <c r="D380" s="48"/>
      <c r="E380" s="48"/>
      <c r="F380" s="48"/>
      <c r="G380" s="48"/>
      <c r="H380" s="48"/>
      <c r="I380" s="48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47"/>
      <c r="AZ380" s="47"/>
      <c r="BA380" s="47"/>
      <c r="BB380" s="47"/>
      <c r="BC380" s="47"/>
      <c r="BD380" s="47"/>
      <c r="BE380" s="47"/>
      <c r="BF380" s="47"/>
      <c r="BG380" s="47"/>
      <c r="BH380" s="47"/>
      <c r="BI380" s="47"/>
      <c r="BJ380" s="47"/>
      <c r="BK380" s="47"/>
      <c r="BL380" s="47"/>
      <c r="BM380" s="47"/>
      <c r="BN380" s="47"/>
      <c r="BO380" s="47"/>
      <c r="BP380" s="47"/>
    </row>
    <row r="381" spans="1:68" x14ac:dyDescent="0.2">
      <c r="A381" s="47"/>
      <c r="B381" s="47"/>
      <c r="C381" s="48"/>
      <c r="D381" s="48"/>
      <c r="E381" s="48"/>
      <c r="F381" s="48"/>
      <c r="G381" s="48"/>
      <c r="H381" s="48"/>
      <c r="I381" s="48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47"/>
      <c r="AZ381" s="47"/>
      <c r="BA381" s="47"/>
      <c r="BB381" s="47"/>
      <c r="BC381" s="47"/>
      <c r="BD381" s="47"/>
      <c r="BE381" s="47"/>
      <c r="BF381" s="47"/>
      <c r="BG381" s="47"/>
      <c r="BH381" s="47"/>
      <c r="BI381" s="47"/>
      <c r="BJ381" s="47"/>
      <c r="BK381" s="47"/>
      <c r="BL381" s="47"/>
      <c r="BM381" s="47"/>
      <c r="BN381" s="47"/>
      <c r="BO381" s="47"/>
      <c r="BP381" s="47"/>
    </row>
    <row r="382" spans="1:68" x14ac:dyDescent="0.2">
      <c r="A382" s="47"/>
      <c r="B382" s="47"/>
      <c r="C382" s="48"/>
      <c r="D382" s="48"/>
      <c r="E382" s="48"/>
      <c r="F382" s="48"/>
      <c r="G382" s="48"/>
      <c r="H382" s="48"/>
      <c r="I382" s="48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47"/>
      <c r="AZ382" s="47"/>
      <c r="BA382" s="47"/>
      <c r="BB382" s="47"/>
      <c r="BC382" s="47"/>
      <c r="BD382" s="47"/>
      <c r="BE382" s="47"/>
      <c r="BF382" s="47"/>
      <c r="BG382" s="47"/>
      <c r="BH382" s="47"/>
      <c r="BI382" s="47"/>
      <c r="BJ382" s="47"/>
      <c r="BK382" s="47"/>
      <c r="BL382" s="47"/>
      <c r="BM382" s="47"/>
      <c r="BN382" s="47"/>
      <c r="BO382" s="47"/>
      <c r="BP382" s="47"/>
    </row>
    <row r="383" spans="1:68" x14ac:dyDescent="0.2">
      <c r="A383" s="47"/>
      <c r="B383" s="47"/>
      <c r="C383" s="48"/>
      <c r="D383" s="48"/>
      <c r="E383" s="48"/>
      <c r="F383" s="48"/>
      <c r="G383" s="48"/>
      <c r="H383" s="48"/>
      <c r="I383" s="48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47"/>
      <c r="AZ383" s="47"/>
      <c r="BA383" s="47"/>
      <c r="BB383" s="47"/>
      <c r="BC383" s="47"/>
      <c r="BD383" s="47"/>
      <c r="BE383" s="47"/>
      <c r="BF383" s="47"/>
      <c r="BG383" s="47"/>
      <c r="BH383" s="47"/>
      <c r="BI383" s="47"/>
      <c r="BJ383" s="47"/>
      <c r="BK383" s="47"/>
      <c r="BL383" s="47"/>
      <c r="BM383" s="47"/>
      <c r="BN383" s="47"/>
      <c r="BO383" s="47"/>
      <c r="BP383" s="47"/>
    </row>
    <row r="384" spans="1:68" x14ac:dyDescent="0.2">
      <c r="A384" s="47"/>
      <c r="B384" s="47"/>
      <c r="C384" s="48"/>
      <c r="D384" s="48"/>
      <c r="E384" s="48"/>
      <c r="F384" s="48"/>
      <c r="G384" s="48"/>
      <c r="H384" s="48"/>
      <c r="I384" s="48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47"/>
      <c r="AZ384" s="47"/>
      <c r="BA384" s="47"/>
      <c r="BB384" s="47"/>
      <c r="BC384" s="47"/>
      <c r="BD384" s="47"/>
      <c r="BE384" s="47"/>
      <c r="BF384" s="47"/>
      <c r="BG384" s="47"/>
      <c r="BH384" s="47"/>
      <c r="BI384" s="47"/>
      <c r="BJ384" s="47"/>
      <c r="BK384" s="47"/>
      <c r="BL384" s="47"/>
      <c r="BM384" s="47"/>
      <c r="BN384" s="47"/>
      <c r="BO384" s="47"/>
      <c r="BP384" s="47"/>
    </row>
    <row r="385" spans="1:68" x14ac:dyDescent="0.2">
      <c r="A385" s="47"/>
      <c r="B385" s="47"/>
      <c r="C385" s="48"/>
      <c r="D385" s="48"/>
      <c r="E385" s="48"/>
      <c r="F385" s="48"/>
      <c r="G385" s="48"/>
      <c r="H385" s="48"/>
      <c r="I385" s="48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47"/>
      <c r="AZ385" s="47"/>
      <c r="BA385" s="47"/>
      <c r="BB385" s="47"/>
      <c r="BC385" s="47"/>
      <c r="BD385" s="47"/>
      <c r="BE385" s="47"/>
      <c r="BF385" s="47"/>
      <c r="BG385" s="47"/>
      <c r="BH385" s="47"/>
      <c r="BI385" s="47"/>
      <c r="BJ385" s="47"/>
      <c r="BK385" s="47"/>
      <c r="BL385" s="47"/>
      <c r="BM385" s="47"/>
      <c r="BN385" s="47"/>
      <c r="BO385" s="47"/>
      <c r="BP385" s="47"/>
    </row>
    <row r="386" spans="1:68" x14ac:dyDescent="0.2">
      <c r="A386" s="47"/>
      <c r="B386" s="47"/>
      <c r="C386" s="48"/>
      <c r="D386" s="48"/>
      <c r="E386" s="48"/>
      <c r="F386" s="48"/>
      <c r="G386" s="48"/>
      <c r="H386" s="48"/>
      <c r="I386" s="48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47"/>
      <c r="AZ386" s="47"/>
      <c r="BA386" s="47"/>
      <c r="BB386" s="47"/>
      <c r="BC386" s="47"/>
      <c r="BD386" s="47"/>
      <c r="BE386" s="47"/>
      <c r="BF386" s="47"/>
      <c r="BG386" s="47"/>
      <c r="BH386" s="47"/>
      <c r="BI386" s="47"/>
      <c r="BJ386" s="47"/>
      <c r="BK386" s="47"/>
      <c r="BL386" s="47"/>
      <c r="BM386" s="47"/>
      <c r="BN386" s="47"/>
      <c r="BO386" s="47"/>
      <c r="BP386" s="47"/>
    </row>
    <row r="387" spans="1:68" x14ac:dyDescent="0.2">
      <c r="A387" s="47"/>
      <c r="B387" s="47"/>
      <c r="C387" s="48"/>
      <c r="D387" s="48"/>
      <c r="E387" s="48"/>
      <c r="F387" s="48"/>
      <c r="G387" s="48"/>
      <c r="H387" s="48"/>
      <c r="I387" s="48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47"/>
      <c r="AZ387" s="47"/>
      <c r="BA387" s="47"/>
      <c r="BB387" s="47"/>
      <c r="BC387" s="47"/>
      <c r="BD387" s="47"/>
      <c r="BE387" s="47"/>
      <c r="BF387" s="47"/>
      <c r="BG387" s="47"/>
      <c r="BH387" s="47"/>
      <c r="BI387" s="47"/>
      <c r="BJ387" s="47"/>
      <c r="BK387" s="47"/>
      <c r="BL387" s="47"/>
      <c r="BM387" s="47"/>
      <c r="BN387" s="47"/>
      <c r="BO387" s="47"/>
      <c r="BP387" s="47"/>
    </row>
    <row r="388" spans="1:68" x14ac:dyDescent="0.2">
      <c r="A388" s="47"/>
      <c r="B388" s="47"/>
      <c r="C388" s="48"/>
      <c r="D388" s="48"/>
      <c r="E388" s="48"/>
      <c r="F388" s="48"/>
      <c r="G388" s="48"/>
      <c r="H388" s="48"/>
      <c r="I388" s="48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47"/>
      <c r="AZ388" s="47"/>
      <c r="BA388" s="47"/>
      <c r="BB388" s="47"/>
      <c r="BC388" s="47"/>
      <c r="BD388" s="47"/>
      <c r="BE388" s="47"/>
      <c r="BF388" s="47"/>
      <c r="BG388" s="47"/>
      <c r="BH388" s="47"/>
      <c r="BI388" s="47"/>
      <c r="BJ388" s="47"/>
      <c r="BK388" s="47"/>
      <c r="BL388" s="47"/>
      <c r="BM388" s="47"/>
      <c r="BN388" s="47"/>
      <c r="BO388" s="47"/>
      <c r="BP388" s="47"/>
    </row>
    <row r="389" spans="1:68" x14ac:dyDescent="0.2">
      <c r="A389" s="47"/>
      <c r="B389" s="47"/>
      <c r="C389" s="48"/>
      <c r="D389" s="48"/>
      <c r="E389" s="48"/>
      <c r="F389" s="48"/>
      <c r="G389" s="48"/>
      <c r="H389" s="48"/>
      <c r="I389" s="48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47"/>
      <c r="AZ389" s="47"/>
      <c r="BA389" s="47"/>
      <c r="BB389" s="47"/>
      <c r="BC389" s="47"/>
      <c r="BD389" s="47"/>
      <c r="BE389" s="47"/>
      <c r="BF389" s="47"/>
      <c r="BG389" s="47"/>
      <c r="BH389" s="47"/>
      <c r="BI389" s="47"/>
      <c r="BJ389" s="47"/>
      <c r="BK389" s="47"/>
      <c r="BL389" s="47"/>
      <c r="BM389" s="47"/>
      <c r="BN389" s="47"/>
      <c r="BO389" s="47"/>
      <c r="BP389" s="47"/>
    </row>
    <row r="390" spans="1:68" x14ac:dyDescent="0.2">
      <c r="A390" s="47"/>
      <c r="B390" s="47"/>
      <c r="C390" s="48"/>
      <c r="D390" s="48"/>
      <c r="E390" s="48"/>
      <c r="F390" s="48"/>
      <c r="G390" s="48"/>
      <c r="H390" s="48"/>
      <c r="I390" s="48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47"/>
      <c r="AZ390" s="47"/>
      <c r="BA390" s="47"/>
      <c r="BB390" s="47"/>
      <c r="BC390" s="47"/>
      <c r="BD390" s="47"/>
      <c r="BE390" s="47"/>
      <c r="BF390" s="47"/>
      <c r="BG390" s="47"/>
      <c r="BH390" s="47"/>
      <c r="BI390" s="47"/>
      <c r="BJ390" s="47"/>
      <c r="BK390" s="47"/>
      <c r="BL390" s="47"/>
      <c r="BM390" s="47"/>
      <c r="BN390" s="47"/>
      <c r="BO390" s="47"/>
      <c r="BP390" s="47"/>
    </row>
    <row r="391" spans="1:68" x14ac:dyDescent="0.2">
      <c r="A391" s="47"/>
      <c r="B391" s="47"/>
      <c r="C391" s="48"/>
      <c r="D391" s="48"/>
      <c r="E391" s="48"/>
      <c r="F391" s="48"/>
      <c r="G391" s="48"/>
      <c r="H391" s="48"/>
      <c r="I391" s="48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47"/>
      <c r="AZ391" s="47"/>
      <c r="BA391" s="47"/>
      <c r="BB391" s="47"/>
      <c r="BC391" s="47"/>
      <c r="BD391" s="47"/>
      <c r="BE391" s="47"/>
      <c r="BF391" s="47"/>
      <c r="BG391" s="47"/>
      <c r="BH391" s="47"/>
      <c r="BI391" s="47"/>
      <c r="BJ391" s="47"/>
      <c r="BK391" s="47"/>
      <c r="BL391" s="47"/>
      <c r="BM391" s="47"/>
      <c r="BN391" s="47"/>
      <c r="BO391" s="47"/>
      <c r="BP391" s="47"/>
    </row>
    <row r="392" spans="1:68" x14ac:dyDescent="0.2">
      <c r="A392" s="47"/>
      <c r="B392" s="47"/>
      <c r="C392" s="48"/>
      <c r="D392" s="48"/>
      <c r="E392" s="48"/>
      <c r="F392" s="48"/>
      <c r="G392" s="48"/>
      <c r="H392" s="48"/>
      <c r="I392" s="48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  <c r="BA392" s="47"/>
      <c r="BB392" s="47"/>
      <c r="BC392" s="47"/>
      <c r="BD392" s="47"/>
      <c r="BE392" s="47"/>
      <c r="BF392" s="47"/>
      <c r="BG392" s="47"/>
      <c r="BH392" s="47"/>
      <c r="BI392" s="47"/>
      <c r="BJ392" s="47"/>
      <c r="BK392" s="47"/>
      <c r="BL392" s="47"/>
      <c r="BM392" s="47"/>
      <c r="BN392" s="47"/>
      <c r="BO392" s="47"/>
      <c r="BP392" s="47"/>
    </row>
    <row r="393" spans="1:68" x14ac:dyDescent="0.2">
      <c r="A393" s="47"/>
      <c r="B393" s="47"/>
      <c r="C393" s="48"/>
      <c r="D393" s="48"/>
      <c r="E393" s="48"/>
      <c r="F393" s="48"/>
      <c r="G393" s="48"/>
      <c r="H393" s="48"/>
      <c r="I393" s="48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47"/>
      <c r="AZ393" s="47"/>
      <c r="BA393" s="47"/>
      <c r="BB393" s="47"/>
      <c r="BC393" s="47"/>
      <c r="BD393" s="47"/>
      <c r="BE393" s="47"/>
      <c r="BF393" s="47"/>
      <c r="BG393" s="47"/>
      <c r="BH393" s="47"/>
      <c r="BI393" s="47"/>
      <c r="BJ393" s="47"/>
      <c r="BK393" s="47"/>
      <c r="BL393" s="47"/>
      <c r="BM393" s="47"/>
      <c r="BN393" s="47"/>
      <c r="BO393" s="47"/>
      <c r="BP393" s="47"/>
    </row>
    <row r="394" spans="1:68" x14ac:dyDescent="0.2">
      <c r="A394" s="47"/>
      <c r="B394" s="47"/>
      <c r="C394" s="48"/>
      <c r="D394" s="48"/>
      <c r="E394" s="48"/>
      <c r="F394" s="48"/>
      <c r="G394" s="48"/>
      <c r="H394" s="48"/>
      <c r="I394" s="48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47"/>
      <c r="AZ394" s="47"/>
      <c r="BA394" s="47"/>
      <c r="BB394" s="47"/>
      <c r="BC394" s="47"/>
      <c r="BD394" s="47"/>
      <c r="BE394" s="47"/>
      <c r="BF394" s="47"/>
      <c r="BG394" s="47"/>
      <c r="BH394" s="47"/>
      <c r="BI394" s="47"/>
      <c r="BJ394" s="47"/>
      <c r="BK394" s="47"/>
      <c r="BL394" s="47"/>
      <c r="BM394" s="47"/>
      <c r="BN394" s="47"/>
      <c r="BO394" s="47"/>
      <c r="BP394" s="47"/>
    </row>
    <row r="395" spans="1:68" x14ac:dyDescent="0.2">
      <c r="A395" s="47"/>
      <c r="B395" s="47"/>
      <c r="C395" s="48"/>
      <c r="D395" s="48"/>
      <c r="E395" s="48"/>
      <c r="F395" s="48"/>
      <c r="G395" s="48"/>
      <c r="H395" s="48"/>
      <c r="I395" s="48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47"/>
      <c r="AZ395" s="47"/>
      <c r="BA395" s="47"/>
      <c r="BB395" s="47"/>
      <c r="BC395" s="47"/>
      <c r="BD395" s="47"/>
      <c r="BE395" s="47"/>
      <c r="BF395" s="47"/>
      <c r="BG395" s="47"/>
      <c r="BH395" s="47"/>
      <c r="BI395" s="47"/>
      <c r="BJ395" s="47"/>
      <c r="BK395" s="47"/>
      <c r="BL395" s="47"/>
      <c r="BM395" s="47"/>
      <c r="BN395" s="47"/>
      <c r="BO395" s="47"/>
      <c r="BP395" s="47"/>
    </row>
    <row r="396" spans="1:68" x14ac:dyDescent="0.2">
      <c r="A396" s="47"/>
      <c r="B396" s="47"/>
      <c r="C396" s="48"/>
      <c r="D396" s="48"/>
      <c r="E396" s="48"/>
      <c r="F396" s="48"/>
      <c r="G396" s="48"/>
      <c r="H396" s="48"/>
      <c r="I396" s="48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47"/>
      <c r="AZ396" s="47"/>
      <c r="BA396" s="47"/>
      <c r="BB396" s="47"/>
      <c r="BC396" s="47"/>
      <c r="BD396" s="47"/>
      <c r="BE396" s="47"/>
      <c r="BF396" s="47"/>
      <c r="BG396" s="47"/>
      <c r="BH396" s="47"/>
      <c r="BI396" s="47"/>
      <c r="BJ396" s="47"/>
      <c r="BK396" s="47"/>
      <c r="BL396" s="47"/>
      <c r="BM396" s="47"/>
      <c r="BN396" s="47"/>
      <c r="BO396" s="47"/>
      <c r="BP396" s="47"/>
    </row>
    <row r="397" spans="1:68" x14ac:dyDescent="0.2">
      <c r="A397" s="47"/>
      <c r="B397" s="47"/>
      <c r="C397" s="48"/>
      <c r="D397" s="48"/>
      <c r="E397" s="48"/>
      <c r="F397" s="48"/>
      <c r="G397" s="48"/>
      <c r="H397" s="48"/>
      <c r="I397" s="48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47"/>
      <c r="AZ397" s="47"/>
      <c r="BA397" s="47"/>
      <c r="BB397" s="47"/>
      <c r="BC397" s="47"/>
      <c r="BD397" s="47"/>
      <c r="BE397" s="47"/>
      <c r="BF397" s="47"/>
      <c r="BG397" s="47"/>
      <c r="BH397" s="47"/>
      <c r="BI397" s="47"/>
      <c r="BJ397" s="47"/>
      <c r="BK397" s="47"/>
      <c r="BL397" s="47"/>
      <c r="BM397" s="47"/>
      <c r="BN397" s="47"/>
      <c r="BO397" s="47"/>
      <c r="BP397" s="47"/>
    </row>
    <row r="398" spans="1:68" x14ac:dyDescent="0.2">
      <c r="A398" s="47"/>
      <c r="B398" s="47"/>
      <c r="C398" s="48"/>
      <c r="D398" s="48"/>
      <c r="E398" s="48"/>
      <c r="F398" s="48"/>
      <c r="G398" s="48"/>
      <c r="H398" s="48"/>
      <c r="I398" s="48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47"/>
      <c r="AZ398" s="47"/>
      <c r="BA398" s="47"/>
      <c r="BB398" s="47"/>
      <c r="BC398" s="47"/>
      <c r="BD398" s="47"/>
      <c r="BE398" s="47"/>
      <c r="BF398" s="47"/>
      <c r="BG398" s="47"/>
      <c r="BH398" s="47"/>
      <c r="BI398" s="47"/>
      <c r="BJ398" s="47"/>
      <c r="BK398" s="47"/>
      <c r="BL398" s="47"/>
      <c r="BM398" s="47"/>
      <c r="BN398" s="47"/>
      <c r="BO398" s="47"/>
      <c r="BP398" s="47"/>
    </row>
    <row r="399" spans="1:68" x14ac:dyDescent="0.2">
      <c r="A399" s="47"/>
      <c r="B399" s="47"/>
      <c r="C399" s="48"/>
      <c r="D399" s="48"/>
      <c r="E399" s="48"/>
      <c r="F399" s="48"/>
      <c r="G399" s="48"/>
      <c r="H399" s="48"/>
      <c r="I399" s="48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47"/>
      <c r="AZ399" s="47"/>
      <c r="BA399" s="47"/>
      <c r="BB399" s="47"/>
      <c r="BC399" s="47"/>
      <c r="BD399" s="47"/>
      <c r="BE399" s="47"/>
      <c r="BF399" s="47"/>
      <c r="BG399" s="47"/>
      <c r="BH399" s="47"/>
      <c r="BI399" s="47"/>
      <c r="BJ399" s="47"/>
      <c r="BK399" s="47"/>
      <c r="BL399" s="47"/>
      <c r="BM399" s="47"/>
      <c r="BN399" s="47"/>
      <c r="BO399" s="47"/>
      <c r="BP399" s="47"/>
    </row>
    <row r="400" spans="1:68" x14ac:dyDescent="0.2">
      <c r="A400" s="47"/>
      <c r="B400" s="47"/>
      <c r="C400" s="48"/>
      <c r="D400" s="48"/>
      <c r="E400" s="48"/>
      <c r="F400" s="48"/>
      <c r="G400" s="48"/>
      <c r="H400" s="48"/>
      <c r="I400" s="48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47"/>
      <c r="AZ400" s="47"/>
      <c r="BA400" s="47"/>
      <c r="BB400" s="47"/>
      <c r="BC400" s="47"/>
      <c r="BD400" s="47"/>
      <c r="BE400" s="47"/>
      <c r="BF400" s="47"/>
      <c r="BG400" s="47"/>
      <c r="BH400" s="47"/>
      <c r="BI400" s="47"/>
      <c r="BJ400" s="47"/>
      <c r="BK400" s="47"/>
      <c r="BL400" s="47"/>
      <c r="BM400" s="47"/>
      <c r="BN400" s="47"/>
      <c r="BO400" s="47"/>
      <c r="BP400" s="47"/>
    </row>
    <row r="401" spans="1:68" x14ac:dyDescent="0.2">
      <c r="A401" s="47"/>
      <c r="B401" s="47"/>
      <c r="C401" s="48"/>
      <c r="D401" s="48"/>
      <c r="E401" s="48"/>
      <c r="F401" s="48"/>
      <c r="G401" s="48"/>
      <c r="H401" s="48"/>
      <c r="I401" s="48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47"/>
      <c r="AZ401" s="47"/>
      <c r="BA401" s="47"/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  <c r="BN401" s="47"/>
      <c r="BO401" s="47"/>
      <c r="BP401" s="47"/>
    </row>
    <row r="402" spans="1:68" x14ac:dyDescent="0.2">
      <c r="A402" s="47"/>
      <c r="B402" s="47"/>
      <c r="C402" s="48"/>
      <c r="D402" s="48"/>
      <c r="E402" s="48"/>
      <c r="F402" s="48"/>
      <c r="G402" s="48"/>
      <c r="H402" s="48"/>
      <c r="I402" s="48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47"/>
      <c r="AZ402" s="47"/>
      <c r="BA402" s="47"/>
      <c r="BB402" s="47"/>
      <c r="BC402" s="47"/>
      <c r="BD402" s="47"/>
      <c r="BE402" s="47"/>
      <c r="BF402" s="47"/>
      <c r="BG402" s="47"/>
      <c r="BH402" s="47"/>
      <c r="BI402" s="47"/>
      <c r="BJ402" s="47"/>
      <c r="BK402" s="47"/>
      <c r="BL402" s="47"/>
      <c r="BM402" s="47"/>
      <c r="BN402" s="47"/>
      <c r="BO402" s="47"/>
      <c r="BP402" s="47"/>
    </row>
    <row r="403" spans="1:68" x14ac:dyDescent="0.2">
      <c r="A403" s="47"/>
      <c r="B403" s="47"/>
      <c r="C403" s="48"/>
      <c r="D403" s="48"/>
      <c r="E403" s="48"/>
      <c r="F403" s="48"/>
      <c r="G403" s="48"/>
      <c r="H403" s="48"/>
      <c r="I403" s="48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47"/>
      <c r="AZ403" s="47"/>
      <c r="BA403" s="47"/>
      <c r="BB403" s="47"/>
      <c r="BC403" s="47"/>
      <c r="BD403" s="47"/>
      <c r="BE403" s="47"/>
      <c r="BF403" s="47"/>
      <c r="BG403" s="47"/>
      <c r="BH403" s="47"/>
      <c r="BI403" s="47"/>
      <c r="BJ403" s="47"/>
      <c r="BK403" s="47"/>
      <c r="BL403" s="47"/>
      <c r="BM403" s="47"/>
      <c r="BN403" s="47"/>
      <c r="BO403" s="47"/>
      <c r="BP403" s="47"/>
    </row>
    <row r="404" spans="1:68" x14ac:dyDescent="0.2">
      <c r="A404" s="47"/>
      <c r="B404" s="47"/>
      <c r="C404" s="48"/>
      <c r="D404" s="48"/>
      <c r="E404" s="48"/>
      <c r="F404" s="48"/>
      <c r="G404" s="48"/>
      <c r="H404" s="48"/>
      <c r="I404" s="48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47"/>
      <c r="AZ404" s="47"/>
      <c r="BA404" s="47"/>
      <c r="BB404" s="47"/>
      <c r="BC404" s="47"/>
      <c r="BD404" s="47"/>
      <c r="BE404" s="47"/>
      <c r="BF404" s="47"/>
      <c r="BG404" s="47"/>
      <c r="BH404" s="47"/>
      <c r="BI404" s="47"/>
      <c r="BJ404" s="47"/>
      <c r="BK404" s="47"/>
      <c r="BL404" s="47"/>
      <c r="BM404" s="47"/>
      <c r="BN404" s="47"/>
      <c r="BO404" s="47"/>
      <c r="BP404" s="47"/>
    </row>
    <row r="405" spans="1:68" x14ac:dyDescent="0.2">
      <c r="A405" s="47"/>
      <c r="B405" s="47"/>
      <c r="C405" s="48"/>
      <c r="D405" s="48"/>
      <c r="E405" s="48"/>
      <c r="F405" s="48"/>
      <c r="G405" s="48"/>
      <c r="H405" s="48"/>
      <c r="I405" s="48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47"/>
      <c r="AZ405" s="47"/>
      <c r="BA405" s="47"/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  <c r="BN405" s="47"/>
      <c r="BO405" s="47"/>
      <c r="BP405" s="47"/>
    </row>
    <row r="406" spans="1:68" x14ac:dyDescent="0.2">
      <c r="A406" s="47"/>
      <c r="B406" s="47"/>
      <c r="C406" s="48"/>
      <c r="D406" s="48"/>
      <c r="E406" s="48"/>
      <c r="F406" s="48"/>
      <c r="G406" s="48"/>
      <c r="H406" s="48"/>
      <c r="I406" s="48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47"/>
      <c r="AZ406" s="47"/>
      <c r="BA406" s="47"/>
      <c r="BB406" s="47"/>
      <c r="BC406" s="47"/>
      <c r="BD406" s="47"/>
      <c r="BE406" s="47"/>
      <c r="BF406" s="47"/>
      <c r="BG406" s="47"/>
      <c r="BH406" s="47"/>
      <c r="BI406" s="47"/>
      <c r="BJ406" s="47"/>
      <c r="BK406" s="47"/>
      <c r="BL406" s="47"/>
      <c r="BM406" s="47"/>
      <c r="BN406" s="47"/>
      <c r="BO406" s="47"/>
      <c r="BP406" s="47"/>
    </row>
    <row r="407" spans="1:68" x14ac:dyDescent="0.2">
      <c r="A407" s="47"/>
      <c r="B407" s="47"/>
      <c r="C407" s="48"/>
      <c r="D407" s="48"/>
      <c r="E407" s="48"/>
      <c r="F407" s="48"/>
      <c r="G407" s="48"/>
      <c r="H407" s="48"/>
      <c r="I407" s="48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/>
      <c r="BA407" s="47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/>
      <c r="BL407" s="47"/>
      <c r="BM407" s="47"/>
      <c r="BN407" s="47"/>
      <c r="BO407" s="47"/>
      <c r="BP407" s="47"/>
    </row>
    <row r="408" spans="1:68" x14ac:dyDescent="0.2">
      <c r="A408" s="47"/>
      <c r="B408" s="47"/>
      <c r="C408" s="48"/>
      <c r="D408" s="48"/>
      <c r="E408" s="48"/>
      <c r="F408" s="48"/>
      <c r="G408" s="48"/>
      <c r="H408" s="48"/>
      <c r="I408" s="48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47"/>
      <c r="AZ408" s="47"/>
      <c r="BA408" s="47"/>
      <c r="BB408" s="47"/>
      <c r="BC408" s="47"/>
      <c r="BD408" s="47"/>
      <c r="BE408" s="47"/>
      <c r="BF408" s="47"/>
      <c r="BG408" s="47"/>
      <c r="BH408" s="47"/>
      <c r="BI408" s="47"/>
      <c r="BJ408" s="47"/>
      <c r="BK408" s="47"/>
      <c r="BL408" s="47"/>
      <c r="BM408" s="47"/>
      <c r="BN408" s="47"/>
      <c r="BO408" s="47"/>
      <c r="BP408" s="47"/>
    </row>
    <row r="409" spans="1:68" x14ac:dyDescent="0.2">
      <c r="A409" s="47"/>
      <c r="B409" s="47"/>
      <c r="C409" s="48"/>
      <c r="D409" s="48"/>
      <c r="E409" s="48"/>
      <c r="F409" s="48"/>
      <c r="G409" s="48"/>
      <c r="H409" s="48"/>
      <c r="I409" s="48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47"/>
      <c r="AZ409" s="47"/>
      <c r="BA409" s="47"/>
      <c r="BB409" s="47"/>
      <c r="BC409" s="47"/>
      <c r="BD409" s="47"/>
      <c r="BE409" s="47"/>
      <c r="BF409" s="47"/>
      <c r="BG409" s="47"/>
      <c r="BH409" s="47"/>
      <c r="BI409" s="47"/>
      <c r="BJ409" s="47"/>
      <c r="BK409" s="47"/>
      <c r="BL409" s="47"/>
      <c r="BM409" s="47"/>
      <c r="BN409" s="47"/>
      <c r="BO409" s="47"/>
      <c r="BP409" s="47"/>
    </row>
    <row r="410" spans="1:68" x14ac:dyDescent="0.2">
      <c r="A410" s="47"/>
      <c r="B410" s="47"/>
      <c r="C410" s="48"/>
      <c r="D410" s="48"/>
      <c r="E410" s="48"/>
      <c r="F410" s="48"/>
      <c r="G410" s="48"/>
      <c r="H410" s="48"/>
      <c r="I410" s="48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47"/>
      <c r="AZ410" s="47"/>
      <c r="BA410" s="47"/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  <c r="BN410" s="47"/>
      <c r="BO410" s="47"/>
      <c r="BP410" s="47"/>
    </row>
    <row r="411" spans="1:68" x14ac:dyDescent="0.2">
      <c r="A411" s="47"/>
      <c r="B411" s="47"/>
      <c r="C411" s="48"/>
      <c r="D411" s="48"/>
      <c r="E411" s="48"/>
      <c r="F411" s="48"/>
      <c r="G411" s="48"/>
      <c r="H411" s="48"/>
      <c r="I411" s="48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47"/>
      <c r="AZ411" s="47"/>
      <c r="BA411" s="47"/>
      <c r="BB411" s="47"/>
      <c r="BC411" s="47"/>
      <c r="BD411" s="47"/>
      <c r="BE411" s="47"/>
      <c r="BF411" s="47"/>
      <c r="BG411" s="47"/>
      <c r="BH411" s="47"/>
      <c r="BI411" s="47"/>
      <c r="BJ411" s="47"/>
      <c r="BK411" s="47"/>
      <c r="BL411" s="47"/>
      <c r="BM411" s="47"/>
      <c r="BN411" s="47"/>
      <c r="BO411" s="47"/>
      <c r="BP411" s="47"/>
    </row>
    <row r="412" spans="1:68" x14ac:dyDescent="0.2">
      <c r="A412" s="47"/>
      <c r="B412" s="47"/>
      <c r="C412" s="48"/>
      <c r="D412" s="48"/>
      <c r="E412" s="48"/>
      <c r="F412" s="48"/>
      <c r="G412" s="48"/>
      <c r="H412" s="48"/>
      <c r="I412" s="48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47"/>
      <c r="AZ412" s="47"/>
      <c r="BA412" s="47"/>
      <c r="BB412" s="47"/>
      <c r="BC412" s="47"/>
      <c r="BD412" s="47"/>
      <c r="BE412" s="47"/>
      <c r="BF412" s="47"/>
      <c r="BG412" s="47"/>
      <c r="BH412" s="47"/>
      <c r="BI412" s="47"/>
      <c r="BJ412" s="47"/>
      <c r="BK412" s="47"/>
      <c r="BL412" s="47"/>
      <c r="BM412" s="47"/>
      <c r="BN412" s="47"/>
      <c r="BO412" s="47"/>
      <c r="BP412" s="47"/>
    </row>
    <row r="413" spans="1:68" x14ac:dyDescent="0.2">
      <c r="A413" s="47"/>
      <c r="B413" s="47"/>
      <c r="C413" s="48"/>
      <c r="D413" s="48"/>
      <c r="E413" s="48"/>
      <c r="F413" s="48"/>
      <c r="G413" s="48"/>
      <c r="H413" s="48"/>
      <c r="I413" s="48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47"/>
      <c r="BE413" s="47"/>
      <c r="BF413" s="47"/>
      <c r="BG413" s="47"/>
      <c r="BH413" s="47"/>
      <c r="BI413" s="47"/>
      <c r="BJ413" s="47"/>
      <c r="BK413" s="47"/>
      <c r="BL413" s="47"/>
      <c r="BM413" s="47"/>
      <c r="BN413" s="47"/>
      <c r="BO413" s="47"/>
      <c r="BP413" s="47"/>
    </row>
    <row r="414" spans="1:68" x14ac:dyDescent="0.2">
      <c r="A414" s="47"/>
      <c r="B414" s="47"/>
      <c r="C414" s="48"/>
      <c r="D414" s="48"/>
      <c r="E414" s="48"/>
      <c r="F414" s="48"/>
      <c r="G414" s="48"/>
      <c r="H414" s="48"/>
      <c r="I414" s="48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47"/>
      <c r="BE414" s="47"/>
      <c r="BF414" s="47"/>
      <c r="BG414" s="47"/>
      <c r="BH414" s="47"/>
      <c r="BI414" s="47"/>
      <c r="BJ414" s="47"/>
      <c r="BK414" s="47"/>
      <c r="BL414" s="47"/>
      <c r="BM414" s="47"/>
      <c r="BN414" s="47"/>
      <c r="BO414" s="47"/>
      <c r="BP414" s="47"/>
    </row>
    <row r="415" spans="1:68" x14ac:dyDescent="0.2">
      <c r="A415" s="47"/>
      <c r="B415" s="47"/>
      <c r="C415" s="48"/>
      <c r="D415" s="48"/>
      <c r="E415" s="48"/>
      <c r="F415" s="48"/>
      <c r="G415" s="48"/>
      <c r="H415" s="48"/>
      <c r="I415" s="48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47"/>
      <c r="BE415" s="47"/>
      <c r="BF415" s="47"/>
      <c r="BG415" s="47"/>
      <c r="BH415" s="47"/>
      <c r="BI415" s="47"/>
      <c r="BJ415" s="47"/>
      <c r="BK415" s="47"/>
      <c r="BL415" s="47"/>
      <c r="BM415" s="47"/>
      <c r="BN415" s="47"/>
      <c r="BO415" s="47"/>
      <c r="BP415" s="47"/>
    </row>
    <row r="416" spans="1:68" x14ac:dyDescent="0.2">
      <c r="A416" s="47"/>
      <c r="B416" s="47"/>
      <c r="C416" s="48"/>
      <c r="D416" s="48"/>
      <c r="E416" s="48"/>
      <c r="F416" s="48"/>
      <c r="G416" s="48"/>
      <c r="H416" s="48"/>
      <c r="I416" s="48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  <c r="BL416" s="47"/>
      <c r="BM416" s="47"/>
      <c r="BN416" s="47"/>
      <c r="BO416" s="47"/>
      <c r="BP416" s="47"/>
    </row>
    <row r="417" spans="1:68" x14ac:dyDescent="0.2">
      <c r="A417" s="47"/>
      <c r="B417" s="47"/>
      <c r="C417" s="48"/>
      <c r="D417" s="48"/>
      <c r="E417" s="48"/>
      <c r="F417" s="48"/>
      <c r="G417" s="48"/>
      <c r="H417" s="48"/>
      <c r="I417" s="48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47"/>
      <c r="BE417" s="47"/>
      <c r="BF417" s="47"/>
      <c r="BG417" s="47"/>
      <c r="BH417" s="47"/>
      <c r="BI417" s="47"/>
      <c r="BJ417" s="47"/>
      <c r="BK417" s="47"/>
      <c r="BL417" s="47"/>
      <c r="BM417" s="47"/>
      <c r="BN417" s="47"/>
      <c r="BO417" s="47"/>
      <c r="BP417" s="47"/>
    </row>
    <row r="418" spans="1:68" x14ac:dyDescent="0.2">
      <c r="A418" s="47"/>
      <c r="B418" s="47"/>
      <c r="C418" s="48"/>
      <c r="D418" s="48"/>
      <c r="E418" s="48"/>
      <c r="F418" s="48"/>
      <c r="G418" s="48"/>
      <c r="H418" s="48"/>
      <c r="I418" s="48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  <c r="BL418" s="47"/>
      <c r="BM418" s="47"/>
      <c r="BN418" s="47"/>
      <c r="BO418" s="47"/>
      <c r="BP418" s="47"/>
    </row>
    <row r="419" spans="1:68" x14ac:dyDescent="0.2">
      <c r="A419" s="47"/>
      <c r="B419" s="47"/>
      <c r="C419" s="48"/>
      <c r="D419" s="48"/>
      <c r="E419" s="48"/>
      <c r="F419" s="48"/>
      <c r="G419" s="48"/>
      <c r="H419" s="48"/>
      <c r="I419" s="48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  <c r="BL419" s="47"/>
      <c r="BM419" s="47"/>
      <c r="BN419" s="47"/>
      <c r="BO419" s="47"/>
      <c r="BP419" s="47"/>
    </row>
    <row r="420" spans="1:68" x14ac:dyDescent="0.2">
      <c r="A420" s="47"/>
      <c r="B420" s="47"/>
      <c r="C420" s="48"/>
      <c r="D420" s="48"/>
      <c r="E420" s="48"/>
      <c r="F420" s="48"/>
      <c r="G420" s="48"/>
      <c r="H420" s="48"/>
      <c r="I420" s="48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47"/>
      <c r="BE420" s="47"/>
      <c r="BF420" s="47"/>
      <c r="BG420" s="47"/>
      <c r="BH420" s="47"/>
      <c r="BI420" s="47"/>
      <c r="BJ420" s="47"/>
      <c r="BK420" s="47"/>
      <c r="BL420" s="47"/>
      <c r="BM420" s="47"/>
      <c r="BN420" s="47"/>
      <c r="BO420" s="47"/>
      <c r="BP420" s="47"/>
    </row>
    <row r="421" spans="1:68" x14ac:dyDescent="0.2">
      <c r="A421" s="47"/>
      <c r="B421" s="47"/>
      <c r="C421" s="48"/>
      <c r="D421" s="48"/>
      <c r="E421" s="48"/>
      <c r="F421" s="48"/>
      <c r="G421" s="48"/>
      <c r="H421" s="48"/>
      <c r="I421" s="48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7"/>
      <c r="BB421" s="47"/>
      <c r="BC421" s="47"/>
      <c r="BD421" s="47"/>
      <c r="BE421" s="47"/>
      <c r="BF421" s="47"/>
      <c r="BG421" s="47"/>
      <c r="BH421" s="47"/>
      <c r="BI421" s="47"/>
      <c r="BJ421" s="47"/>
      <c r="BK421" s="47"/>
      <c r="BL421" s="47"/>
      <c r="BM421" s="47"/>
      <c r="BN421" s="47"/>
      <c r="BO421" s="47"/>
      <c r="BP421" s="47"/>
    </row>
    <row r="422" spans="1:68" x14ac:dyDescent="0.2">
      <c r="A422" s="47"/>
      <c r="B422" s="47"/>
      <c r="C422" s="48"/>
      <c r="D422" s="48"/>
      <c r="E422" s="48"/>
      <c r="F422" s="48"/>
      <c r="G422" s="48"/>
      <c r="H422" s="48"/>
      <c r="I422" s="48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  <c r="BL422" s="47"/>
      <c r="BM422" s="47"/>
      <c r="BN422" s="47"/>
      <c r="BO422" s="47"/>
      <c r="BP422" s="47"/>
    </row>
    <row r="423" spans="1:68" x14ac:dyDescent="0.2">
      <c r="A423" s="47"/>
      <c r="B423" s="47"/>
      <c r="C423" s="48"/>
      <c r="D423" s="48"/>
      <c r="E423" s="48"/>
      <c r="F423" s="48"/>
      <c r="G423" s="48"/>
      <c r="H423" s="48"/>
      <c r="I423" s="48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47"/>
      <c r="BE423" s="47"/>
      <c r="BF423" s="47"/>
      <c r="BG423" s="47"/>
      <c r="BH423" s="47"/>
      <c r="BI423" s="47"/>
      <c r="BJ423" s="47"/>
      <c r="BK423" s="47"/>
      <c r="BL423" s="47"/>
      <c r="BM423" s="47"/>
      <c r="BN423" s="47"/>
      <c r="BO423" s="47"/>
      <c r="BP423" s="47"/>
    </row>
    <row r="424" spans="1:68" x14ac:dyDescent="0.2">
      <c r="A424" s="47"/>
      <c r="B424" s="47"/>
      <c r="C424" s="48"/>
      <c r="D424" s="48"/>
      <c r="E424" s="48"/>
      <c r="F424" s="48"/>
      <c r="G424" s="48"/>
      <c r="H424" s="48"/>
      <c r="I424" s="48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47"/>
      <c r="BE424" s="47"/>
      <c r="BF424" s="47"/>
      <c r="BG424" s="47"/>
      <c r="BH424" s="47"/>
      <c r="BI424" s="47"/>
      <c r="BJ424" s="47"/>
      <c r="BK424" s="47"/>
      <c r="BL424" s="47"/>
      <c r="BM424" s="47"/>
      <c r="BN424" s="47"/>
      <c r="BO424" s="47"/>
      <c r="BP424" s="47"/>
    </row>
    <row r="425" spans="1:68" x14ac:dyDescent="0.2">
      <c r="A425" s="47"/>
      <c r="B425" s="47"/>
      <c r="C425" s="48"/>
      <c r="D425" s="48"/>
      <c r="E425" s="48"/>
      <c r="F425" s="48"/>
      <c r="G425" s="48"/>
      <c r="H425" s="48"/>
      <c r="I425" s="48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  <c r="BL425" s="47"/>
      <c r="BM425" s="47"/>
      <c r="BN425" s="47"/>
      <c r="BO425" s="47"/>
      <c r="BP425" s="47"/>
    </row>
    <row r="426" spans="1:68" x14ac:dyDescent="0.2">
      <c r="A426" s="47"/>
      <c r="B426" s="47"/>
      <c r="C426" s="48"/>
      <c r="D426" s="48"/>
      <c r="E426" s="48"/>
      <c r="F426" s="48"/>
      <c r="G426" s="48"/>
      <c r="H426" s="48"/>
      <c r="I426" s="48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  <c r="BN426" s="47"/>
      <c r="BO426" s="47"/>
      <c r="BP426" s="47"/>
    </row>
    <row r="427" spans="1:68" x14ac:dyDescent="0.2">
      <c r="A427" s="47"/>
      <c r="B427" s="47"/>
      <c r="C427" s="48"/>
      <c r="D427" s="48"/>
      <c r="E427" s="48"/>
      <c r="F427" s="48"/>
      <c r="G427" s="48"/>
      <c r="H427" s="48"/>
      <c r="I427" s="48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47"/>
      <c r="AZ427" s="47"/>
      <c r="BA427" s="47"/>
      <c r="BB427" s="47"/>
      <c r="BC427" s="47"/>
      <c r="BD427" s="47"/>
      <c r="BE427" s="47"/>
      <c r="BF427" s="47"/>
      <c r="BG427" s="47"/>
      <c r="BH427" s="47"/>
      <c r="BI427" s="47"/>
      <c r="BJ427" s="47"/>
      <c r="BK427" s="47"/>
      <c r="BL427" s="47"/>
      <c r="BM427" s="47"/>
      <c r="BN427" s="47"/>
      <c r="BO427" s="47"/>
      <c r="BP427" s="47"/>
    </row>
    <row r="428" spans="1:68" x14ac:dyDescent="0.2">
      <c r="A428" s="47"/>
      <c r="B428" s="47"/>
      <c r="C428" s="48"/>
      <c r="D428" s="48"/>
      <c r="E428" s="48"/>
      <c r="F428" s="48"/>
      <c r="G428" s="48"/>
      <c r="H428" s="48"/>
      <c r="I428" s="48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47"/>
      <c r="AZ428" s="47"/>
      <c r="BA428" s="47"/>
      <c r="BB428" s="47"/>
      <c r="BC428" s="47"/>
      <c r="BD428" s="47"/>
      <c r="BE428" s="47"/>
      <c r="BF428" s="47"/>
      <c r="BG428" s="47"/>
      <c r="BH428" s="47"/>
      <c r="BI428" s="47"/>
      <c r="BJ428" s="47"/>
      <c r="BK428" s="47"/>
      <c r="BL428" s="47"/>
      <c r="BM428" s="47"/>
      <c r="BN428" s="47"/>
      <c r="BO428" s="47"/>
      <c r="BP428" s="47"/>
    </row>
    <row r="429" spans="1:68" x14ac:dyDescent="0.2">
      <c r="A429" s="47"/>
      <c r="B429" s="47"/>
      <c r="C429" s="48"/>
      <c r="D429" s="48"/>
      <c r="E429" s="48"/>
      <c r="F429" s="48"/>
      <c r="G429" s="48"/>
      <c r="H429" s="48"/>
      <c r="I429" s="48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47"/>
      <c r="AZ429" s="47"/>
      <c r="BA429" s="47"/>
      <c r="BB429" s="47"/>
      <c r="BC429" s="47"/>
      <c r="BD429" s="47"/>
      <c r="BE429" s="47"/>
      <c r="BF429" s="47"/>
      <c r="BG429" s="47"/>
      <c r="BH429" s="47"/>
      <c r="BI429" s="47"/>
      <c r="BJ429" s="47"/>
      <c r="BK429" s="47"/>
      <c r="BL429" s="47"/>
      <c r="BM429" s="47"/>
      <c r="BN429" s="47"/>
      <c r="BO429" s="47"/>
      <c r="BP429" s="47"/>
    </row>
    <row r="430" spans="1:68" x14ac:dyDescent="0.2">
      <c r="A430" s="47"/>
      <c r="B430" s="47"/>
      <c r="C430" s="48"/>
      <c r="D430" s="48"/>
      <c r="E430" s="48"/>
      <c r="F430" s="48"/>
      <c r="G430" s="48"/>
      <c r="H430" s="48"/>
      <c r="I430" s="48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47"/>
      <c r="AZ430" s="47"/>
      <c r="BA430" s="47"/>
      <c r="BB430" s="47"/>
      <c r="BC430" s="47"/>
      <c r="BD430" s="47"/>
      <c r="BE430" s="47"/>
      <c r="BF430" s="47"/>
      <c r="BG430" s="47"/>
      <c r="BH430" s="47"/>
      <c r="BI430" s="47"/>
      <c r="BJ430" s="47"/>
      <c r="BK430" s="47"/>
      <c r="BL430" s="47"/>
      <c r="BM430" s="47"/>
      <c r="BN430" s="47"/>
      <c r="BO430" s="47"/>
      <c r="BP430" s="47"/>
    </row>
    <row r="431" spans="1:68" x14ac:dyDescent="0.2">
      <c r="A431" s="47"/>
      <c r="B431" s="47"/>
      <c r="C431" s="48"/>
      <c r="D431" s="48"/>
      <c r="E431" s="48"/>
      <c r="F431" s="48"/>
      <c r="G431" s="48"/>
      <c r="H431" s="48"/>
      <c r="I431" s="48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47"/>
      <c r="AZ431" s="47"/>
      <c r="BA431" s="47"/>
      <c r="BB431" s="47"/>
      <c r="BC431" s="47"/>
      <c r="BD431" s="47"/>
      <c r="BE431" s="47"/>
      <c r="BF431" s="47"/>
      <c r="BG431" s="47"/>
      <c r="BH431" s="47"/>
      <c r="BI431" s="47"/>
      <c r="BJ431" s="47"/>
      <c r="BK431" s="47"/>
      <c r="BL431" s="47"/>
      <c r="BM431" s="47"/>
      <c r="BN431" s="47"/>
      <c r="BO431" s="47"/>
      <c r="BP431" s="47"/>
    </row>
    <row r="432" spans="1:68" x14ac:dyDescent="0.2">
      <c r="A432" s="47"/>
      <c r="B432" s="47"/>
      <c r="C432" s="48"/>
      <c r="D432" s="48"/>
      <c r="E432" s="48"/>
      <c r="F432" s="48"/>
      <c r="G432" s="48"/>
      <c r="H432" s="48"/>
      <c r="I432" s="48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47"/>
      <c r="AZ432" s="47"/>
      <c r="BA432" s="47"/>
      <c r="BB432" s="47"/>
      <c r="BC432" s="47"/>
      <c r="BD432" s="47"/>
      <c r="BE432" s="47"/>
      <c r="BF432" s="47"/>
      <c r="BG432" s="47"/>
      <c r="BH432" s="47"/>
      <c r="BI432" s="47"/>
      <c r="BJ432" s="47"/>
      <c r="BK432" s="47"/>
      <c r="BL432" s="47"/>
      <c r="BM432" s="47"/>
      <c r="BN432" s="47"/>
      <c r="BO432" s="47"/>
      <c r="BP432" s="47"/>
    </row>
    <row r="433" spans="1:68" x14ac:dyDescent="0.2">
      <c r="A433" s="47"/>
      <c r="B433" s="47"/>
      <c r="C433" s="48"/>
      <c r="D433" s="48"/>
      <c r="E433" s="48"/>
      <c r="F433" s="48"/>
      <c r="G433" s="48"/>
      <c r="H433" s="48"/>
      <c r="I433" s="48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47"/>
      <c r="AZ433" s="47"/>
      <c r="BA433" s="47"/>
      <c r="BB433" s="47"/>
      <c r="BC433" s="47"/>
      <c r="BD433" s="47"/>
      <c r="BE433" s="47"/>
      <c r="BF433" s="47"/>
      <c r="BG433" s="47"/>
      <c r="BH433" s="47"/>
      <c r="BI433" s="47"/>
      <c r="BJ433" s="47"/>
      <c r="BK433" s="47"/>
      <c r="BL433" s="47"/>
      <c r="BM433" s="47"/>
      <c r="BN433" s="47"/>
      <c r="BO433" s="47"/>
      <c r="BP433" s="47"/>
    </row>
    <row r="434" spans="1:68" x14ac:dyDescent="0.2">
      <c r="A434" s="47"/>
      <c r="B434" s="47"/>
      <c r="C434" s="48"/>
      <c r="D434" s="48"/>
      <c r="E434" s="48"/>
      <c r="F434" s="48"/>
      <c r="G434" s="48"/>
      <c r="H434" s="48"/>
      <c r="I434" s="48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47"/>
      <c r="AZ434" s="47"/>
      <c r="BA434" s="47"/>
      <c r="BB434" s="47"/>
      <c r="BC434" s="47"/>
      <c r="BD434" s="47"/>
      <c r="BE434" s="47"/>
      <c r="BF434" s="47"/>
      <c r="BG434" s="47"/>
      <c r="BH434" s="47"/>
      <c r="BI434" s="47"/>
      <c r="BJ434" s="47"/>
      <c r="BK434" s="47"/>
      <c r="BL434" s="47"/>
      <c r="BM434" s="47"/>
      <c r="BN434" s="47"/>
      <c r="BO434" s="47"/>
      <c r="BP434" s="47"/>
    </row>
    <row r="435" spans="1:68" x14ac:dyDescent="0.2">
      <c r="A435" s="47"/>
      <c r="B435" s="47"/>
      <c r="C435" s="48"/>
      <c r="D435" s="48"/>
      <c r="E435" s="48"/>
      <c r="F435" s="48"/>
      <c r="G435" s="48"/>
      <c r="H435" s="48"/>
      <c r="I435" s="48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47"/>
      <c r="AZ435" s="47"/>
      <c r="BA435" s="47"/>
      <c r="BB435" s="47"/>
      <c r="BC435" s="47"/>
      <c r="BD435" s="47"/>
      <c r="BE435" s="47"/>
      <c r="BF435" s="47"/>
      <c r="BG435" s="47"/>
      <c r="BH435" s="47"/>
      <c r="BI435" s="47"/>
      <c r="BJ435" s="47"/>
      <c r="BK435" s="47"/>
      <c r="BL435" s="47"/>
      <c r="BM435" s="47"/>
      <c r="BN435" s="47"/>
      <c r="BO435" s="47"/>
      <c r="BP435" s="47"/>
    </row>
    <row r="436" spans="1:68" x14ac:dyDescent="0.2">
      <c r="A436" s="47"/>
      <c r="B436" s="47"/>
      <c r="C436" s="48"/>
      <c r="D436" s="48"/>
      <c r="E436" s="48"/>
      <c r="F436" s="48"/>
      <c r="G436" s="48"/>
      <c r="H436" s="48"/>
      <c r="I436" s="48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47"/>
      <c r="AZ436" s="47"/>
      <c r="BA436" s="47"/>
      <c r="BB436" s="47"/>
      <c r="BC436" s="47"/>
      <c r="BD436" s="47"/>
      <c r="BE436" s="47"/>
      <c r="BF436" s="47"/>
      <c r="BG436" s="47"/>
      <c r="BH436" s="47"/>
      <c r="BI436" s="47"/>
      <c r="BJ436" s="47"/>
      <c r="BK436" s="47"/>
      <c r="BL436" s="47"/>
      <c r="BM436" s="47"/>
      <c r="BN436" s="47"/>
      <c r="BO436" s="47"/>
      <c r="BP436" s="47"/>
    </row>
    <row r="437" spans="1:68" x14ac:dyDescent="0.2">
      <c r="A437" s="47"/>
      <c r="B437" s="47"/>
      <c r="C437" s="48"/>
      <c r="D437" s="48"/>
      <c r="E437" s="48"/>
      <c r="F437" s="48"/>
      <c r="G437" s="48"/>
      <c r="H437" s="48"/>
      <c r="I437" s="48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47"/>
      <c r="AZ437" s="47"/>
      <c r="BA437" s="47"/>
      <c r="BB437" s="47"/>
      <c r="BC437" s="47"/>
      <c r="BD437" s="47"/>
      <c r="BE437" s="47"/>
      <c r="BF437" s="47"/>
      <c r="BG437" s="47"/>
      <c r="BH437" s="47"/>
      <c r="BI437" s="47"/>
      <c r="BJ437" s="47"/>
      <c r="BK437" s="47"/>
      <c r="BL437" s="47"/>
      <c r="BM437" s="47"/>
      <c r="BN437" s="47"/>
      <c r="BO437" s="47"/>
      <c r="BP437" s="47"/>
    </row>
    <row r="438" spans="1:68" x14ac:dyDescent="0.2">
      <c r="A438" s="47"/>
      <c r="B438" s="47"/>
      <c r="C438" s="48"/>
      <c r="D438" s="48"/>
      <c r="E438" s="48"/>
      <c r="F438" s="48"/>
      <c r="G438" s="48"/>
      <c r="H438" s="48"/>
      <c r="I438" s="48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47"/>
      <c r="AZ438" s="47"/>
      <c r="BA438" s="47"/>
      <c r="BB438" s="47"/>
      <c r="BC438" s="47"/>
      <c r="BD438" s="47"/>
      <c r="BE438" s="47"/>
      <c r="BF438" s="47"/>
      <c r="BG438" s="47"/>
      <c r="BH438" s="47"/>
      <c r="BI438" s="47"/>
      <c r="BJ438" s="47"/>
      <c r="BK438" s="47"/>
      <c r="BL438" s="47"/>
      <c r="BM438" s="47"/>
      <c r="BN438" s="47"/>
      <c r="BO438" s="47"/>
      <c r="BP438" s="47"/>
    </row>
    <row r="439" spans="1:68" x14ac:dyDescent="0.2">
      <c r="A439" s="47"/>
      <c r="B439" s="47"/>
      <c r="C439" s="48"/>
      <c r="D439" s="48"/>
      <c r="E439" s="48"/>
      <c r="F439" s="48"/>
      <c r="G439" s="48"/>
      <c r="H439" s="48"/>
      <c r="I439" s="48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  <c r="AX439" s="47"/>
      <c r="AY439" s="47"/>
      <c r="AZ439" s="47"/>
      <c r="BA439" s="47"/>
      <c r="BB439" s="47"/>
      <c r="BC439" s="47"/>
      <c r="BD439" s="47"/>
      <c r="BE439" s="47"/>
      <c r="BF439" s="47"/>
      <c r="BG439" s="47"/>
      <c r="BH439" s="47"/>
      <c r="BI439" s="47"/>
      <c r="BJ439" s="47"/>
      <c r="BK439" s="47"/>
      <c r="BL439" s="47"/>
      <c r="BM439" s="47"/>
      <c r="BN439" s="47"/>
      <c r="BO439" s="47"/>
      <c r="BP439" s="47"/>
    </row>
    <row r="440" spans="1:68" x14ac:dyDescent="0.2">
      <c r="A440" s="47"/>
      <c r="B440" s="47"/>
      <c r="C440" s="48"/>
      <c r="D440" s="48"/>
      <c r="E440" s="48"/>
      <c r="F440" s="48"/>
      <c r="G440" s="48"/>
      <c r="H440" s="48"/>
      <c r="I440" s="48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47"/>
      <c r="AZ440" s="47"/>
      <c r="BA440" s="47"/>
      <c r="BB440" s="47"/>
      <c r="BC440" s="47"/>
      <c r="BD440" s="47"/>
      <c r="BE440" s="47"/>
      <c r="BF440" s="47"/>
      <c r="BG440" s="47"/>
      <c r="BH440" s="47"/>
      <c r="BI440" s="47"/>
      <c r="BJ440" s="47"/>
      <c r="BK440" s="47"/>
      <c r="BL440" s="47"/>
      <c r="BM440" s="47"/>
      <c r="BN440" s="47"/>
      <c r="BO440" s="47"/>
      <c r="BP440" s="47"/>
    </row>
    <row r="441" spans="1:68" x14ac:dyDescent="0.2">
      <c r="A441" s="47"/>
      <c r="B441" s="47"/>
      <c r="C441" s="48"/>
      <c r="D441" s="48"/>
      <c r="E441" s="48"/>
      <c r="F441" s="48"/>
      <c r="G441" s="48"/>
      <c r="H441" s="48"/>
      <c r="I441" s="48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47"/>
      <c r="AZ441" s="47"/>
      <c r="BA441" s="47"/>
      <c r="BB441" s="47"/>
      <c r="BC441" s="47"/>
      <c r="BD441" s="47"/>
      <c r="BE441" s="47"/>
      <c r="BF441" s="47"/>
      <c r="BG441" s="47"/>
      <c r="BH441" s="47"/>
      <c r="BI441" s="47"/>
      <c r="BJ441" s="47"/>
      <c r="BK441" s="47"/>
      <c r="BL441" s="47"/>
      <c r="BM441" s="47"/>
      <c r="BN441" s="47"/>
      <c r="BO441" s="47"/>
      <c r="BP441" s="47"/>
    </row>
    <row r="442" spans="1:68" x14ac:dyDescent="0.2">
      <c r="A442" s="47"/>
      <c r="B442" s="47"/>
      <c r="C442" s="48"/>
      <c r="D442" s="48"/>
      <c r="E442" s="48"/>
      <c r="F442" s="48"/>
      <c r="G442" s="48"/>
      <c r="H442" s="48"/>
      <c r="I442" s="48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47"/>
      <c r="AZ442" s="47"/>
      <c r="BA442" s="47"/>
      <c r="BB442" s="47"/>
      <c r="BC442" s="47"/>
      <c r="BD442" s="47"/>
      <c r="BE442" s="47"/>
      <c r="BF442" s="47"/>
      <c r="BG442" s="47"/>
      <c r="BH442" s="47"/>
      <c r="BI442" s="47"/>
      <c r="BJ442" s="47"/>
      <c r="BK442" s="47"/>
      <c r="BL442" s="47"/>
      <c r="BM442" s="47"/>
      <c r="BN442" s="47"/>
      <c r="BO442" s="47"/>
      <c r="BP442" s="47"/>
    </row>
    <row r="443" spans="1:68" x14ac:dyDescent="0.2">
      <c r="A443" s="47"/>
      <c r="B443" s="47"/>
      <c r="C443" s="48"/>
      <c r="D443" s="48"/>
      <c r="E443" s="48"/>
      <c r="F443" s="48"/>
      <c r="G443" s="48"/>
      <c r="H443" s="48"/>
      <c r="I443" s="48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47"/>
      <c r="AZ443" s="47"/>
      <c r="BA443" s="47"/>
      <c r="BB443" s="47"/>
      <c r="BC443" s="47"/>
      <c r="BD443" s="47"/>
      <c r="BE443" s="47"/>
      <c r="BF443" s="47"/>
      <c r="BG443" s="47"/>
      <c r="BH443" s="47"/>
      <c r="BI443" s="47"/>
      <c r="BJ443" s="47"/>
      <c r="BK443" s="47"/>
      <c r="BL443" s="47"/>
      <c r="BM443" s="47"/>
      <c r="BN443" s="47"/>
      <c r="BO443" s="47"/>
      <c r="BP443" s="47"/>
    </row>
    <row r="444" spans="1:68" x14ac:dyDescent="0.2">
      <c r="A444" s="47"/>
      <c r="B444" s="47"/>
      <c r="C444" s="48"/>
      <c r="D444" s="48"/>
      <c r="E444" s="48"/>
      <c r="F444" s="48"/>
      <c r="G444" s="48"/>
      <c r="H444" s="48"/>
      <c r="I444" s="48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47"/>
      <c r="AZ444" s="47"/>
      <c r="BA444" s="47"/>
      <c r="BB444" s="47"/>
      <c r="BC444" s="47"/>
      <c r="BD444" s="47"/>
      <c r="BE444" s="47"/>
      <c r="BF444" s="47"/>
      <c r="BG444" s="47"/>
      <c r="BH444" s="47"/>
      <c r="BI444" s="47"/>
      <c r="BJ444" s="47"/>
      <c r="BK444" s="47"/>
      <c r="BL444" s="47"/>
      <c r="BM444" s="47"/>
      <c r="BN444" s="47"/>
      <c r="BO444" s="47"/>
      <c r="BP444" s="47"/>
    </row>
    <row r="445" spans="1:68" x14ac:dyDescent="0.2">
      <c r="A445" s="47"/>
      <c r="B445" s="47"/>
      <c r="C445" s="48"/>
      <c r="D445" s="48"/>
      <c r="E445" s="48"/>
      <c r="F445" s="48"/>
      <c r="G445" s="48"/>
      <c r="H445" s="48"/>
      <c r="I445" s="48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47"/>
      <c r="AZ445" s="47"/>
      <c r="BA445" s="47"/>
      <c r="BB445" s="47"/>
      <c r="BC445" s="47"/>
      <c r="BD445" s="47"/>
      <c r="BE445" s="47"/>
      <c r="BF445" s="47"/>
      <c r="BG445" s="47"/>
      <c r="BH445" s="47"/>
      <c r="BI445" s="47"/>
      <c r="BJ445" s="47"/>
      <c r="BK445" s="47"/>
      <c r="BL445" s="47"/>
      <c r="BM445" s="47"/>
      <c r="BN445" s="47"/>
      <c r="BO445" s="47"/>
      <c r="BP445" s="47"/>
    </row>
    <row r="446" spans="1:68" x14ac:dyDescent="0.2">
      <c r="A446" s="47"/>
      <c r="B446" s="47"/>
      <c r="C446" s="48"/>
      <c r="D446" s="48"/>
      <c r="E446" s="48"/>
      <c r="F446" s="48"/>
      <c r="G446" s="48"/>
      <c r="H446" s="48"/>
      <c r="I446" s="48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47"/>
      <c r="AZ446" s="47"/>
      <c r="BA446" s="47"/>
      <c r="BB446" s="47"/>
      <c r="BC446" s="47"/>
      <c r="BD446" s="47"/>
      <c r="BE446" s="47"/>
      <c r="BF446" s="47"/>
      <c r="BG446" s="47"/>
      <c r="BH446" s="47"/>
      <c r="BI446" s="47"/>
      <c r="BJ446" s="47"/>
      <c r="BK446" s="47"/>
      <c r="BL446" s="47"/>
      <c r="BM446" s="47"/>
      <c r="BN446" s="47"/>
      <c r="BO446" s="47"/>
      <c r="BP446" s="47"/>
    </row>
    <row r="447" spans="1:68" x14ac:dyDescent="0.2">
      <c r="A447" s="47"/>
      <c r="B447" s="47"/>
      <c r="C447" s="48"/>
      <c r="D447" s="48"/>
      <c r="E447" s="48"/>
      <c r="F447" s="48"/>
      <c r="G447" s="48"/>
      <c r="H447" s="48"/>
      <c r="I447" s="48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47"/>
      <c r="AZ447" s="47"/>
      <c r="BA447" s="47"/>
      <c r="BB447" s="47"/>
      <c r="BC447" s="47"/>
      <c r="BD447" s="47"/>
      <c r="BE447" s="47"/>
      <c r="BF447" s="47"/>
      <c r="BG447" s="47"/>
      <c r="BH447" s="47"/>
      <c r="BI447" s="47"/>
      <c r="BJ447" s="47"/>
      <c r="BK447" s="47"/>
      <c r="BL447" s="47"/>
      <c r="BM447" s="47"/>
      <c r="BN447" s="47"/>
      <c r="BO447" s="47"/>
      <c r="BP447" s="47"/>
    </row>
    <row r="448" spans="1:68" x14ac:dyDescent="0.2">
      <c r="A448" s="47"/>
      <c r="B448" s="47"/>
      <c r="C448" s="48"/>
      <c r="D448" s="48"/>
      <c r="E448" s="48"/>
      <c r="F448" s="48"/>
      <c r="G448" s="48"/>
      <c r="H448" s="48"/>
      <c r="I448" s="48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47"/>
      <c r="AZ448" s="47"/>
      <c r="BA448" s="47"/>
      <c r="BB448" s="47"/>
      <c r="BC448" s="47"/>
      <c r="BD448" s="47"/>
      <c r="BE448" s="47"/>
      <c r="BF448" s="47"/>
      <c r="BG448" s="47"/>
      <c r="BH448" s="47"/>
      <c r="BI448" s="47"/>
      <c r="BJ448" s="47"/>
      <c r="BK448" s="47"/>
      <c r="BL448" s="47"/>
      <c r="BM448" s="47"/>
      <c r="BN448" s="47"/>
      <c r="BO448" s="47"/>
      <c r="BP448" s="47"/>
    </row>
  </sheetData>
  <mergeCells count="6">
    <mergeCell ref="BP6:BR6"/>
    <mergeCell ref="AV6:AX6"/>
    <mergeCell ref="AZ6:BB6"/>
    <mergeCell ref="BD6:BF6"/>
    <mergeCell ref="BH6:BJ6"/>
    <mergeCell ref="BL6:BN6"/>
  </mergeCells>
  <hyperlinks>
    <hyperlink ref="L1" r:id="rId1" tooltip="Show metadata" display="javascript:displayMeta('DS-016894','');"/>
    <hyperlink ref="D3" r:id="rId2"/>
  </hyperlinks>
  <pageMargins left="0.7" right="0.7" top="0.75" bottom="0.75" header="0.3" footer="0.3"/>
  <pageSetup orientation="portrait"/>
  <ignoredErrors>
    <ignoredError sqref="AF19:AO126 W20:AD118 X19:AD19 Y126:AD126 W122:AD125 X121:AD121 W120 Y120:AD120 W119 Z119:AD119" formulaRange="1"/>
  </ignoredErrors>
  <drawing r:id="rId3"/>
  <legacyDrawing r:id="rId4"/>
  <controls>
    <mc:AlternateContent xmlns:mc="http://schemas.openxmlformats.org/markup-compatibility/2006">
      <mc:Choice Requires="x14">
        <control shapeId="3073" r:id="rId5" name="Control 1">
          <controlPr defaultSize="0" r:id="rId6">
            <anchor moveWithCells="1">
              <from>
                <xdr:col>11</xdr:col>
                <xdr:colOff>57150</xdr:colOff>
                <xdr:row>91</xdr:row>
                <xdr:rowOff>9525</xdr:rowOff>
              </from>
              <to>
                <xdr:col>11</xdr:col>
                <xdr:colOff>695325</xdr:colOff>
                <xdr:row>91</xdr:row>
                <xdr:rowOff>171450</xdr:rowOff>
              </to>
            </anchor>
          </controlPr>
        </control>
      </mc:Choice>
      <mc:Fallback>
        <control shapeId="3073" r:id="rId5" name="Control 1"/>
      </mc:Fallback>
    </mc:AlternateContent>
    <mc:AlternateContent xmlns:mc="http://schemas.openxmlformats.org/markup-compatibility/2006">
      <mc:Choice Requires="x14">
        <control shapeId="3074" r:id="rId7" name="Control 2">
          <controlPr defaultSize="0" r:id="rId6">
            <anchor moveWithCells="1">
              <from>
                <xdr:col>12</xdr:col>
                <xdr:colOff>47625</xdr:colOff>
                <xdr:row>90</xdr:row>
                <xdr:rowOff>9525</xdr:rowOff>
              </from>
              <to>
                <xdr:col>12</xdr:col>
                <xdr:colOff>685800</xdr:colOff>
                <xdr:row>90</xdr:row>
                <xdr:rowOff>171450</xdr:rowOff>
              </to>
            </anchor>
          </controlPr>
        </control>
      </mc:Choice>
      <mc:Fallback>
        <control shapeId="3074" r:id="rId7" name="Control 2"/>
      </mc:Fallback>
    </mc:AlternateContent>
    <mc:AlternateContent xmlns:mc="http://schemas.openxmlformats.org/markup-compatibility/2006">
      <mc:Choice Requires="x14">
        <control shapeId="3075" r:id="rId8" name="Control 3">
          <controlPr defaultSize="0" r:id="rId6">
            <anchor moveWithCells="1">
              <from>
                <xdr:col>16</xdr:col>
                <xdr:colOff>76200</xdr:colOff>
                <xdr:row>90</xdr:row>
                <xdr:rowOff>9525</xdr:rowOff>
              </from>
              <to>
                <xdr:col>17</xdr:col>
                <xdr:colOff>28575</xdr:colOff>
                <xdr:row>90</xdr:row>
                <xdr:rowOff>171450</xdr:rowOff>
              </to>
            </anchor>
          </controlPr>
        </control>
      </mc:Choice>
      <mc:Fallback>
        <control shapeId="3075" r:id="rId8" name="Control 3"/>
      </mc:Fallback>
    </mc:AlternateContent>
    <mc:AlternateContent xmlns:mc="http://schemas.openxmlformats.org/markup-compatibility/2006">
      <mc:Choice Requires="x14">
        <control shapeId="3076" r:id="rId9" name="Control 4">
          <controlPr defaultSize="0" r:id="rId6">
            <anchor moveWithCells="1">
              <from>
                <xdr:col>2</xdr:col>
                <xdr:colOff>9525</xdr:colOff>
                <xdr:row>90</xdr:row>
                <xdr:rowOff>9525</xdr:rowOff>
              </from>
              <to>
                <xdr:col>2</xdr:col>
                <xdr:colOff>647700</xdr:colOff>
                <xdr:row>90</xdr:row>
                <xdr:rowOff>171450</xdr:rowOff>
              </to>
            </anchor>
          </controlPr>
        </control>
      </mc:Choice>
      <mc:Fallback>
        <control shapeId="3076" r:id="rId9" name="Control 4"/>
      </mc:Fallback>
    </mc:AlternateContent>
    <mc:AlternateContent xmlns:mc="http://schemas.openxmlformats.org/markup-compatibility/2006">
      <mc:Choice Requires="x14">
        <control shapeId="3077" r:id="rId10" name="Control 5">
          <controlPr defaultSize="0" r:id="rId11">
            <anchor moveWithCells="1">
              <from>
                <xdr:col>3</xdr:col>
                <xdr:colOff>19050</xdr:colOff>
                <xdr:row>87</xdr:row>
                <xdr:rowOff>171450</xdr:rowOff>
              </from>
              <to>
                <xdr:col>3</xdr:col>
                <xdr:colOff>657225</xdr:colOff>
                <xdr:row>88</xdr:row>
                <xdr:rowOff>161925</xdr:rowOff>
              </to>
            </anchor>
          </controlPr>
        </control>
      </mc:Choice>
      <mc:Fallback>
        <control shapeId="3077" r:id="rId10" name="Control 5"/>
      </mc:Fallback>
    </mc:AlternateContent>
    <mc:AlternateContent xmlns:mc="http://schemas.openxmlformats.org/markup-compatibility/2006">
      <mc:Choice Requires="x14">
        <control shapeId="3078" r:id="rId12" name="Control 6">
          <controlPr defaultSize="0" r:id="rId6">
            <anchor moveWithCells="1">
              <from>
                <xdr:col>5</xdr:col>
                <xdr:colOff>28575</xdr:colOff>
                <xdr:row>90</xdr:row>
                <xdr:rowOff>9525</xdr:rowOff>
              </from>
              <to>
                <xdr:col>5</xdr:col>
                <xdr:colOff>666750</xdr:colOff>
                <xdr:row>90</xdr:row>
                <xdr:rowOff>171450</xdr:rowOff>
              </to>
            </anchor>
          </controlPr>
        </control>
      </mc:Choice>
      <mc:Fallback>
        <control shapeId="3078" r:id="rId12" name="Control 6"/>
      </mc:Fallback>
    </mc:AlternateContent>
    <mc:AlternateContent xmlns:mc="http://schemas.openxmlformats.org/markup-compatibility/2006">
      <mc:Choice Requires="x14">
        <control shapeId="3079" r:id="rId13" name="Control 7">
          <controlPr defaultSize="0" r:id="rId6">
            <anchor moveWithCells="1">
              <from>
                <xdr:col>5</xdr:col>
                <xdr:colOff>28575</xdr:colOff>
                <xdr:row>91</xdr:row>
                <xdr:rowOff>9525</xdr:rowOff>
              </from>
              <to>
                <xdr:col>5</xdr:col>
                <xdr:colOff>666750</xdr:colOff>
                <xdr:row>91</xdr:row>
                <xdr:rowOff>171450</xdr:rowOff>
              </to>
            </anchor>
          </controlPr>
        </control>
      </mc:Choice>
      <mc:Fallback>
        <control shapeId="3079" r:id="rId13" name="Control 7"/>
      </mc:Fallback>
    </mc:AlternateContent>
    <mc:AlternateContent xmlns:mc="http://schemas.openxmlformats.org/markup-compatibility/2006">
      <mc:Choice Requires="x14">
        <control shapeId="3080" r:id="rId14" name="Control 8">
          <controlPr defaultSize="0" r:id="rId6">
            <anchor moveWithCells="1">
              <from>
                <xdr:col>6</xdr:col>
                <xdr:colOff>28575</xdr:colOff>
                <xdr:row>91</xdr:row>
                <xdr:rowOff>9525</xdr:rowOff>
              </from>
              <to>
                <xdr:col>6</xdr:col>
                <xdr:colOff>666750</xdr:colOff>
                <xdr:row>91</xdr:row>
                <xdr:rowOff>171450</xdr:rowOff>
              </to>
            </anchor>
          </controlPr>
        </control>
      </mc:Choice>
      <mc:Fallback>
        <control shapeId="3080" r:id="rId14" name="Control 8"/>
      </mc:Fallback>
    </mc:AlternateContent>
    <mc:AlternateContent xmlns:mc="http://schemas.openxmlformats.org/markup-compatibility/2006">
      <mc:Choice Requires="x14">
        <control shapeId="3081" r:id="rId15" name="Control 9">
          <controlPr defaultSize="0" r:id="rId6">
            <anchor moveWithCells="1">
              <from>
                <xdr:col>18</xdr:col>
                <xdr:colOff>85725</xdr:colOff>
                <xdr:row>83</xdr:row>
                <xdr:rowOff>161925</xdr:rowOff>
              </from>
              <to>
                <xdr:col>19</xdr:col>
                <xdr:colOff>38100</xdr:colOff>
                <xdr:row>84</xdr:row>
                <xdr:rowOff>142875</xdr:rowOff>
              </to>
            </anchor>
          </controlPr>
        </control>
      </mc:Choice>
      <mc:Fallback>
        <control shapeId="3081" r:id="rId15" name="Control 9"/>
      </mc:Fallback>
    </mc:AlternateContent>
    <mc:AlternateContent xmlns:mc="http://schemas.openxmlformats.org/markup-compatibility/2006">
      <mc:Choice Requires="x14">
        <control shapeId="3082" r:id="rId16" name="Control 10">
          <controlPr defaultSize="0" r:id="rId11">
            <anchor moveWithCells="1">
              <from>
                <xdr:col>18</xdr:col>
                <xdr:colOff>85725</xdr:colOff>
                <xdr:row>85</xdr:row>
                <xdr:rowOff>161925</xdr:rowOff>
              </from>
              <to>
                <xdr:col>19</xdr:col>
                <xdr:colOff>38100</xdr:colOff>
                <xdr:row>86</xdr:row>
                <xdr:rowOff>152400</xdr:rowOff>
              </to>
            </anchor>
          </controlPr>
        </control>
      </mc:Choice>
      <mc:Fallback>
        <control shapeId="3082" r:id="rId16" name="Control 10"/>
      </mc:Fallback>
    </mc:AlternateContent>
    <mc:AlternateContent xmlns:mc="http://schemas.openxmlformats.org/markup-compatibility/2006">
      <mc:Choice Requires="x14">
        <control shapeId="3083" r:id="rId17" name="Control 11">
          <controlPr defaultSize="0" r:id="rId6">
            <anchor moveWithCells="1">
              <from>
                <xdr:col>18</xdr:col>
                <xdr:colOff>85725</xdr:colOff>
                <xdr:row>86</xdr:row>
                <xdr:rowOff>171450</xdr:rowOff>
              </from>
              <to>
                <xdr:col>19</xdr:col>
                <xdr:colOff>38100</xdr:colOff>
                <xdr:row>87</xdr:row>
                <xdr:rowOff>152400</xdr:rowOff>
              </to>
            </anchor>
          </controlPr>
        </control>
      </mc:Choice>
      <mc:Fallback>
        <control shapeId="3083" r:id="rId17" name="Control 11"/>
      </mc:Fallback>
    </mc:AlternateContent>
    <mc:AlternateContent xmlns:mc="http://schemas.openxmlformats.org/markup-compatibility/2006">
      <mc:Choice Requires="x14">
        <control shapeId="3084" r:id="rId18" name="Control 12">
          <controlPr defaultSize="0" r:id="rId6">
            <anchor moveWithCells="1">
              <from>
                <xdr:col>18</xdr:col>
                <xdr:colOff>85725</xdr:colOff>
                <xdr:row>89</xdr:row>
                <xdr:rowOff>0</xdr:rowOff>
              </from>
              <to>
                <xdr:col>19</xdr:col>
                <xdr:colOff>38100</xdr:colOff>
                <xdr:row>89</xdr:row>
                <xdr:rowOff>161925</xdr:rowOff>
              </to>
            </anchor>
          </controlPr>
        </control>
      </mc:Choice>
      <mc:Fallback>
        <control shapeId="3084" r:id="rId18" name="Control 12"/>
      </mc:Fallback>
    </mc:AlternateContent>
    <mc:AlternateContent xmlns:mc="http://schemas.openxmlformats.org/markup-compatibility/2006">
      <mc:Choice Requires="x14">
        <control shapeId="3085" r:id="rId19" name="Control 13">
          <controlPr defaultSize="0" r:id="rId6">
            <anchor moveWithCells="1">
              <from>
                <xdr:col>18</xdr:col>
                <xdr:colOff>85725</xdr:colOff>
                <xdr:row>90</xdr:row>
                <xdr:rowOff>9525</xdr:rowOff>
              </from>
              <to>
                <xdr:col>19</xdr:col>
                <xdr:colOff>38100</xdr:colOff>
                <xdr:row>90</xdr:row>
                <xdr:rowOff>171450</xdr:rowOff>
              </to>
            </anchor>
          </controlPr>
        </control>
      </mc:Choice>
      <mc:Fallback>
        <control shapeId="3085" r:id="rId19" name="Control 13"/>
      </mc:Fallback>
    </mc:AlternateContent>
    <mc:AlternateContent xmlns:mc="http://schemas.openxmlformats.org/markup-compatibility/2006">
      <mc:Choice Requires="x14">
        <control shapeId="3086" r:id="rId20" name="Control 14">
          <controlPr defaultSize="0" r:id="rId21">
            <anchor moveWithCells="1">
              <from>
                <xdr:col>19</xdr:col>
                <xdr:colOff>85725</xdr:colOff>
                <xdr:row>90</xdr:row>
                <xdr:rowOff>9525</xdr:rowOff>
              </from>
              <to>
                <xdr:col>20</xdr:col>
                <xdr:colOff>47625</xdr:colOff>
                <xdr:row>90</xdr:row>
                <xdr:rowOff>171450</xdr:rowOff>
              </to>
            </anchor>
          </controlPr>
        </control>
      </mc:Choice>
      <mc:Fallback>
        <control shapeId="3086" r:id="rId20" name="Control 14"/>
      </mc:Fallback>
    </mc:AlternateContent>
    <mc:AlternateContent xmlns:mc="http://schemas.openxmlformats.org/markup-compatibility/2006">
      <mc:Choice Requires="x14">
        <control shapeId="3087" r:id="rId22" name="Control 15">
          <controlPr defaultSize="0" r:id="rId21">
            <anchor moveWithCells="1">
              <from>
                <xdr:col>19</xdr:col>
                <xdr:colOff>85725</xdr:colOff>
                <xdr:row>91</xdr:row>
                <xdr:rowOff>9525</xdr:rowOff>
              </from>
              <to>
                <xdr:col>20</xdr:col>
                <xdr:colOff>47625</xdr:colOff>
                <xdr:row>91</xdr:row>
                <xdr:rowOff>171450</xdr:rowOff>
              </to>
            </anchor>
          </controlPr>
        </control>
      </mc:Choice>
      <mc:Fallback>
        <control shapeId="3087" r:id="rId22" name="Control 15"/>
      </mc:Fallback>
    </mc:AlternateContent>
    <mc:AlternateContent xmlns:mc="http://schemas.openxmlformats.org/markup-compatibility/2006">
      <mc:Choice Requires="x14">
        <control shapeId="3088" r:id="rId23" name="Control 16">
          <controlPr defaultSize="0" r:id="rId21">
            <anchor moveWithCells="1">
              <from>
                <xdr:col>20</xdr:col>
                <xdr:colOff>95250</xdr:colOff>
                <xdr:row>90</xdr:row>
                <xdr:rowOff>9525</xdr:rowOff>
              </from>
              <to>
                <xdr:col>21</xdr:col>
                <xdr:colOff>57150</xdr:colOff>
                <xdr:row>90</xdr:row>
                <xdr:rowOff>171450</xdr:rowOff>
              </to>
            </anchor>
          </controlPr>
        </control>
      </mc:Choice>
      <mc:Fallback>
        <control shapeId="3088" r:id="rId23" name="Control 16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3"/>
  <sheetViews>
    <sheetView zoomScale="70" zoomScaleNormal="70" workbookViewId="0">
      <selection activeCell="K38" sqref="K38"/>
    </sheetView>
  </sheetViews>
  <sheetFormatPr defaultColWidth="9" defaultRowHeight="12.75" x14ac:dyDescent="0.2"/>
  <cols>
    <col min="1" max="1" width="9.375" style="245" customWidth="1"/>
    <col min="2" max="2" width="10.75" style="45" customWidth="1"/>
    <col min="3" max="6" width="8.625" style="45" customWidth="1"/>
    <col min="7" max="7" width="11.5" style="45" customWidth="1"/>
    <col min="8" max="22" width="8.625" style="45" customWidth="1"/>
    <col min="23" max="29" width="9" style="45"/>
    <col min="30" max="16384" width="9" style="241"/>
  </cols>
  <sheetData>
    <row r="1" spans="1:29" x14ac:dyDescent="0.2">
      <c r="G1" s="241"/>
    </row>
    <row r="2" spans="1:29" x14ac:dyDescent="0.2">
      <c r="G2" s="241"/>
    </row>
    <row r="3" spans="1:29" x14ac:dyDescent="0.2">
      <c r="A3" s="245" t="s">
        <v>191</v>
      </c>
      <c r="B3" s="45" t="s">
        <v>85</v>
      </c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</row>
    <row r="4" spans="1:29" x14ac:dyDescent="0.2">
      <c r="A4" s="245">
        <v>2006</v>
      </c>
      <c r="B4" s="242">
        <v>495625403</v>
      </c>
      <c r="C4" s="241"/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</row>
    <row r="5" spans="1:29" x14ac:dyDescent="0.2">
      <c r="A5" s="245">
        <v>2007</v>
      </c>
      <c r="B5" s="242">
        <v>497683095</v>
      </c>
      <c r="C5" s="243">
        <f t="shared" ref="C5:C18" si="0">B5/B4-1</f>
        <v>4.1517080995947531E-3</v>
      </c>
      <c r="D5" s="244">
        <f>C5/12</f>
        <v>3.4597567496622944E-4</v>
      </c>
      <c r="E5" s="241"/>
      <c r="F5" s="241"/>
      <c r="G5" s="241"/>
      <c r="H5" s="241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</row>
    <row r="6" spans="1:29" x14ac:dyDescent="0.2">
      <c r="A6" s="245">
        <v>2008</v>
      </c>
      <c r="B6" s="242">
        <v>499707261</v>
      </c>
      <c r="C6" s="243">
        <f t="shared" si="0"/>
        <v>4.0671785325558929E-3</v>
      </c>
      <c r="D6" s="244">
        <f t="shared" ref="D6:D18" si="1">C6/12</f>
        <v>3.3893154437965772E-4</v>
      </c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</row>
    <row r="7" spans="1:29" x14ac:dyDescent="0.2">
      <c r="A7" s="245">
        <v>2009</v>
      </c>
      <c r="B7" s="242">
        <v>501176184</v>
      </c>
      <c r="C7" s="243">
        <f t="shared" si="0"/>
        <v>2.9395670518383987E-3</v>
      </c>
      <c r="D7" s="244">
        <f t="shared" si="1"/>
        <v>2.4496392098653325E-4</v>
      </c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</row>
    <row r="8" spans="1:29" x14ac:dyDescent="0.2">
      <c r="A8" s="245">
        <v>2010</v>
      </c>
      <c r="B8" s="242">
        <v>502361594</v>
      </c>
      <c r="C8" s="243">
        <f t="shared" si="0"/>
        <v>2.365256047362374E-3</v>
      </c>
      <c r="D8" s="244">
        <f t="shared" si="1"/>
        <v>1.9710467061353118E-4</v>
      </c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  <c r="Z8" s="241"/>
      <c r="AA8" s="241"/>
      <c r="AB8" s="241"/>
      <c r="AC8" s="241"/>
    </row>
    <row r="9" spans="1:29" x14ac:dyDescent="0.2">
      <c r="A9" s="245">
        <v>2011</v>
      </c>
      <c r="B9" s="242">
        <v>503545872</v>
      </c>
      <c r="C9" s="243">
        <f t="shared" si="0"/>
        <v>2.3574214552715134E-3</v>
      </c>
      <c r="D9" s="244">
        <f t="shared" si="1"/>
        <v>1.9645178793929277E-4</v>
      </c>
      <c r="E9" s="241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1"/>
      <c r="AA9" s="241"/>
      <c r="AB9" s="241"/>
      <c r="AC9" s="241"/>
    </row>
    <row r="10" spans="1:29" x14ac:dyDescent="0.2">
      <c r="A10" s="245">
        <v>2012</v>
      </c>
      <c r="B10" s="242">
        <v>504708248</v>
      </c>
      <c r="C10" s="243">
        <f t="shared" si="0"/>
        <v>2.3083815490001491E-3</v>
      </c>
      <c r="D10" s="244">
        <f t="shared" si="1"/>
        <v>1.9236512908334577E-4</v>
      </c>
      <c r="E10" s="241"/>
      <c r="F10" s="241"/>
      <c r="G10" s="241"/>
      <c r="H10" s="241"/>
      <c r="I10" s="241"/>
      <c r="J10" s="241"/>
      <c r="K10" s="241"/>
      <c r="L10" s="241"/>
      <c r="M10" s="241"/>
      <c r="N10" s="241"/>
      <c r="O10" s="241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</row>
    <row r="11" spans="1:29" x14ac:dyDescent="0.2">
      <c r="A11" s="245">
        <v>2013</v>
      </c>
      <c r="B11" s="242">
        <v>505864820</v>
      </c>
      <c r="C11" s="243">
        <f t="shared" si="0"/>
        <v>2.2915654827975196E-3</v>
      </c>
      <c r="D11" s="244">
        <f t="shared" si="1"/>
        <v>1.9096379023312662E-4</v>
      </c>
      <c r="E11" s="241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241"/>
      <c r="V11" s="241"/>
      <c r="W11" s="241"/>
      <c r="X11" s="241"/>
      <c r="Y11" s="241"/>
      <c r="Z11" s="241"/>
      <c r="AA11" s="241"/>
      <c r="AB11" s="241"/>
      <c r="AC11" s="241"/>
    </row>
    <row r="12" spans="1:29" x14ac:dyDescent="0.2">
      <c r="A12" s="245">
        <v>2014</v>
      </c>
      <c r="B12" s="242">
        <v>507013372</v>
      </c>
      <c r="C12" s="243">
        <f t="shared" si="0"/>
        <v>2.2704721787136783E-3</v>
      </c>
      <c r="D12" s="244">
        <f t="shared" si="1"/>
        <v>1.8920601489280653E-4</v>
      </c>
      <c r="E12" s="241"/>
      <c r="F12" s="241"/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1"/>
    </row>
    <row r="13" spans="1:29" x14ac:dyDescent="0.2">
      <c r="A13" s="245">
        <v>2015</v>
      </c>
      <c r="B13" s="242">
        <v>508153795</v>
      </c>
      <c r="C13" s="243">
        <f t="shared" si="0"/>
        <v>2.2492957049662365E-3</v>
      </c>
      <c r="D13" s="244">
        <f t="shared" si="1"/>
        <v>1.8744130874718637E-4</v>
      </c>
      <c r="E13" s="241"/>
      <c r="F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</row>
    <row r="14" spans="1:29" x14ac:dyDescent="0.2">
      <c r="A14" s="245">
        <v>2016</v>
      </c>
      <c r="B14" s="242">
        <v>509251907</v>
      </c>
      <c r="C14" s="243">
        <f t="shared" si="0"/>
        <v>2.1609835660088006E-3</v>
      </c>
      <c r="D14" s="244">
        <f t="shared" si="1"/>
        <v>1.8008196383406672E-4</v>
      </c>
      <c r="E14" s="241"/>
      <c r="F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1"/>
    </row>
    <row r="15" spans="1:29" x14ac:dyDescent="0.2">
      <c r="A15" s="245">
        <v>2017</v>
      </c>
      <c r="B15" s="242">
        <v>510263776</v>
      </c>
      <c r="C15" s="243">
        <f t="shared" si="0"/>
        <v>1.9869714498683688E-3</v>
      </c>
      <c r="D15" s="244">
        <f t="shared" si="1"/>
        <v>1.655809541556974E-4</v>
      </c>
      <c r="E15" s="241"/>
      <c r="F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1"/>
      <c r="AB15" s="241"/>
      <c r="AC15" s="241"/>
    </row>
    <row r="16" spans="1:29" x14ac:dyDescent="0.2">
      <c r="A16" s="245">
        <v>2018</v>
      </c>
      <c r="B16" s="242">
        <v>511180739</v>
      </c>
      <c r="C16" s="243">
        <f t="shared" si="0"/>
        <v>1.7970372249194178E-3</v>
      </c>
      <c r="D16" s="244">
        <f t="shared" si="1"/>
        <v>1.4975310207661816E-4</v>
      </c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1"/>
    </row>
    <row r="17" spans="1:31" x14ac:dyDescent="0.2">
      <c r="A17" s="245">
        <v>2019</v>
      </c>
      <c r="B17" s="242">
        <v>512002687</v>
      </c>
      <c r="C17" s="243">
        <f t="shared" si="0"/>
        <v>1.6079400832040847E-3</v>
      </c>
      <c r="D17" s="244">
        <f t="shared" si="1"/>
        <v>1.3399500693367372E-4</v>
      </c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1"/>
      <c r="AB17" s="241"/>
      <c r="AC17" s="241"/>
    </row>
    <row r="18" spans="1:31" x14ac:dyDescent="0.2">
      <c r="A18" s="245">
        <v>2020</v>
      </c>
      <c r="B18" s="242">
        <v>512728298</v>
      </c>
      <c r="C18" s="243">
        <f t="shared" si="0"/>
        <v>1.4172015468347787E-3</v>
      </c>
      <c r="D18" s="244">
        <f t="shared" si="1"/>
        <v>1.1810012890289823E-4</v>
      </c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241"/>
      <c r="Q18" s="241"/>
      <c r="R18" s="241"/>
      <c r="S18" s="241"/>
      <c r="T18" s="241"/>
      <c r="U18" s="241"/>
      <c r="V18" s="241"/>
      <c r="W18" s="241"/>
      <c r="X18" s="241"/>
      <c r="Y18" s="241"/>
      <c r="Z18" s="241"/>
      <c r="AA18" s="241"/>
      <c r="AB18" s="241"/>
      <c r="AC18" s="241"/>
    </row>
    <row r="22" spans="1:31" x14ac:dyDescent="0.2">
      <c r="A22" s="241"/>
      <c r="B22" s="241"/>
      <c r="C22" s="241"/>
      <c r="D22" s="241"/>
      <c r="E22" s="45" t="s">
        <v>34</v>
      </c>
      <c r="F22" s="45" t="s">
        <v>33</v>
      </c>
      <c r="G22" s="45" t="s">
        <v>46</v>
      </c>
      <c r="H22" s="45" t="s">
        <v>68</v>
      </c>
      <c r="I22" s="45" t="s">
        <v>192</v>
      </c>
      <c r="J22" s="45" t="s">
        <v>32</v>
      </c>
      <c r="K22" s="45" t="s">
        <v>67</v>
      </c>
      <c r="L22" s="45" t="s">
        <v>38</v>
      </c>
      <c r="M22" s="45" t="s">
        <v>25</v>
      </c>
      <c r="N22" s="45" t="s">
        <v>24</v>
      </c>
      <c r="O22" s="45" t="s">
        <v>43</v>
      </c>
      <c r="P22" s="45" t="s">
        <v>40</v>
      </c>
      <c r="Q22" s="45" t="s">
        <v>30</v>
      </c>
      <c r="R22" s="45" t="s">
        <v>28</v>
      </c>
      <c r="S22" s="45" t="s">
        <v>69</v>
      </c>
      <c r="T22" s="45" t="s">
        <v>70</v>
      </c>
      <c r="U22" s="45" t="s">
        <v>71</v>
      </c>
      <c r="V22" s="45" t="s">
        <v>72</v>
      </c>
      <c r="W22" s="45" t="s">
        <v>27</v>
      </c>
      <c r="X22" s="45" t="s">
        <v>29</v>
      </c>
      <c r="Y22" s="45" t="s">
        <v>39</v>
      </c>
      <c r="Z22" s="45" t="s">
        <v>41</v>
      </c>
      <c r="AA22" s="45" t="s">
        <v>42</v>
      </c>
      <c r="AB22" s="45" t="s">
        <v>45</v>
      </c>
      <c r="AC22" s="45" t="s">
        <v>31</v>
      </c>
      <c r="AD22" s="45" t="s">
        <v>35</v>
      </c>
      <c r="AE22" s="45" t="s">
        <v>73</v>
      </c>
    </row>
    <row r="23" spans="1:31" x14ac:dyDescent="0.2">
      <c r="A23" s="246">
        <v>39083</v>
      </c>
      <c r="B23" s="241">
        <f>B4*(D$5+1)</f>
        <v>495796877.33333331</v>
      </c>
      <c r="C23" s="241"/>
      <c r="D23" s="245">
        <v>2006</v>
      </c>
      <c r="E23" s="45">
        <v>8192880</v>
      </c>
      <c r="F23" s="45">
        <v>10379067</v>
      </c>
      <c r="G23" s="45">
        <v>7385367</v>
      </c>
      <c r="H23" s="45">
        <v>1031030</v>
      </c>
      <c r="I23" s="45">
        <v>10235455</v>
      </c>
      <c r="J23" s="45">
        <v>5450661</v>
      </c>
      <c r="K23" s="45">
        <v>1324333</v>
      </c>
      <c r="L23" s="45">
        <v>5231372</v>
      </c>
      <c r="M23" s="45">
        <v>63456871</v>
      </c>
      <c r="N23" s="45">
        <v>82346364</v>
      </c>
      <c r="O23" s="45">
        <v>10688058</v>
      </c>
      <c r="P23" s="45">
        <v>10046269</v>
      </c>
      <c r="Q23" s="45">
        <v>4309024</v>
      </c>
      <c r="R23" s="45">
        <v>59272880</v>
      </c>
      <c r="S23" s="45">
        <v>2274735</v>
      </c>
      <c r="T23" s="45">
        <v>3585906</v>
      </c>
      <c r="U23" s="45">
        <v>474413</v>
      </c>
      <c r="V23" s="45">
        <v>400214</v>
      </c>
      <c r="W23" s="45">
        <v>16320437</v>
      </c>
      <c r="X23" s="45">
        <v>38536869</v>
      </c>
      <c r="Y23" s="45">
        <v>10605870</v>
      </c>
      <c r="Z23" s="45">
        <v>22150478</v>
      </c>
      <c r="AA23" s="45">
        <v>5439448</v>
      </c>
      <c r="AB23" s="45">
        <v>2010347</v>
      </c>
      <c r="AC23" s="45">
        <v>44431750</v>
      </c>
      <c r="AD23" s="45">
        <v>9016596</v>
      </c>
      <c r="AE23" s="45">
        <v>60846809</v>
      </c>
    </row>
    <row r="24" spans="1:31" x14ac:dyDescent="0.2">
      <c r="A24" s="246">
        <v>39114</v>
      </c>
      <c r="B24" s="241">
        <f>B23*(D$5+1)</f>
        <v>495968410.99261487</v>
      </c>
      <c r="C24" s="241"/>
      <c r="D24" s="245">
        <v>2007</v>
      </c>
      <c r="E24" s="45">
        <v>8199783</v>
      </c>
      <c r="F24" s="45">
        <v>10392226</v>
      </c>
      <c r="G24" s="45">
        <v>7322858</v>
      </c>
      <c r="H24" s="45">
        <v>1048906</v>
      </c>
      <c r="I24" s="45">
        <v>10228744</v>
      </c>
      <c r="J24" s="45">
        <v>5468120</v>
      </c>
      <c r="K24" s="45">
        <v>1315912</v>
      </c>
      <c r="L24" s="45">
        <v>5238460</v>
      </c>
      <c r="M24" s="45">
        <v>63852860</v>
      </c>
      <c r="N24" s="45">
        <v>82236860</v>
      </c>
      <c r="O24" s="45">
        <v>10706290</v>
      </c>
      <c r="P24" s="45">
        <v>10034228</v>
      </c>
      <c r="Q24" s="45">
        <v>4419984</v>
      </c>
      <c r="R24" s="45">
        <v>59626720</v>
      </c>
      <c r="S24" s="45">
        <v>2259810</v>
      </c>
      <c r="T24" s="45">
        <v>3575439</v>
      </c>
      <c r="U24" s="45">
        <v>480222</v>
      </c>
      <c r="V24" s="45">
        <v>401880</v>
      </c>
      <c r="W24" s="45">
        <v>16351022</v>
      </c>
      <c r="X24" s="45">
        <v>38518241</v>
      </c>
      <c r="Y24" s="45">
        <v>10642836</v>
      </c>
      <c r="Z24" s="45">
        <v>22106151</v>
      </c>
      <c r="AA24" s="45">
        <v>5447502</v>
      </c>
      <c r="AB24" s="45">
        <v>2009245</v>
      </c>
      <c r="AC24" s="45">
        <v>45211636</v>
      </c>
      <c r="AD24" s="45">
        <v>9031088</v>
      </c>
      <c r="AE24" s="45">
        <v>61249260</v>
      </c>
    </row>
    <row r="25" spans="1:31" x14ac:dyDescent="0.2">
      <c r="A25" s="246">
        <v>39142</v>
      </c>
      <c r="B25" s="241">
        <f>B24*(D$5+1)</f>
        <v>496140003.99836993</v>
      </c>
      <c r="C25" s="241"/>
      <c r="D25" s="245">
        <v>2008</v>
      </c>
      <c r="E25" s="45">
        <v>8205533</v>
      </c>
      <c r="F25" s="45">
        <v>10403951</v>
      </c>
      <c r="G25" s="45">
        <v>7262675</v>
      </c>
      <c r="H25" s="45">
        <v>1066817</v>
      </c>
      <c r="I25" s="45">
        <v>10220911</v>
      </c>
      <c r="J25" s="45">
        <v>5484723</v>
      </c>
      <c r="K25" s="45">
        <v>1307605</v>
      </c>
      <c r="L25" s="45">
        <v>5244749</v>
      </c>
      <c r="M25" s="45">
        <v>64220250</v>
      </c>
      <c r="N25" s="45">
        <v>82065368</v>
      </c>
      <c r="O25" s="45">
        <v>10722816</v>
      </c>
      <c r="P25" s="45">
        <v>10020481</v>
      </c>
      <c r="Q25" s="45">
        <v>4517706</v>
      </c>
      <c r="R25" s="45">
        <v>60091306</v>
      </c>
      <c r="S25" s="45">
        <v>2245423</v>
      </c>
      <c r="T25" s="45">
        <v>3565205</v>
      </c>
      <c r="U25" s="45">
        <v>486006</v>
      </c>
      <c r="V25" s="45">
        <v>403532</v>
      </c>
      <c r="W25" s="45">
        <v>16410055</v>
      </c>
      <c r="X25" s="45">
        <v>38500696</v>
      </c>
      <c r="Y25" s="45">
        <v>10676910</v>
      </c>
      <c r="Z25" s="45">
        <v>22060808</v>
      </c>
      <c r="AA25" s="45">
        <v>5455407</v>
      </c>
      <c r="AB25" s="45">
        <v>2007711</v>
      </c>
      <c r="AC25" s="45">
        <v>45910365</v>
      </c>
      <c r="AD25" s="45">
        <v>9045389</v>
      </c>
      <c r="AE25" s="45">
        <v>61642600</v>
      </c>
    </row>
    <row r="26" spans="1:31" x14ac:dyDescent="0.2">
      <c r="A26" s="246">
        <v>39173</v>
      </c>
      <c r="B26" s="241">
        <f t="shared" ref="B26:B34" si="2">B25*(D$5+1)</f>
        <v>496311656.371131</v>
      </c>
      <c r="C26" s="241"/>
      <c r="D26" s="245">
        <v>2009</v>
      </c>
      <c r="E26" s="45">
        <v>8210281</v>
      </c>
      <c r="F26" s="45">
        <v>10414336</v>
      </c>
      <c r="G26" s="45">
        <v>7204687</v>
      </c>
      <c r="H26" s="45">
        <v>1084748</v>
      </c>
      <c r="I26" s="45">
        <v>10211904</v>
      </c>
      <c r="J26" s="45">
        <v>5500510</v>
      </c>
      <c r="K26" s="45">
        <v>1299371</v>
      </c>
      <c r="L26" s="45">
        <v>5250275</v>
      </c>
      <c r="M26" s="45">
        <v>64579931</v>
      </c>
      <c r="N26" s="45">
        <v>81837700</v>
      </c>
      <c r="O26" s="45">
        <v>10737428</v>
      </c>
      <c r="P26" s="45">
        <v>10007168</v>
      </c>
      <c r="Q26" s="45">
        <v>4579996</v>
      </c>
      <c r="R26" s="45">
        <v>60461585</v>
      </c>
      <c r="S26" s="45">
        <v>2231503</v>
      </c>
      <c r="T26" s="45">
        <v>3555179</v>
      </c>
      <c r="U26" s="45">
        <v>491775</v>
      </c>
      <c r="V26" s="45">
        <v>405165</v>
      </c>
      <c r="W26" s="45">
        <v>16490410</v>
      </c>
      <c r="X26" s="45">
        <v>38482919</v>
      </c>
      <c r="Y26" s="45">
        <v>10707924</v>
      </c>
      <c r="Z26" s="45">
        <v>22011818</v>
      </c>
      <c r="AA26" s="45">
        <v>5463046</v>
      </c>
      <c r="AB26" s="45">
        <v>2005692</v>
      </c>
      <c r="AC26" s="45">
        <v>46295240</v>
      </c>
      <c r="AD26" s="45">
        <v>9059651</v>
      </c>
      <c r="AE26" s="45">
        <v>61996848</v>
      </c>
    </row>
    <row r="27" spans="1:31" x14ac:dyDescent="0.2">
      <c r="A27" s="246">
        <v>39203</v>
      </c>
      <c r="B27" s="241">
        <f t="shared" si="2"/>
        <v>496483368.1314376</v>
      </c>
      <c r="C27" s="241"/>
      <c r="D27" s="245">
        <v>2010</v>
      </c>
      <c r="E27" s="45">
        <v>8214160</v>
      </c>
      <c r="F27" s="45">
        <v>10423493</v>
      </c>
      <c r="G27" s="45">
        <v>7148785</v>
      </c>
      <c r="H27" s="45">
        <v>1102677</v>
      </c>
      <c r="I27" s="45">
        <v>10201707</v>
      </c>
      <c r="J27" s="45">
        <v>5515575</v>
      </c>
      <c r="K27" s="45">
        <v>1291170</v>
      </c>
      <c r="L27" s="45">
        <v>5255068</v>
      </c>
      <c r="M27" s="45">
        <v>64940833</v>
      </c>
      <c r="N27" s="45">
        <v>81644454</v>
      </c>
      <c r="O27" s="45">
        <v>10749943</v>
      </c>
      <c r="P27" s="45">
        <v>9992339</v>
      </c>
      <c r="Q27" s="45">
        <v>4622917</v>
      </c>
      <c r="R27" s="45">
        <v>60748965</v>
      </c>
      <c r="S27" s="45">
        <v>2217969</v>
      </c>
      <c r="T27" s="45">
        <v>3545319</v>
      </c>
      <c r="U27" s="45">
        <v>497538</v>
      </c>
      <c r="V27" s="45">
        <v>406771</v>
      </c>
      <c r="W27" s="45">
        <v>16573840</v>
      </c>
      <c r="X27" s="45">
        <v>38463689</v>
      </c>
      <c r="Y27" s="45">
        <v>10735765</v>
      </c>
      <c r="Z27" s="45">
        <v>21959278</v>
      </c>
      <c r="AA27" s="45">
        <v>5470306</v>
      </c>
      <c r="AB27" s="45">
        <v>2003136</v>
      </c>
      <c r="AC27" s="45">
        <v>46505963</v>
      </c>
      <c r="AD27" s="45">
        <v>9074055</v>
      </c>
      <c r="AE27" s="45">
        <v>62348447</v>
      </c>
    </row>
    <row r="28" spans="1:31" x14ac:dyDescent="0.2">
      <c r="A28" s="246">
        <v>39234</v>
      </c>
      <c r="B28" s="241">
        <f t="shared" si="2"/>
        <v>496655139.29983634</v>
      </c>
      <c r="C28" s="241"/>
      <c r="D28" s="245">
        <v>2011</v>
      </c>
      <c r="E28" s="45">
        <v>8217280</v>
      </c>
      <c r="F28" s="45">
        <v>10431477</v>
      </c>
      <c r="G28" s="45">
        <v>7093635</v>
      </c>
      <c r="H28" s="45">
        <v>1120489</v>
      </c>
      <c r="I28" s="45">
        <v>10190213</v>
      </c>
      <c r="J28" s="45">
        <v>5529888</v>
      </c>
      <c r="K28" s="45">
        <v>1282963</v>
      </c>
      <c r="L28" s="45">
        <v>5259250</v>
      </c>
      <c r="M28" s="45">
        <v>65296094</v>
      </c>
      <c r="N28" s="45">
        <v>81471834</v>
      </c>
      <c r="O28" s="45">
        <v>10760136</v>
      </c>
      <c r="P28" s="45">
        <v>9976062</v>
      </c>
      <c r="Q28" s="45">
        <v>4670976</v>
      </c>
      <c r="R28" s="45">
        <v>61016804</v>
      </c>
      <c r="S28" s="45">
        <v>2204708</v>
      </c>
      <c r="T28" s="45">
        <v>3535547</v>
      </c>
      <c r="U28" s="45">
        <v>503302</v>
      </c>
      <c r="V28" s="45">
        <v>408333</v>
      </c>
      <c r="W28" s="45">
        <v>16653734</v>
      </c>
      <c r="X28" s="45">
        <v>38441588</v>
      </c>
      <c r="Y28" s="45">
        <v>10760305</v>
      </c>
      <c r="Z28" s="45">
        <v>21904551</v>
      </c>
      <c r="AA28" s="45">
        <v>5477038</v>
      </c>
      <c r="AB28" s="45">
        <v>2000092</v>
      </c>
      <c r="AC28" s="45">
        <v>46754784</v>
      </c>
      <c r="AD28" s="45">
        <v>9088728</v>
      </c>
      <c r="AE28" s="45">
        <v>62698362</v>
      </c>
    </row>
    <row r="29" spans="1:31" x14ac:dyDescent="0.2">
      <c r="A29" s="246">
        <v>39264</v>
      </c>
      <c r="B29" s="241">
        <f t="shared" si="2"/>
        <v>496826969.89688104</v>
      </c>
      <c r="C29" s="241"/>
      <c r="D29" s="245">
        <v>2012</v>
      </c>
      <c r="E29" s="45">
        <v>8219743</v>
      </c>
      <c r="F29" s="45">
        <v>10438353</v>
      </c>
      <c r="G29" s="45">
        <v>7037935</v>
      </c>
      <c r="H29" s="45">
        <v>1138071</v>
      </c>
      <c r="I29" s="45">
        <v>10177300</v>
      </c>
      <c r="J29" s="45">
        <v>5543453</v>
      </c>
      <c r="K29" s="45">
        <v>1274709</v>
      </c>
      <c r="L29" s="45">
        <v>5262930</v>
      </c>
      <c r="M29" s="45">
        <v>65630692</v>
      </c>
      <c r="N29" s="45">
        <v>81305856</v>
      </c>
      <c r="O29" s="45">
        <v>10767827</v>
      </c>
      <c r="P29" s="45">
        <v>9958453</v>
      </c>
      <c r="Q29" s="45">
        <v>4722028</v>
      </c>
      <c r="R29" s="45">
        <v>61261254</v>
      </c>
      <c r="S29" s="45">
        <v>2191580</v>
      </c>
      <c r="T29" s="45">
        <v>3525761</v>
      </c>
      <c r="U29" s="45">
        <v>509074</v>
      </c>
      <c r="V29" s="45">
        <v>409836</v>
      </c>
      <c r="W29" s="45">
        <v>16730632</v>
      </c>
      <c r="X29" s="45">
        <v>38415284</v>
      </c>
      <c r="Y29" s="45">
        <v>10781459</v>
      </c>
      <c r="Z29" s="45">
        <v>21848504</v>
      </c>
      <c r="AA29" s="45">
        <v>5483088</v>
      </c>
      <c r="AB29" s="45">
        <v>1996617</v>
      </c>
      <c r="AC29" s="45">
        <v>47042984</v>
      </c>
      <c r="AD29" s="45">
        <v>9103788</v>
      </c>
      <c r="AE29" s="45">
        <v>63047162</v>
      </c>
    </row>
    <row r="30" spans="1:31" x14ac:dyDescent="0.2">
      <c r="A30" s="246">
        <v>39295</v>
      </c>
      <c r="B30" s="241">
        <f t="shared" si="2"/>
        <v>496998859.94313252</v>
      </c>
      <c r="C30" s="241"/>
      <c r="D30" s="245">
        <v>2013</v>
      </c>
      <c r="E30" s="45">
        <v>8221646</v>
      </c>
      <c r="F30" s="45">
        <v>10444268</v>
      </c>
      <c r="G30" s="45">
        <v>6981642</v>
      </c>
      <c r="H30" s="45">
        <v>1155403</v>
      </c>
      <c r="I30" s="45">
        <v>10162921</v>
      </c>
      <c r="J30" s="45">
        <v>5556452</v>
      </c>
      <c r="K30" s="45">
        <v>1266375</v>
      </c>
      <c r="L30" s="45">
        <v>5266114</v>
      </c>
      <c r="M30" s="45">
        <v>65951611</v>
      </c>
      <c r="N30" s="45">
        <v>81147265</v>
      </c>
      <c r="O30" s="45">
        <v>10772967</v>
      </c>
      <c r="P30" s="45">
        <v>9939470</v>
      </c>
      <c r="Q30" s="45">
        <v>4775982</v>
      </c>
      <c r="R30" s="45">
        <v>61482297</v>
      </c>
      <c r="S30" s="45">
        <v>2178443</v>
      </c>
      <c r="T30" s="45">
        <v>3515858</v>
      </c>
      <c r="U30" s="45">
        <v>514862</v>
      </c>
      <c r="V30" s="45">
        <v>411277</v>
      </c>
      <c r="W30" s="45">
        <v>16805037</v>
      </c>
      <c r="X30" s="45">
        <v>38383809</v>
      </c>
      <c r="Y30" s="45">
        <v>10799270</v>
      </c>
      <c r="Z30" s="45">
        <v>21790479</v>
      </c>
      <c r="AA30" s="45">
        <v>5488339</v>
      </c>
      <c r="AB30" s="45">
        <v>1992690</v>
      </c>
      <c r="AC30" s="45">
        <v>47370542</v>
      </c>
      <c r="AD30" s="45">
        <v>9119423</v>
      </c>
      <c r="AE30" s="45">
        <v>63395574</v>
      </c>
    </row>
    <row r="31" spans="1:31" x14ac:dyDescent="0.2">
      <c r="A31" s="246">
        <v>39326</v>
      </c>
      <c r="B31" s="241">
        <f t="shared" si="2"/>
        <v>497170809.45915878</v>
      </c>
      <c r="C31" s="241"/>
      <c r="D31" s="245">
        <v>2014</v>
      </c>
      <c r="E31" s="45">
        <v>8223062</v>
      </c>
      <c r="F31" s="45">
        <v>10449361</v>
      </c>
      <c r="G31" s="45">
        <v>6924716</v>
      </c>
      <c r="H31" s="45">
        <v>1172458</v>
      </c>
      <c r="I31" s="45">
        <v>10147013</v>
      </c>
      <c r="J31" s="45">
        <v>5569077</v>
      </c>
      <c r="K31" s="45">
        <v>1257921</v>
      </c>
      <c r="L31" s="45">
        <v>5268799</v>
      </c>
      <c r="M31" s="45">
        <v>66259012</v>
      </c>
      <c r="N31" s="45">
        <v>80996685</v>
      </c>
      <c r="O31" s="45">
        <v>10775557</v>
      </c>
      <c r="P31" s="45">
        <v>9919128</v>
      </c>
      <c r="Q31" s="45">
        <v>4832765</v>
      </c>
      <c r="R31" s="45">
        <v>61680122</v>
      </c>
      <c r="S31" s="45">
        <v>2165165</v>
      </c>
      <c r="T31" s="45">
        <v>3505738</v>
      </c>
      <c r="U31" s="45">
        <v>520672</v>
      </c>
      <c r="V31" s="45">
        <v>412655</v>
      </c>
      <c r="W31" s="45">
        <v>16877351</v>
      </c>
      <c r="X31" s="45">
        <v>38346279</v>
      </c>
      <c r="Y31" s="45">
        <v>10813834</v>
      </c>
      <c r="Z31" s="45">
        <v>21729871</v>
      </c>
      <c r="AA31" s="45">
        <v>5492677</v>
      </c>
      <c r="AB31" s="45">
        <v>1988292</v>
      </c>
      <c r="AC31" s="45">
        <v>47737941</v>
      </c>
      <c r="AD31" s="45">
        <v>9135785</v>
      </c>
      <c r="AE31" s="45">
        <v>63742977</v>
      </c>
    </row>
    <row r="32" spans="1:31" x14ac:dyDescent="0.2">
      <c r="A32" s="246">
        <v>39356</v>
      </c>
      <c r="B32" s="241">
        <f t="shared" si="2"/>
        <v>497342818.46553493</v>
      </c>
      <c r="C32" s="241"/>
      <c r="D32" s="245">
        <v>2015</v>
      </c>
      <c r="E32" s="45">
        <v>8224038</v>
      </c>
      <c r="F32" s="45">
        <v>10453761</v>
      </c>
      <c r="G32" s="45">
        <v>6867134</v>
      </c>
      <c r="H32" s="45">
        <v>1189197</v>
      </c>
      <c r="I32" s="45">
        <v>10129510</v>
      </c>
      <c r="J32" s="45">
        <v>5581503</v>
      </c>
      <c r="K32" s="45">
        <v>1249312</v>
      </c>
      <c r="L32" s="45">
        <v>5270966</v>
      </c>
      <c r="M32" s="45">
        <v>66553766</v>
      </c>
      <c r="N32" s="45">
        <v>80854408</v>
      </c>
      <c r="O32" s="45">
        <v>10775643</v>
      </c>
      <c r="P32" s="45">
        <v>9897541</v>
      </c>
      <c r="Q32" s="45">
        <v>4892305</v>
      </c>
      <c r="R32" s="45">
        <v>61855120</v>
      </c>
      <c r="S32" s="45">
        <v>2151638</v>
      </c>
      <c r="T32" s="45">
        <v>3495316</v>
      </c>
      <c r="U32" s="45">
        <v>526510</v>
      </c>
      <c r="V32" s="45">
        <v>413965</v>
      </c>
      <c r="W32" s="45">
        <v>16947904</v>
      </c>
      <c r="X32" s="45">
        <v>38301885</v>
      </c>
      <c r="Y32" s="45">
        <v>10825309</v>
      </c>
      <c r="Z32" s="45">
        <v>21666350</v>
      </c>
      <c r="AA32" s="45">
        <v>5495998</v>
      </c>
      <c r="AB32" s="45">
        <v>1983412</v>
      </c>
      <c r="AC32" s="45">
        <v>48146134</v>
      </c>
      <c r="AD32" s="45">
        <v>9152946</v>
      </c>
      <c r="AE32" s="45">
        <v>64088222</v>
      </c>
    </row>
    <row r="33" spans="1:31" x14ac:dyDescent="0.2">
      <c r="A33" s="246">
        <v>39387</v>
      </c>
      <c r="B33" s="241">
        <f t="shared" si="2"/>
        <v>497514886.9828431</v>
      </c>
      <c r="C33" s="241"/>
      <c r="D33" s="245">
        <v>2016</v>
      </c>
      <c r="E33" s="45">
        <v>8224526</v>
      </c>
      <c r="F33" s="45">
        <v>10457482</v>
      </c>
      <c r="G33" s="45">
        <v>6808847</v>
      </c>
      <c r="H33" s="45">
        <v>1205575</v>
      </c>
      <c r="I33" s="45">
        <v>10110255</v>
      </c>
      <c r="J33" s="45">
        <v>5593785</v>
      </c>
      <c r="K33" s="45">
        <v>1240506</v>
      </c>
      <c r="L33" s="45">
        <v>5272545</v>
      </c>
      <c r="M33" s="45">
        <v>66836154</v>
      </c>
      <c r="N33" s="45">
        <v>80722792</v>
      </c>
      <c r="O33" s="45">
        <v>10773253</v>
      </c>
      <c r="P33" s="45">
        <v>9874784</v>
      </c>
      <c r="Q33" s="45">
        <v>4952473</v>
      </c>
      <c r="R33" s="45">
        <v>62007540</v>
      </c>
      <c r="S33" s="45">
        <v>2137748</v>
      </c>
      <c r="T33" s="45">
        <v>3484499</v>
      </c>
      <c r="U33" s="45">
        <v>532378</v>
      </c>
      <c r="V33" s="45">
        <v>415196</v>
      </c>
      <c r="W33" s="45">
        <v>17016967</v>
      </c>
      <c r="X33" s="45">
        <v>38249653</v>
      </c>
      <c r="Y33" s="45">
        <v>10833816</v>
      </c>
      <c r="Z33" s="45">
        <v>21599736</v>
      </c>
      <c r="AA33" s="45">
        <v>5498183</v>
      </c>
      <c r="AB33" s="45">
        <v>1978029</v>
      </c>
      <c r="AC33" s="45">
        <v>48563476</v>
      </c>
      <c r="AD33" s="45">
        <v>9170802</v>
      </c>
      <c r="AE33" s="45">
        <v>64430428</v>
      </c>
    </row>
    <row r="34" spans="1:31" x14ac:dyDescent="0.2">
      <c r="A34" s="246">
        <v>39417</v>
      </c>
      <c r="B34" s="241">
        <f t="shared" si="2"/>
        <v>497687015.03167272</v>
      </c>
      <c r="C34" s="241"/>
      <c r="D34" s="245">
        <v>2017</v>
      </c>
      <c r="E34" s="45">
        <v>8224442</v>
      </c>
      <c r="F34" s="45">
        <v>10460491</v>
      </c>
      <c r="G34" s="45">
        <v>6749824</v>
      </c>
      <c r="H34" s="45">
        <v>1221549</v>
      </c>
      <c r="I34" s="45">
        <v>10089091</v>
      </c>
      <c r="J34" s="45">
        <v>5605948</v>
      </c>
      <c r="K34" s="45">
        <v>1231466</v>
      </c>
      <c r="L34" s="45">
        <v>5273465</v>
      </c>
      <c r="M34" s="45">
        <v>67106161</v>
      </c>
      <c r="N34" s="45">
        <v>80594017</v>
      </c>
      <c r="O34" s="45">
        <v>10768477</v>
      </c>
      <c r="P34" s="45">
        <v>9850845</v>
      </c>
      <c r="Q34" s="45">
        <v>5011102</v>
      </c>
      <c r="R34" s="45">
        <v>62137802</v>
      </c>
      <c r="S34" s="45">
        <v>2123401</v>
      </c>
      <c r="T34" s="45">
        <v>3473182</v>
      </c>
      <c r="U34" s="45">
        <v>538275</v>
      </c>
      <c r="V34" s="45">
        <v>416338</v>
      </c>
      <c r="W34" s="45">
        <v>17084719</v>
      </c>
      <c r="X34" s="45">
        <v>38188708</v>
      </c>
      <c r="Y34" s="45">
        <v>10839514</v>
      </c>
      <c r="Z34" s="45">
        <v>21529967</v>
      </c>
      <c r="AA34" s="45">
        <v>5499136</v>
      </c>
      <c r="AB34" s="45">
        <v>1972126</v>
      </c>
      <c r="AC34" s="45">
        <v>48958159</v>
      </c>
      <c r="AD34" s="45">
        <v>9189164</v>
      </c>
      <c r="AE34" s="45">
        <v>64769452</v>
      </c>
    </row>
    <row r="35" spans="1:31" x14ac:dyDescent="0.2">
      <c r="A35" s="246">
        <v>39448</v>
      </c>
      <c r="B35" s="241">
        <f>B34*(D$6+1)</f>
        <v>497855696.86029506</v>
      </c>
      <c r="C35" s="241"/>
      <c r="D35" s="245">
        <v>2018</v>
      </c>
      <c r="E35" s="45">
        <v>8223706</v>
      </c>
      <c r="F35" s="45">
        <v>10462785</v>
      </c>
      <c r="G35" s="45">
        <v>6690117</v>
      </c>
      <c r="H35" s="45">
        <v>1237088</v>
      </c>
      <c r="I35" s="45">
        <v>10065943</v>
      </c>
      <c r="J35" s="45">
        <v>5618075</v>
      </c>
      <c r="K35" s="45">
        <v>1222166</v>
      </c>
      <c r="L35" s="45">
        <v>5273701</v>
      </c>
      <c r="M35" s="45">
        <v>67364357</v>
      </c>
      <c r="N35" s="45">
        <v>80457737</v>
      </c>
      <c r="O35" s="45">
        <v>10761523</v>
      </c>
      <c r="P35" s="45">
        <v>9825704</v>
      </c>
      <c r="Q35" s="45">
        <v>5068050</v>
      </c>
      <c r="R35" s="45">
        <v>62246674</v>
      </c>
      <c r="S35" s="45">
        <v>2108565</v>
      </c>
      <c r="T35" s="45">
        <v>3461273</v>
      </c>
      <c r="U35" s="45">
        <v>544205</v>
      </c>
      <c r="V35" s="45">
        <v>417381</v>
      </c>
      <c r="W35" s="45">
        <v>17151228</v>
      </c>
      <c r="X35" s="45">
        <v>38118547</v>
      </c>
      <c r="Y35" s="45">
        <v>10842647</v>
      </c>
      <c r="Z35" s="45">
        <v>21457116</v>
      </c>
      <c r="AA35" s="45">
        <v>5498802</v>
      </c>
      <c r="AB35" s="45">
        <v>1965706</v>
      </c>
      <c r="AC35" s="45">
        <v>49331076</v>
      </c>
      <c r="AD35" s="45">
        <v>9207838</v>
      </c>
      <c r="AE35" s="45">
        <v>65105246</v>
      </c>
    </row>
    <row r="36" spans="1:31" x14ac:dyDescent="0.2">
      <c r="A36" s="246">
        <v>39479</v>
      </c>
      <c r="B36" s="241">
        <f t="shared" ref="B36:B46" si="3">B35*(D$6+1)</f>
        <v>498024435.86051011</v>
      </c>
      <c r="C36" s="241"/>
      <c r="D36" s="245">
        <v>2019</v>
      </c>
      <c r="E36" s="45">
        <v>8222201</v>
      </c>
      <c r="F36" s="45">
        <v>10464320</v>
      </c>
      <c r="G36" s="45">
        <v>6629803</v>
      </c>
      <c r="H36" s="45">
        <v>1252147</v>
      </c>
      <c r="I36" s="45">
        <v>10040737</v>
      </c>
      <c r="J36" s="45">
        <v>5630198</v>
      </c>
      <c r="K36" s="45">
        <v>1212582</v>
      </c>
      <c r="L36" s="45">
        <v>5273225</v>
      </c>
      <c r="M36" s="45">
        <v>67611479</v>
      </c>
      <c r="N36" s="45">
        <v>80313272</v>
      </c>
      <c r="O36" s="45">
        <v>10752626</v>
      </c>
      <c r="P36" s="45">
        <v>9799351</v>
      </c>
      <c r="Q36" s="45">
        <v>5123219</v>
      </c>
      <c r="R36" s="45">
        <v>62334799</v>
      </c>
      <c r="S36" s="45">
        <v>2093241</v>
      </c>
      <c r="T36" s="45">
        <v>3448684</v>
      </c>
      <c r="U36" s="45">
        <v>550167</v>
      </c>
      <c r="V36" s="45">
        <v>418313</v>
      </c>
      <c r="W36" s="45">
        <v>17216476</v>
      </c>
      <c r="X36" s="45">
        <v>38038773</v>
      </c>
      <c r="Y36" s="45">
        <v>10843431</v>
      </c>
      <c r="Z36" s="45">
        <v>21381356</v>
      </c>
      <c r="AA36" s="45">
        <v>5497141</v>
      </c>
      <c r="AB36" s="45">
        <v>1958778</v>
      </c>
      <c r="AC36" s="45">
        <v>49683254</v>
      </c>
      <c r="AD36" s="45">
        <v>9226541</v>
      </c>
      <c r="AE36" s="45">
        <v>65436510</v>
      </c>
    </row>
    <row r="37" spans="1:31" x14ac:dyDescent="0.2">
      <c r="A37" s="246">
        <v>39508</v>
      </c>
      <c r="B37" s="241">
        <f t="shared" si="3"/>
        <v>498193232.05169511</v>
      </c>
      <c r="C37" s="241"/>
      <c r="D37" s="245">
        <v>2020</v>
      </c>
      <c r="E37" s="45">
        <v>8219824</v>
      </c>
      <c r="F37" s="45">
        <v>10465034</v>
      </c>
      <c r="G37" s="45">
        <v>6568957</v>
      </c>
      <c r="H37" s="45">
        <v>1266676</v>
      </c>
      <c r="I37" s="45">
        <v>10013419</v>
      </c>
      <c r="J37" s="45">
        <v>5642297</v>
      </c>
      <c r="K37" s="45">
        <v>1202704</v>
      </c>
      <c r="L37" s="45">
        <v>5271991</v>
      </c>
      <c r="M37" s="45">
        <v>67848156</v>
      </c>
      <c r="N37" s="45">
        <v>80159662</v>
      </c>
      <c r="O37" s="45">
        <v>10742032</v>
      </c>
      <c r="P37" s="45">
        <v>9771827</v>
      </c>
      <c r="Q37" s="45">
        <v>5176569</v>
      </c>
      <c r="R37" s="45">
        <v>62402659</v>
      </c>
      <c r="S37" s="45">
        <v>2077447</v>
      </c>
      <c r="T37" s="45">
        <v>3435342</v>
      </c>
      <c r="U37" s="45">
        <v>556158</v>
      </c>
      <c r="V37" s="45">
        <v>419123</v>
      </c>
      <c r="W37" s="45">
        <v>17280397</v>
      </c>
      <c r="X37" s="45">
        <v>37949128</v>
      </c>
      <c r="Y37" s="45">
        <v>10842038</v>
      </c>
      <c r="Z37" s="45">
        <v>21302893</v>
      </c>
      <c r="AA37" s="45">
        <v>5494128</v>
      </c>
      <c r="AB37" s="45">
        <v>1951358</v>
      </c>
      <c r="AC37" s="45">
        <v>50015792</v>
      </c>
      <c r="AD37" s="45">
        <v>9244914</v>
      </c>
      <c r="AE37" s="45">
        <v>65761117</v>
      </c>
    </row>
    <row r="38" spans="1:31" x14ac:dyDescent="0.2">
      <c r="A38" s="246">
        <v>39539</v>
      </c>
      <c r="B38" s="241">
        <f t="shared" si="3"/>
        <v>498362085.45323384</v>
      </c>
    </row>
    <row r="39" spans="1:31" x14ac:dyDescent="0.2">
      <c r="A39" s="246">
        <v>39569</v>
      </c>
      <c r="B39" s="241">
        <f t="shared" si="3"/>
        <v>498530996.0845167</v>
      </c>
    </row>
    <row r="40" spans="1:31" x14ac:dyDescent="0.2">
      <c r="A40" s="246">
        <v>39600</v>
      </c>
      <c r="B40" s="241">
        <f t="shared" si="3"/>
        <v>498699963.96494073</v>
      </c>
    </row>
    <row r="41" spans="1:31" x14ac:dyDescent="0.2">
      <c r="A41" s="246">
        <v>39630</v>
      </c>
      <c r="B41" s="241">
        <f t="shared" si="3"/>
        <v>498868989.11390942</v>
      </c>
    </row>
    <row r="42" spans="1:31" x14ac:dyDescent="0.2">
      <c r="A42" s="246">
        <v>39661</v>
      </c>
      <c r="B42" s="241">
        <f t="shared" si="3"/>
        <v>499038071.55083287</v>
      </c>
    </row>
    <row r="43" spans="1:31" x14ac:dyDescent="0.2">
      <c r="A43" s="246">
        <v>39692</v>
      </c>
      <c r="B43" s="241">
        <f t="shared" si="3"/>
        <v>499207211.29512781</v>
      </c>
    </row>
    <row r="44" spans="1:31" x14ac:dyDescent="0.2">
      <c r="A44" s="246">
        <v>39722</v>
      </c>
      <c r="B44" s="241">
        <f t="shared" si="3"/>
        <v>499376408.36621749</v>
      </c>
    </row>
    <row r="45" spans="1:31" x14ac:dyDescent="0.2">
      <c r="A45" s="246">
        <v>39753</v>
      </c>
      <c r="B45" s="241">
        <f t="shared" si="3"/>
        <v>499545662.78353179</v>
      </c>
    </row>
    <row r="46" spans="1:31" x14ac:dyDescent="0.2">
      <c r="A46" s="246">
        <v>39783</v>
      </c>
      <c r="B46" s="241">
        <f t="shared" si="3"/>
        <v>499714974.5665071</v>
      </c>
    </row>
    <row r="47" spans="1:31" x14ac:dyDescent="0.2">
      <c r="A47" s="246">
        <v>39814</v>
      </c>
      <c r="B47" s="241">
        <f>B46*(D$7+1)</f>
        <v>499837386.7060526</v>
      </c>
    </row>
    <row r="48" spans="1:31" x14ac:dyDescent="0.2">
      <c r="A48" s="246">
        <v>39845</v>
      </c>
      <c r="B48" s="241">
        <f t="shared" ref="B48:B58" si="4">B47*(D$7+1)</f>
        <v>499959828.83215576</v>
      </c>
    </row>
    <row r="49" spans="1:2" x14ac:dyDescent="0.2">
      <c r="A49" s="246">
        <v>39873</v>
      </c>
      <c r="B49" s="241">
        <f t="shared" si="4"/>
        <v>500082300.95216221</v>
      </c>
    </row>
    <row r="50" spans="1:2" x14ac:dyDescent="0.2">
      <c r="A50" s="246">
        <v>39904</v>
      </c>
      <c r="B50" s="241">
        <f t="shared" si="4"/>
        <v>500204803.07341939</v>
      </c>
    </row>
    <row r="51" spans="1:2" x14ac:dyDescent="0.2">
      <c r="A51" s="246">
        <v>39934</v>
      </c>
      <c r="B51" s="241">
        <f t="shared" si="4"/>
        <v>500327335.20327652</v>
      </c>
    </row>
    <row r="52" spans="1:2" x14ac:dyDescent="0.2">
      <c r="A52" s="246">
        <v>39965</v>
      </c>
      <c r="B52" s="241">
        <f t="shared" si="4"/>
        <v>500449897.34908462</v>
      </c>
    </row>
    <row r="53" spans="1:2" x14ac:dyDescent="0.2">
      <c r="A53" s="246">
        <v>39995</v>
      </c>
      <c r="B53" s="241">
        <f t="shared" si="4"/>
        <v>500572489.51819652</v>
      </c>
    </row>
    <row r="54" spans="1:2" x14ac:dyDescent="0.2">
      <c r="A54" s="246">
        <v>40026</v>
      </c>
      <c r="B54" s="241">
        <f t="shared" si="4"/>
        <v>500695111.71796685</v>
      </c>
    </row>
    <row r="55" spans="1:2" x14ac:dyDescent="0.2">
      <c r="A55" s="246">
        <v>40057</v>
      </c>
      <c r="B55" s="241">
        <f t="shared" si="4"/>
        <v>500817763.95575207</v>
      </c>
    </row>
    <row r="56" spans="1:2" x14ac:dyDescent="0.2">
      <c r="A56" s="246">
        <v>40087</v>
      </c>
      <c r="B56" s="241">
        <f t="shared" si="4"/>
        <v>500940446.23891038</v>
      </c>
    </row>
    <row r="57" spans="1:2" x14ac:dyDescent="0.2">
      <c r="A57" s="246">
        <v>40118</v>
      </c>
      <c r="B57" s="241">
        <f t="shared" si="4"/>
        <v>501063158.5748018</v>
      </c>
    </row>
    <row r="58" spans="1:2" x14ac:dyDescent="0.2">
      <c r="A58" s="246">
        <v>40148</v>
      </c>
      <c r="B58" s="241">
        <f t="shared" si="4"/>
        <v>501185900.97078818</v>
      </c>
    </row>
    <row r="59" spans="1:2" x14ac:dyDescent="0.2">
      <c r="A59" s="246">
        <v>40179</v>
      </c>
      <c r="B59" s="241">
        <f>B58*(D$8+1)</f>
        <v>501284687.05271518</v>
      </c>
    </row>
    <row r="60" spans="1:2" x14ac:dyDescent="0.2">
      <c r="A60" s="246">
        <v>40210</v>
      </c>
      <c r="B60" s="241">
        <f t="shared" ref="B60:B70" si="5">B59*(D$8+1)</f>
        <v>501383492.60584033</v>
      </c>
    </row>
    <row r="61" spans="1:2" x14ac:dyDescent="0.2">
      <c r="A61" s="246">
        <v>40238</v>
      </c>
      <c r="B61" s="241">
        <f t="shared" si="5"/>
        <v>501482317.63400143</v>
      </c>
    </row>
    <row r="62" spans="1:2" x14ac:dyDescent="0.2">
      <c r="A62" s="246">
        <v>40269</v>
      </c>
      <c r="B62" s="241">
        <f t="shared" si="5"/>
        <v>501581162.14103717</v>
      </c>
    </row>
    <row r="63" spans="1:2" x14ac:dyDescent="0.2">
      <c r="A63" s="246">
        <v>40299</v>
      </c>
      <c r="B63" s="241">
        <f t="shared" si="5"/>
        <v>501680026.1307869</v>
      </c>
    </row>
    <row r="64" spans="1:2" x14ac:dyDescent="0.2">
      <c r="A64" s="246">
        <v>40330</v>
      </c>
      <c r="B64" s="241">
        <f t="shared" si="5"/>
        <v>501778909.60709077</v>
      </c>
    </row>
    <row r="65" spans="1:2" x14ac:dyDescent="0.2">
      <c r="A65" s="246">
        <v>40360</v>
      </c>
      <c r="B65" s="241">
        <f t="shared" si="5"/>
        <v>501877812.57378966</v>
      </c>
    </row>
    <row r="66" spans="1:2" x14ac:dyDescent="0.2">
      <c r="A66" s="246">
        <v>40391</v>
      </c>
      <c r="B66" s="241">
        <f t="shared" si="5"/>
        <v>501976735.03472525</v>
      </c>
    </row>
    <row r="67" spans="1:2" x14ac:dyDescent="0.2">
      <c r="A67" s="246">
        <v>40422</v>
      </c>
      <c r="B67" s="241">
        <f t="shared" si="5"/>
        <v>502075676.9937399</v>
      </c>
    </row>
    <row r="68" spans="1:2" x14ac:dyDescent="0.2">
      <c r="A68" s="246">
        <v>40452</v>
      </c>
      <c r="B68" s="241">
        <f t="shared" si="5"/>
        <v>502174638.45467681</v>
      </c>
    </row>
    <row r="69" spans="1:2" x14ac:dyDescent="0.2">
      <c r="A69" s="246">
        <v>40483</v>
      </c>
      <c r="B69" s="241">
        <f t="shared" si="5"/>
        <v>502273619.42137986</v>
      </c>
    </row>
    <row r="70" spans="1:2" x14ac:dyDescent="0.2">
      <c r="A70" s="246">
        <v>40513</v>
      </c>
      <c r="B70" s="241">
        <f t="shared" si="5"/>
        <v>502372619.89769375</v>
      </c>
    </row>
    <row r="71" spans="1:2" x14ac:dyDescent="0.2">
      <c r="A71" s="246">
        <v>40544</v>
      </c>
      <c r="B71" s="241">
        <f>B70*(D$9+1)</f>
        <v>502471311.89708441</v>
      </c>
    </row>
    <row r="72" spans="1:2" x14ac:dyDescent="0.2">
      <c r="A72" s="246">
        <v>40575</v>
      </c>
      <c r="B72" s="241">
        <f t="shared" ref="B72:B82" si="6">B71*(D$9+1)</f>
        <v>502570023.28469485</v>
      </c>
    </row>
    <row r="73" spans="1:2" x14ac:dyDescent="0.2">
      <c r="A73" s="246">
        <v>40603</v>
      </c>
      <c r="B73" s="241">
        <f t="shared" si="6"/>
        <v>502668754.06433386</v>
      </c>
    </row>
    <row r="74" spans="1:2" x14ac:dyDescent="0.2">
      <c r="A74" s="246">
        <v>40634</v>
      </c>
      <c r="B74" s="241">
        <f t="shared" si="6"/>
        <v>502767504.23981106</v>
      </c>
    </row>
    <row r="75" spans="1:2" x14ac:dyDescent="0.2">
      <c r="A75" s="246">
        <v>40664</v>
      </c>
      <c r="B75" s="241">
        <f t="shared" si="6"/>
        <v>502866273.81493676</v>
      </c>
    </row>
    <row r="76" spans="1:2" x14ac:dyDescent="0.2">
      <c r="A76" s="246">
        <v>40695</v>
      </c>
      <c r="B76" s="241">
        <f t="shared" si="6"/>
        <v>502965062.79352212</v>
      </c>
    </row>
    <row r="77" spans="1:2" x14ac:dyDescent="0.2">
      <c r="A77" s="246">
        <v>40725</v>
      </c>
      <c r="B77" s="241">
        <f t="shared" si="6"/>
        <v>503063871.17937893</v>
      </c>
    </row>
    <row r="78" spans="1:2" x14ac:dyDescent="0.2">
      <c r="A78" s="246">
        <v>40756</v>
      </c>
      <c r="B78" s="241">
        <f t="shared" si="6"/>
        <v>503162698.97631979</v>
      </c>
    </row>
    <row r="79" spans="1:2" x14ac:dyDescent="0.2">
      <c r="A79" s="246">
        <v>40787</v>
      </c>
      <c r="B79" s="241">
        <f t="shared" si="6"/>
        <v>503261546.18815809</v>
      </c>
    </row>
    <row r="80" spans="1:2" x14ac:dyDescent="0.2">
      <c r="A80" s="246">
        <v>40817</v>
      </c>
      <c r="B80" s="241">
        <f t="shared" si="6"/>
        <v>503360412.81870788</v>
      </c>
    </row>
    <row r="81" spans="1:2" x14ac:dyDescent="0.2">
      <c r="A81" s="246">
        <v>40848</v>
      </c>
      <c r="B81" s="241">
        <f t="shared" si="6"/>
        <v>503459298.87178403</v>
      </c>
    </row>
    <row r="82" spans="1:2" x14ac:dyDescent="0.2">
      <c r="A82" s="246">
        <v>40878</v>
      </c>
      <c r="B82" s="241">
        <f t="shared" si="6"/>
        <v>503558204.35120207</v>
      </c>
    </row>
    <row r="83" spans="1:2" x14ac:dyDescent="0.2">
      <c r="A83" s="246">
        <v>40909</v>
      </c>
      <c r="B83" s="241">
        <f>B82*(D$10+1)</f>
        <v>503655071.39018309</v>
      </c>
    </row>
    <row r="84" spans="1:2" x14ac:dyDescent="0.2">
      <c r="A84" s="246">
        <v>40940</v>
      </c>
      <c r="B84" s="241">
        <f t="shared" ref="B84:B94" si="7">B83*(D$10+1)</f>
        <v>503751957.06300455</v>
      </c>
    </row>
    <row r="85" spans="1:2" x14ac:dyDescent="0.2">
      <c r="A85" s="246">
        <v>40969</v>
      </c>
      <c r="B85" s="241">
        <f t="shared" si="7"/>
        <v>503848861.37325096</v>
      </c>
    </row>
    <row r="86" spans="1:2" x14ac:dyDescent="0.2">
      <c r="A86" s="246">
        <v>41000</v>
      </c>
      <c r="B86" s="241">
        <f t="shared" si="7"/>
        <v>503945784.32450753</v>
      </c>
    </row>
    <row r="87" spans="1:2" x14ac:dyDescent="0.2">
      <c r="A87" s="246">
        <v>41030</v>
      </c>
      <c r="B87" s="241">
        <f t="shared" si="7"/>
        <v>504042725.92036015</v>
      </c>
    </row>
    <row r="88" spans="1:2" x14ac:dyDescent="0.2">
      <c r="A88" s="246">
        <v>41061</v>
      </c>
      <c r="B88" s="241">
        <f t="shared" si="7"/>
        <v>504139686.16439533</v>
      </c>
    </row>
    <row r="89" spans="1:2" x14ac:dyDescent="0.2">
      <c r="A89" s="246">
        <v>41091</v>
      </c>
      <c r="B89" s="241">
        <f t="shared" si="7"/>
        <v>504236665.06020039</v>
      </c>
    </row>
    <row r="90" spans="1:2" x14ac:dyDescent="0.2">
      <c r="A90" s="246">
        <v>41122</v>
      </c>
      <c r="B90" s="241">
        <f t="shared" si="7"/>
        <v>504333662.61136329</v>
      </c>
    </row>
    <row r="91" spans="1:2" x14ac:dyDescent="0.2">
      <c r="A91" s="246">
        <v>41153</v>
      </c>
      <c r="B91" s="241">
        <f t="shared" si="7"/>
        <v>504430678.82147264</v>
      </c>
    </row>
    <row r="92" spans="1:2" x14ac:dyDescent="0.2">
      <c r="A92" s="246">
        <v>41183</v>
      </c>
      <c r="B92" s="241">
        <f t="shared" si="7"/>
        <v>504527713.69411778</v>
      </c>
    </row>
    <row r="93" spans="1:2" x14ac:dyDescent="0.2">
      <c r="A93" s="246">
        <v>41214</v>
      </c>
      <c r="B93" s="241">
        <f t="shared" si="7"/>
        <v>504624767.2328887</v>
      </c>
    </row>
    <row r="94" spans="1:2" x14ac:dyDescent="0.2">
      <c r="A94" s="246">
        <v>41244</v>
      </c>
      <c r="B94" s="241">
        <f t="shared" si="7"/>
        <v>504721839.44137615</v>
      </c>
    </row>
    <row r="95" spans="1:2" x14ac:dyDescent="0.2">
      <c r="A95" s="246">
        <v>41275</v>
      </c>
      <c r="B95" s="241">
        <f>B94*(D$11+1)</f>
        <v>504818223.03684932</v>
      </c>
    </row>
    <row r="96" spans="1:2" x14ac:dyDescent="0.2">
      <c r="A96" s="246">
        <v>41306</v>
      </c>
      <c r="B96" s="241">
        <f t="shared" ref="B96:B108" si="8">B95*(D$11+1)</f>
        <v>504914625.03809917</v>
      </c>
    </row>
    <row r="97" spans="1:2" x14ac:dyDescent="0.2">
      <c r="A97" s="246">
        <v>41334</v>
      </c>
      <c r="B97" s="241">
        <f t="shared" si="8"/>
        <v>505011045.44864058</v>
      </c>
    </row>
    <row r="98" spans="1:2" x14ac:dyDescent="0.2">
      <c r="A98" s="246">
        <v>41365</v>
      </c>
      <c r="B98" s="241">
        <f t="shared" si="8"/>
        <v>505107484.27198905</v>
      </c>
    </row>
    <row r="99" spans="1:2" x14ac:dyDescent="0.2">
      <c r="A99" s="246">
        <v>41395</v>
      </c>
      <c r="B99" s="241">
        <f t="shared" si="8"/>
        <v>505203941.51166075</v>
      </c>
    </row>
    <row r="100" spans="1:2" x14ac:dyDescent="0.2">
      <c r="A100" s="246">
        <v>41426</v>
      </c>
      <c r="B100" s="241">
        <f t="shared" si="8"/>
        <v>505300417.1711725</v>
      </c>
    </row>
    <row r="101" spans="1:2" x14ac:dyDescent="0.2">
      <c r="A101" s="246">
        <v>41456</v>
      </c>
      <c r="B101" s="241">
        <f t="shared" si="8"/>
        <v>505396911.25404185</v>
      </c>
    </row>
    <row r="102" spans="1:2" x14ac:dyDescent="0.2">
      <c r="A102" s="246">
        <v>41487</v>
      </c>
      <c r="B102" s="241">
        <f t="shared" si="8"/>
        <v>505493423.76378703</v>
      </c>
    </row>
    <row r="103" spans="1:2" x14ac:dyDescent="0.2">
      <c r="A103" s="246">
        <v>41518</v>
      </c>
      <c r="B103" s="241">
        <f t="shared" si="8"/>
        <v>505589954.70392686</v>
      </c>
    </row>
    <row r="104" spans="1:2" x14ac:dyDescent="0.2">
      <c r="A104" s="246">
        <v>41548</v>
      </c>
      <c r="B104" s="241">
        <f t="shared" si="8"/>
        <v>505686504.07798088</v>
      </c>
    </row>
    <row r="105" spans="1:2" x14ac:dyDescent="0.2">
      <c r="A105" s="246">
        <v>41579</v>
      </c>
      <c r="B105" s="241">
        <f t="shared" si="8"/>
        <v>505783071.88946933</v>
      </c>
    </row>
    <row r="106" spans="1:2" x14ac:dyDescent="0.2">
      <c r="A106" s="246">
        <v>41609</v>
      </c>
      <c r="B106" s="241">
        <f t="shared" si="8"/>
        <v>505879658.14191306</v>
      </c>
    </row>
    <row r="107" spans="1:2" x14ac:dyDescent="0.2">
      <c r="A107" s="246">
        <v>41640</v>
      </c>
      <c r="B107" s="241">
        <f t="shared" si="8"/>
        <v>505976262.83883363</v>
      </c>
    </row>
    <row r="108" spans="1:2" x14ac:dyDescent="0.2">
      <c r="A108" s="246">
        <v>41671</v>
      </c>
      <c r="B108" s="241">
        <f t="shared" si="8"/>
        <v>506072885.98375332</v>
      </c>
    </row>
    <row r="109" spans="1:2" x14ac:dyDescent="0.2">
      <c r="A109" s="246">
        <v>41699</v>
      </c>
      <c r="B109" s="241">
        <f>B108*(D$11+1)</f>
        <v>506169527.58019495</v>
      </c>
    </row>
    <row r="110" spans="1:2" x14ac:dyDescent="0.2">
      <c r="A110" s="246">
        <v>41730</v>
      </c>
      <c r="B110" s="241">
        <f>B109*(D$11+1)</f>
        <v>506266187.63168216</v>
      </c>
    </row>
    <row r="111" spans="1:2" x14ac:dyDescent="0.2">
      <c r="A111" s="246">
        <v>41760</v>
      </c>
      <c r="B111" s="241">
        <f t="shared" ref="B111:B122" si="9">B110*(D$11+1)</f>
        <v>506362866.14173919</v>
      </c>
    </row>
    <row r="112" spans="1:2" x14ac:dyDescent="0.2">
      <c r="A112" s="246">
        <v>41791</v>
      </c>
      <c r="B112" s="241">
        <f t="shared" si="9"/>
        <v>506459563.11389089</v>
      </c>
    </row>
    <row r="113" spans="1:2" x14ac:dyDescent="0.2">
      <c r="A113" s="246">
        <v>41821</v>
      </c>
      <c r="B113" s="241">
        <f t="shared" si="9"/>
        <v>506556278.55166292</v>
      </c>
    </row>
    <row r="114" spans="1:2" x14ac:dyDescent="0.2">
      <c r="A114" s="246">
        <v>41852</v>
      </c>
      <c r="B114" s="241">
        <f t="shared" si="9"/>
        <v>506653012.45858151</v>
      </c>
    </row>
    <row r="115" spans="1:2" x14ac:dyDescent="0.2">
      <c r="A115" s="246">
        <v>41883</v>
      </c>
      <c r="B115" s="241">
        <f t="shared" si="9"/>
        <v>506749764.83817363</v>
      </c>
    </row>
    <row r="116" spans="1:2" x14ac:dyDescent="0.2">
      <c r="A116" s="246">
        <v>41913</v>
      </c>
      <c r="B116" s="241">
        <f>B115*(D$11+1)</f>
        <v>506846535.69396687</v>
      </c>
    </row>
    <row r="117" spans="1:2" x14ac:dyDescent="0.2">
      <c r="A117" s="246">
        <v>41944</v>
      </c>
      <c r="B117" s="241">
        <f t="shared" si="9"/>
        <v>506943325.02948952</v>
      </c>
    </row>
    <row r="118" spans="1:2" x14ac:dyDescent="0.2">
      <c r="A118" s="246">
        <v>41974</v>
      </c>
      <c r="B118" s="241">
        <f t="shared" si="9"/>
        <v>507040132.84827054</v>
      </c>
    </row>
    <row r="119" spans="1:2" x14ac:dyDescent="0.2">
      <c r="A119" s="246">
        <v>42005</v>
      </c>
      <c r="B119" s="241">
        <f t="shared" si="9"/>
        <v>507136959.15383953</v>
      </c>
    </row>
    <row r="120" spans="1:2" x14ac:dyDescent="0.2">
      <c r="A120" s="246">
        <v>42036</v>
      </c>
      <c r="B120" s="241">
        <f t="shared" si="9"/>
        <v>507233803.94972682</v>
      </c>
    </row>
    <row r="121" spans="1:2" x14ac:dyDescent="0.2">
      <c r="A121" s="246">
        <v>42064</v>
      </c>
      <c r="B121" s="241">
        <f t="shared" si="9"/>
        <v>507330667.23946339</v>
      </c>
    </row>
    <row r="122" spans="1:2" x14ac:dyDescent="0.2">
      <c r="A122" s="246">
        <v>42095</v>
      </c>
      <c r="B122" s="241">
        <f t="shared" si="9"/>
        <v>507427549.02658093</v>
      </c>
    </row>
    <row r="123" spans="1:2" x14ac:dyDescent="0.2">
      <c r="B123" s="242"/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14</vt:i4>
      </vt:variant>
    </vt:vector>
  </HeadingPairs>
  <TitlesOfParts>
    <vt:vector size="14" baseType="lpstr">
      <vt:lpstr>Main dataset</vt:lpstr>
      <vt:lpstr>Dairy commodity prices</vt:lpstr>
      <vt:lpstr>Milk production</vt:lpstr>
      <vt:lpstr>Product production</vt:lpstr>
      <vt:lpstr>Butterfat</vt:lpstr>
      <vt:lpstr>Protein</vt:lpstr>
      <vt:lpstr>Cow numbers</vt:lpstr>
      <vt:lpstr>Trade </vt:lpstr>
      <vt:lpstr>Population</vt:lpstr>
      <vt:lpstr>Consumption</vt:lpstr>
      <vt:lpstr>GDP</vt:lpstr>
      <vt:lpstr>Substitutes</vt:lpstr>
      <vt:lpstr>Dairy Cow prices</vt:lpstr>
      <vt:lpstr>Exchange Rates</vt:lpstr>
    </vt:vector>
  </TitlesOfParts>
  <Company>Rabobank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JohnsonMB</dc:creator>
  <cp:lastModifiedBy>Hoffer, ER (Emiel)</cp:lastModifiedBy>
  <dcterms:created xsi:type="dcterms:W3CDTF">2014-01-22T13:27:18Z</dcterms:created>
  <dcterms:modified xsi:type="dcterms:W3CDTF">2016-05-20T13:29:29Z</dcterms:modified>
</cp:coreProperties>
</file>